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van/Desktop/Data Analysis/Excel-Challenge/"/>
    </mc:Choice>
  </mc:AlternateContent>
  <xr:revisionPtr revIDLastSave="0" documentId="13_ncr:1_{955128A7-EDE9-B34E-BF73-765EC73823D2}" xr6:coauthVersionLast="45" xr6:coauthVersionMax="45" xr10:uidLastSave="{00000000-0000-0000-0000-000000000000}"/>
  <bookViews>
    <workbookView xWindow="0" yWindow="460" windowWidth="26820" windowHeight="16420" activeTab="5" xr2:uid="{00000000-000D-0000-FFFF-FFFF00000000}"/>
  </bookViews>
  <sheets>
    <sheet name="Main" sheetId="1" r:id="rId1"/>
    <sheet name="Categories" sheetId="4" r:id="rId2"/>
    <sheet name="Sub-Categories" sheetId="6" r:id="rId3"/>
    <sheet name="Date Graph" sheetId="7" r:id="rId4"/>
    <sheet name="Bonus" sheetId="9" r:id="rId5"/>
    <sheet name="Bonus Statistical Analysis" sheetId="11" r:id="rId6"/>
  </sheets>
  <calcPr calcId="191028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538" i="11" l="1"/>
  <c r="K6" i="11" s="1"/>
  <c r="B2193" i="11"/>
  <c r="H6" i="11" s="1"/>
  <c r="E1534" i="11" l="1"/>
  <c r="E1535" i="11"/>
  <c r="E1536" i="11"/>
  <c r="E1537" i="11"/>
  <c r="E1539" i="11"/>
  <c r="B2189" i="11"/>
  <c r="B2190" i="11"/>
  <c r="B2194" i="11"/>
  <c r="B2191" i="11"/>
  <c r="B2192" i="11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E2" i="9"/>
  <c r="T4108" i="1"/>
  <c r="T4109" i="1"/>
  <c r="T4110" i="1"/>
  <c r="T4111" i="1"/>
  <c r="T4112" i="1"/>
  <c r="T4113" i="1"/>
  <c r="T4114" i="1"/>
  <c r="T4115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948" i="1"/>
  <c r="S3949" i="1"/>
  <c r="S3950" i="1"/>
  <c r="S3951" i="1"/>
  <c r="S3952" i="1"/>
  <c r="S395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" i="1"/>
  <c r="S4" i="1"/>
  <c r="S5" i="1"/>
  <c r="S6" i="1"/>
  <c r="S7" i="1"/>
  <c r="S8" i="1"/>
  <c r="S9" i="1"/>
  <c r="S10" i="1"/>
  <c r="S11" i="1"/>
  <c r="S12" i="1"/>
  <c r="S2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3" i="1"/>
  <c r="O1271" i="1"/>
  <c r="O1272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14" i="1"/>
  <c r="O4113" i="1"/>
  <c r="O4112" i="1"/>
  <c r="O4111" i="1"/>
  <c r="O4110" i="1"/>
  <c r="O4109" i="1"/>
  <c r="O4108" i="1"/>
  <c r="O4107" i="1"/>
  <c r="O4106" i="1"/>
  <c r="O4105" i="1"/>
  <c r="O4104" i="1"/>
  <c r="O11" i="1"/>
  <c r="O10" i="1"/>
  <c r="O9" i="1"/>
  <c r="O8" i="1"/>
  <c r="O7" i="1"/>
  <c r="O6" i="1"/>
  <c r="O5" i="1"/>
  <c r="O4" i="1"/>
  <c r="O3" i="1"/>
  <c r="O2" i="1"/>
  <c r="O4115" i="1"/>
  <c r="E9" i="9"/>
  <c r="H9" i="9"/>
  <c r="G2" i="9"/>
  <c r="H2" i="9"/>
  <c r="E3" i="9"/>
  <c r="G3" i="9"/>
  <c r="E11" i="9"/>
  <c r="F11" i="9" s="1"/>
  <c r="H11" i="9"/>
  <c r="E7" i="9"/>
  <c r="H7" i="9"/>
  <c r="F3" i="9"/>
  <c r="E13" i="9"/>
  <c r="F13" i="9" s="1"/>
  <c r="E10" i="9"/>
  <c r="H10" i="9"/>
  <c r="E6" i="9"/>
  <c r="G6" i="9" s="1"/>
  <c r="F2" i="9"/>
  <c r="G9" i="9"/>
  <c r="E5" i="9"/>
  <c r="G5" i="9" s="1"/>
  <c r="E12" i="9"/>
  <c r="G12" i="9" s="1"/>
  <c r="H12" i="9"/>
  <c r="E8" i="9"/>
  <c r="H8" i="9" s="1"/>
  <c r="E4" i="9"/>
  <c r="F4" i="9" s="1"/>
  <c r="G4" i="9"/>
  <c r="F9" i="9"/>
  <c r="H4" i="9"/>
  <c r="G8" i="9"/>
  <c r="H3" i="9"/>
  <c r="F12" i="9"/>
  <c r="H6" i="9"/>
  <c r="F10" i="9"/>
  <c r="G7" i="9"/>
  <c r="F7" i="9"/>
  <c r="G10" i="9"/>
  <c r="F6" i="9"/>
  <c r="H5" i="9" l="1"/>
  <c r="F5" i="9"/>
  <c r="F8" i="9"/>
  <c r="G11" i="9"/>
  <c r="G13" i="9"/>
  <c r="H13" i="9"/>
</calcChain>
</file>

<file path=xl/sharedStrings.xml><?xml version="1.0" encoding="utf-8"?>
<sst xmlns="http://schemas.openxmlformats.org/spreadsheetml/2006/main" count="36793" uniqueCount="8409">
  <si>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</si>
  <si>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</si>
  <si>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</si>
  <si>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</si>
  <si>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</si>
  <si>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</si>
  <si>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</si>
  <si>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</si>
  <si>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</si>
  <si>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</si>
  <si>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</si>
  <si>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</si>
  <si>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</si>
  <si>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</si>
  <si>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</si>
  <si>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</si>
  <si>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</si>
  <si>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</si>
  <si>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</si>
  <si>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</si>
  <si>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</si>
  <si>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</si>
  <si>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</si>
  <si>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</si>
  <si>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</si>
  <si>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</si>
  <si>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</si>
  <si>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</si>
  <si>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</si>
  <si>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</si>
  <si>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</si>
  <si>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</si>
  <si>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</si>
  <si>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</si>
  <si>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</si>
  <si>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</si>
  <si>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</si>
  <si>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</si>
  <si>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</si>
  <si>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</si>
  <si>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</si>
  <si>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</si>
  <si>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</si>
  <si>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</si>
  <si>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</si>
  <si>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</si>
  <si>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</si>
  <si>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</si>
  <si>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</si>
  <si>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</si>
  <si>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</si>
  <si>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</si>
  <si>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</si>
  <si>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</si>
  <si>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</si>
  <si>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</si>
  <si>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</si>
  <si>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</si>
  <si>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</si>
  <si>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</si>
  <si>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</si>
  <si>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</si>
  <si>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</si>
  <si>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</si>
  <si>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</si>
  <si>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</si>
  <si>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</si>
  <si>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</si>
  <si>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</si>
  <si>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</si>
  <si>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</si>
  <si>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</si>
  <si>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</si>
  <si>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</si>
  <si>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</si>
  <si>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</si>
  <si>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</si>
  <si>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</si>
  <si>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</si>
  <si>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</si>
  <si>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</si>
  <si>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</si>
  <si>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</si>
  <si>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</si>
  <si>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</si>
  <si>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</si>
  <si>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</si>
  <si>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</si>
  <si>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</si>
  <si>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</si>
  <si>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</si>
  <si>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</si>
  <si>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</si>
  <si>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</si>
  <si>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</si>
  <si>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</si>
  <si>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</si>
  <si>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</si>
  <si>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</si>
  <si>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</si>
  <si>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</si>
  <si>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</si>
  <si>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</si>
  <si>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</si>
  <si>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</si>
  <si>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</si>
  <si>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</si>
  <si>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</si>
  <si>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</si>
  <si>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</si>
  <si>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</si>
  <si>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</si>
  <si>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</si>
  <si>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</si>
  <si>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</si>
  <si>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</si>
  <si>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</si>
  <si>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</si>
  <si>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</si>
  <si>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</si>
  <si>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</si>
  <si>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</si>
  <si>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</si>
  <si>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</si>
  <si>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</si>
  <si>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</si>
  <si>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</si>
  <si>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</si>
  <si>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</si>
  <si>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</si>
  <si>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</si>
  <si>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</si>
  <si>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</si>
  <si>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</si>
  <si>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</si>
  <si>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</si>
  <si>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</si>
  <si>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</si>
  <si>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</si>
  <si>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</si>
  <si>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</si>
  <si>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</si>
  <si>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</si>
  <si>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</si>
  <si>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</si>
  <si>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</si>
  <si>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</si>
  <si>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</si>
  <si>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</si>
  <si>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</si>
  <si>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</si>
  <si>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</si>
  <si>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</si>
  <si>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</si>
  <si>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</si>
  <si>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</si>
  <si>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</si>
  <si>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</si>
  <si>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</si>
  <si>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</si>
  <si>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</si>
  <si>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</si>
  <si>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</si>
  <si>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</si>
  <si>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</si>
  <si>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</si>
  <si>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</si>
  <si>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</si>
  <si>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</si>
  <si>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</si>
  <si>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</si>
  <si>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</si>
  <si>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</si>
  <si>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</si>
  <si>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</si>
  <si>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</si>
  <si>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</si>
  <si>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</si>
  <si>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</si>
  <si>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</si>
  <si>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</si>
  <si>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</si>
  <si>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</si>
  <si>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</si>
  <si>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</si>
  <si>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</si>
  <si>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</si>
  <si>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</si>
  <si>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</si>
  <si>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</si>
  <si>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</si>
  <si>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</si>
  <si>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</si>
  <si>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</si>
  <si>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</si>
  <si>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</si>
  <si>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</si>
  <si>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</si>
  <si>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</si>
  <si>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</si>
  <si>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</si>
  <si>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</si>
  <si>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</si>
  <si>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</si>
  <si>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</si>
  <si>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</si>
  <si>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</si>
  <si>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</si>
  <si>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</si>
  <si>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</si>
  <si>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</si>
  <si>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</si>
  <si>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</si>
  <si>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</si>
  <si>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</si>
  <si>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</si>
  <si>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</si>
  <si>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</si>
  <si>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</si>
  <si>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</si>
  <si>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</si>
  <si>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</si>
  <si>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</si>
  <si>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</si>
  <si>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</si>
  <si>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</si>
  <si>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</si>
  <si>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</si>
  <si>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</si>
  <si>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</si>
  <si>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</si>
  <si>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</si>
  <si>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</si>
  <si>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</si>
  <si>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</si>
  <si>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</si>
  <si>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</si>
  <si>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</si>
  <si>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</si>
  <si>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</si>
  <si>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</si>
  <si>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</si>
  <si>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</si>
  <si>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</si>
  <si>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</si>
  <si>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</si>
  <si>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</si>
  <si>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</si>
  <si>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</si>
  <si>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</si>
  <si>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</si>
  <si>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</si>
  <si>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</si>
  <si>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</si>
  <si>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</si>
  <si>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</si>
  <si>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</si>
  <si>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</si>
  <si>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</si>
  <si>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</si>
  <si>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</si>
  <si>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</si>
  <si>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</si>
  <si>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</si>
  <si>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</si>
  <si>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</si>
  <si>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</si>
  <si>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</si>
  <si>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</si>
  <si>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</si>
  <si>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</si>
  <si>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</si>
  <si>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</si>
  <si>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</si>
  <si>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</si>
  <si>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</si>
  <si>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</si>
  <si>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</si>
  <si>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</si>
  <si>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</si>
  <si>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</si>
  <si>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</si>
  <si>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</si>
  <si>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</si>
  <si>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</si>
  <si>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</si>
  <si>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</si>
  <si>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</si>
  <si>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</si>
  <si>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</si>
  <si>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</si>
  <si>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</si>
  <si>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</si>
  <si>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</si>
  <si>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</si>
  <si>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</si>
  <si>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</si>
  <si>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</si>
  <si>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</si>
  <si>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</si>
  <si>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</si>
  <si>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</si>
  <si>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</si>
  <si>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</si>
  <si>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</si>
  <si>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</si>
  <si>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</si>
  <si>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</si>
  <si>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</si>
  <si>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</si>
  <si>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</si>
  <si>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</si>
  <si>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</si>
  <si>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</si>
  <si>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</si>
  <si>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</si>
  <si>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</si>
  <si>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</si>
  <si>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</si>
  <si>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</si>
  <si>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</si>
  <si>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</si>
  <si>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</si>
  <si>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</si>
  <si>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</si>
  <si>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</si>
  <si>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</si>
  <si>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</si>
  <si>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</si>
  <si>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</si>
  <si>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</si>
  <si>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</si>
  <si>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</si>
  <si>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</si>
  <si>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</si>
  <si>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</si>
  <si>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</si>
  <si>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</si>
  <si>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</si>
  <si>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</si>
  <si>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</si>
  <si>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</si>
  <si>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</si>
  <si>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</si>
  <si>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</si>
  <si>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</si>
  <si>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</si>
  <si>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</si>
  <si>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</si>
  <si>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</si>
  <si>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</si>
  <si>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</si>
  <si>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</si>
  <si>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</si>
  <si>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</si>
  <si>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</si>
  <si>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</si>
  <si>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</si>
  <si>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</si>
  <si>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</si>
  <si>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</si>
  <si>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</si>
  <si>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</si>
  <si>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</si>
  <si>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</si>
  <si>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</si>
  <si>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</si>
  <si>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</si>
  <si>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</si>
  <si>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</si>
  <si>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</si>
  <si>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</si>
  <si>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</si>
  <si>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</si>
  <si>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</si>
  <si>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</si>
  <si>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</si>
  <si>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</si>
  <si>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</si>
  <si>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</si>
  <si>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</si>
  <si>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</si>
  <si>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</si>
  <si>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</si>
  <si>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</si>
  <si>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</si>
  <si>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</si>
  <si>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</si>
  <si>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</si>
  <si>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</si>
  <si>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</si>
  <si>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</si>
  <si>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</si>
  <si>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</si>
  <si>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</si>
  <si>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</si>
  <si>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</si>
  <si>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</si>
  <si>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</si>
  <si>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</si>
  <si>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</si>
  <si>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</si>
  <si>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</si>
  <si>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</si>
  <si>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</si>
  <si>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</si>
  <si>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</si>
  <si>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</si>
  <si>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</si>
  <si>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</si>
  <si>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</si>
  <si>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</si>
  <si>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</si>
  <si>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</si>
  <si>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</si>
  <si>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</si>
  <si>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</si>
  <si>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</si>
  <si>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</si>
  <si>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</si>
  <si>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</si>
  <si>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</si>
  <si>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</si>
  <si>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</si>
  <si>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</si>
  <si>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</si>
  <si>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</si>
  <si>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</si>
  <si>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</si>
  <si>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</si>
  <si>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</si>
  <si>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</si>
  <si>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</si>
  <si>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</si>
  <si>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</si>
  <si>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</si>
  <si>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</si>
  <si>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</si>
  <si>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</si>
  <si>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</si>
  <si>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</si>
  <si>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</si>
  <si>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</si>
  <si>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</si>
  <si>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</si>
  <si>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</si>
  <si>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</si>
  <si>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</si>
  <si>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</si>
  <si>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</si>
  <si>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</si>
  <si>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</si>
  <si>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</si>
  <si>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</si>
  <si>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</si>
  <si>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</si>
  <si>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</si>
  <si>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</si>
  <si>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</si>
  <si>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</si>
  <si>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</si>
  <si>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</si>
  <si>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</si>
  <si>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</si>
  <si>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</si>
  <si>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</si>
  <si>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</si>
  <si>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</si>
  <si>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</si>
  <si>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</si>
  <si>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</si>
  <si>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</si>
  <si>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</si>
  <si>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</si>
  <si>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</si>
  <si>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</si>
  <si>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</si>
  <si>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</si>
  <si>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</si>
  <si>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</si>
  <si>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</si>
  <si>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</si>
  <si>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</si>
  <si>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</si>
  <si>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</si>
  <si>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</si>
  <si>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</si>
  <si>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</si>
  <si>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</si>
  <si>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</si>
  <si>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</si>
  <si>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</si>
  <si>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</si>
  <si>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</si>
  <si>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</si>
  <si>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</si>
  <si>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</si>
  <si>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</si>
  <si>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</si>
  <si>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</si>
  <si>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</si>
  <si>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</si>
  <si>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</si>
  <si>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</si>
  <si>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</si>
  <si>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</si>
  <si>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</si>
  <si>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</si>
  <si>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</si>
  <si>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</si>
  <si>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</si>
  <si>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</si>
  <si>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</si>
  <si>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</si>
  <si>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</si>
  <si>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</si>
  <si>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</si>
  <si>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</si>
  <si>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</si>
  <si>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</si>
  <si>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</si>
  <si>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</si>
  <si>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</si>
  <si>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</si>
  <si>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</si>
  <si>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</si>
  <si>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</si>
  <si>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</si>
  <si>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</si>
  <si>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</si>
  <si>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</si>
  <si>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</si>
  <si>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</si>
  <si>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</si>
  <si>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</si>
  <si>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</si>
  <si>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</si>
  <si>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</si>
  <si>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</si>
  <si>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</si>
  <si>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</si>
  <si>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</si>
  <si>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</si>
  <si>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</si>
  <si>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</si>
  <si>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</si>
  <si>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</si>
  <si>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</si>
  <si>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</si>
  <si>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</si>
  <si>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</si>
  <si>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</si>
  <si>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</si>
  <si>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</si>
  <si>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</si>
  <si>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</si>
  <si>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</si>
  <si>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</si>
  <si>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</si>
  <si>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</si>
  <si>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</si>
  <si>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</si>
  <si>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</si>
  <si>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</si>
  <si>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</si>
  <si>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</si>
  <si>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</si>
  <si>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</si>
  <si>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</si>
  <si>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</si>
  <si>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</si>
  <si>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</si>
  <si>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</si>
  <si>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</si>
  <si>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</si>
  <si>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</si>
  <si>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</si>
  <si>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</si>
  <si>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</si>
  <si>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</si>
  <si>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</si>
  <si>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</si>
  <si>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</si>
  <si>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</si>
  <si>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</si>
  <si>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</si>
  <si>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</si>
  <si>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</si>
  <si>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</si>
  <si>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</si>
  <si>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</si>
  <si>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</si>
  <si>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</si>
  <si>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</si>
  <si>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</si>
  <si>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</si>
  <si>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</si>
  <si>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</si>
  <si>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</si>
  <si>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</si>
  <si>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</si>
  <si>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</si>
  <si>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</si>
  <si>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</si>
  <si>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</si>
  <si>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</si>
  <si>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</si>
  <si>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</si>
  <si>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</si>
  <si>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</si>
  <si>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</si>
  <si>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</si>
  <si>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</si>
  <si>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</si>
  <si>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</si>
  <si>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</si>
  <si>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</si>
  <si>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</si>
  <si>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</si>
  <si>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</si>
  <si>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</si>
  <si>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</si>
  <si>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</si>
  <si>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</si>
  <si>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</si>
  <si>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</si>
  <si>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</si>
  <si>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</si>
  <si>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</si>
  <si>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</si>
  <si>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</si>
  <si>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</si>
  <si>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</si>
  <si>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</si>
  <si>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</si>
  <si>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</si>
  <si>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</si>
  <si>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</si>
  <si>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</si>
  <si>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</si>
  <si>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</si>
  <si>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</si>
  <si>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</si>
  <si>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</si>
  <si>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</si>
  <si>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</si>
  <si>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</si>
  <si>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</si>
  <si>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</si>
  <si>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</si>
  <si>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</si>
  <si>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</si>
  <si>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</si>
  <si>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</si>
  <si>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</si>
  <si>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</si>
  <si>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</si>
  <si>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</si>
  <si>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</si>
  <si>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</si>
  <si>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</si>
  <si>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</si>
  <si>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</si>
  <si>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</si>
  <si>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</si>
  <si>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</si>
  <si>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</si>
  <si>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</si>
  <si>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</si>
  <si>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</si>
  <si>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</si>
  <si>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</si>
  <si>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</si>
  <si>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</si>
  <si>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</si>
  <si>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</si>
  <si>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</si>
  <si>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</si>
  <si>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</si>
  <si>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</si>
  <si>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</si>
  <si>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</si>
  <si>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</si>
  <si>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</si>
  <si>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</si>
  <si>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</si>
  <si>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</si>
  <si>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</si>
  <si>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</si>
  <si>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</si>
  <si>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</si>
  <si>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</si>
  <si>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</si>
  <si>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</si>
  <si>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</si>
  <si>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</si>
  <si>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</si>
  <si>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</si>
  <si>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</si>
  <si>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</si>
  <si>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</si>
  <si>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</si>
  <si>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</si>
  <si>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</si>
  <si>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</si>
  <si>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</si>
  <si>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</si>
  <si>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</si>
  <si>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</si>
  <si>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</si>
  <si>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</si>
  <si>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</si>
  <si>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</si>
  <si>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</si>
  <si>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</si>
  <si>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</si>
  <si>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</si>
  <si>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</si>
  <si>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</si>
  <si>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</si>
  <si>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</si>
  <si>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</si>
  <si>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</si>
  <si>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</si>
  <si>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</si>
  <si>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</si>
  <si>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</si>
  <si>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</si>
  <si>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</si>
  <si>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</si>
  <si>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</si>
  <si>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</si>
  <si>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</si>
  <si>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</si>
  <si>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</si>
  <si>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</si>
  <si>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</si>
  <si>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</si>
  <si>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</si>
  <si>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</si>
  <si>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</si>
  <si>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</si>
  <si>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</si>
  <si>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</si>
  <si>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</si>
  <si>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</si>
  <si>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</si>
  <si>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</si>
  <si>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</si>
  <si>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</si>
  <si>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</si>
  <si>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</si>
  <si>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</si>
  <si>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</si>
  <si>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</si>
  <si>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</si>
  <si>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</si>
  <si>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</si>
  <si>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</si>
  <si>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</si>
  <si>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</si>
  <si>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</si>
  <si>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</si>
  <si>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</si>
  <si>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</si>
  <si>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</si>
  <si>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</si>
  <si>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</si>
  <si>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</si>
  <si>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</si>
  <si>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</si>
  <si>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</si>
  <si>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</si>
  <si>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</si>
  <si>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</si>
  <si>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</si>
  <si>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</si>
  <si>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</si>
  <si>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</si>
  <si>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</si>
  <si>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</si>
  <si>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</si>
  <si>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</si>
  <si>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</si>
  <si>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</si>
  <si>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</si>
  <si>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</si>
  <si>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</si>
  <si>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</si>
  <si>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</si>
  <si>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</si>
  <si>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</si>
  <si>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</si>
  <si>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</si>
  <si>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</si>
  <si>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</si>
  <si>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</si>
  <si>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</si>
  <si>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</si>
  <si>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</si>
  <si>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</si>
  <si>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</si>
  <si>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</si>
  <si>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</si>
  <si>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</si>
  <si>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</si>
  <si>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</si>
  <si>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</si>
  <si>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</si>
  <si>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</si>
  <si>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</si>
  <si>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</si>
  <si>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</si>
  <si>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</si>
  <si>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</si>
  <si>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</si>
  <si>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</si>
  <si>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</si>
  <si>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</si>
  <si>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</si>
  <si>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</si>
  <si>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</si>
  <si>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</si>
  <si>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</si>
  <si>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</si>
  <si>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</si>
  <si>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</si>
  <si>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</si>
  <si>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</si>
  <si>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</si>
  <si>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</si>
  <si>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</si>
  <si>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</si>
  <si>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</si>
  <si>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</si>
  <si>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</si>
  <si>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</si>
  <si>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</si>
  <si>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</si>
  <si>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</si>
  <si>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</si>
  <si>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</si>
  <si>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</si>
  <si>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</si>
  <si>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</si>
  <si>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</si>
  <si>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</si>
  <si>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</si>
  <si>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</si>
  <si>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</si>
  <si>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</si>
  <si>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</si>
  <si>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</si>
  <si>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</si>
  <si>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</si>
  <si>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</si>
  <si>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</si>
  <si>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</si>
  <si>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</si>
  <si>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</si>
  <si>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</si>
  <si>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</si>
  <si>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</si>
  <si>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</si>
  <si>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</si>
  <si>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</si>
  <si>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</si>
  <si>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</si>
  <si>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</si>
  <si>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</si>
  <si>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</si>
  <si>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</si>
  <si>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</si>
  <si>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</si>
  <si>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</si>
  <si>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</si>
  <si>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</si>
  <si>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</si>
  <si>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</si>
  <si>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</si>
  <si>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</si>
  <si>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</si>
  <si>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</si>
  <si>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</si>
  <si>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</si>
  <si>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</si>
  <si>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</si>
  <si>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</si>
  <si>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</si>
  <si>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</si>
  <si>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</si>
  <si>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</si>
  <si>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</si>
  <si>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</si>
  <si>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</si>
  <si>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</si>
  <si>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</si>
  <si>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</si>
  <si>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</si>
  <si>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</si>
  <si>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</si>
  <si>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</si>
  <si>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</si>
  <si>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</si>
  <si>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</si>
  <si>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</si>
  <si>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</si>
  <si>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</si>
  <si>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</si>
  <si>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</si>
  <si>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</si>
  <si>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</si>
  <si>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</si>
  <si>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</si>
  <si>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</si>
  <si>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</si>
  <si>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</si>
  <si>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</si>
  <si>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</si>
  <si>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</si>
  <si>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</si>
  <si>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</si>
  <si>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</si>
  <si>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</si>
  <si>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</si>
  <si>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</si>
  <si>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</si>
  <si>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</si>
  <si>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</si>
  <si>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</si>
  <si>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</si>
  <si>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</si>
  <si>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</si>
  <si>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</si>
  <si>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</si>
  <si>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</si>
  <si>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</si>
  <si>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</si>
  <si>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</si>
  <si>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</si>
  <si>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</si>
  <si>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</si>
  <si>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</si>
  <si>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</si>
  <si>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</si>
  <si>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</si>
  <si>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</si>
  <si>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</si>
  <si>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</si>
  <si>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</si>
  <si>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</si>
  <si>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</si>
  <si>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</si>
  <si>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</si>
  <si>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</si>
  <si>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</si>
  <si>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</si>
  <si>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</si>
  <si>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</si>
  <si>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</si>
  <si>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</si>
  <si>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</si>
  <si>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</si>
  <si>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</si>
  <si>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</si>
  <si>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</si>
  <si>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</si>
  <si>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</si>
  <si>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</si>
  <si>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</si>
  <si>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</si>
  <si>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</si>
  <si>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</si>
  <si>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</si>
  <si>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</si>
  <si>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</si>
  <si>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</si>
  <si>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</si>
  <si>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</si>
  <si>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</si>
  <si>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</si>
  <si>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</si>
  <si>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</si>
  <si>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</si>
  <si>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</si>
  <si>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</si>
  <si>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</si>
  <si>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</si>
  <si>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</si>
  <si>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</si>
  <si>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</si>
  <si>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</si>
  <si>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</si>
  <si>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</si>
  <si>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</si>
  <si>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</si>
  <si>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</si>
  <si>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</si>
  <si>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</si>
  <si>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</si>
  <si>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</si>
  <si>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</si>
  <si>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</si>
  <si>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</si>
  <si>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</si>
  <si>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</si>
  <si>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</si>
  <si>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</si>
  <si>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</si>
  <si>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</si>
  <si>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</si>
  <si>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</si>
  <si>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</si>
  <si>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</si>
  <si>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</si>
  <si>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</si>
  <si>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</si>
  <si>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</si>
  <si>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</si>
  <si>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</si>
  <si>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</si>
  <si>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</si>
  <si>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</si>
  <si>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</si>
  <si>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</si>
  <si>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</si>
  <si>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</si>
  <si>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</si>
  <si>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</si>
  <si>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</si>
  <si>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</si>
  <si>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</si>
  <si>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</si>
  <si>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</si>
  <si>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</si>
  <si>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</si>
  <si>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</si>
  <si>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</si>
  <si>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</si>
  <si>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</si>
  <si>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</si>
  <si>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</si>
  <si>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</si>
  <si>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</si>
  <si>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</si>
  <si>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</si>
  <si>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</si>
  <si>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</si>
  <si>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</si>
  <si>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</si>
  <si>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</si>
  <si>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</si>
  <si>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</si>
  <si>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</si>
  <si>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</si>
  <si>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</si>
  <si>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</si>
  <si>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</si>
  <si>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</si>
  <si>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</si>
  <si>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</si>
  <si>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</si>
  <si>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</si>
  <si>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</si>
  <si>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</si>
  <si>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</si>
  <si>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</si>
  <si>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</si>
  <si>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</si>
  <si>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</si>
  <si>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</si>
  <si>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</si>
  <si>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</si>
  <si>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</si>
  <si>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</si>
  <si>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</si>
  <si>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</si>
  <si>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</si>
  <si>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</si>
  <si>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</si>
  <si>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</si>
  <si>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</si>
  <si>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</si>
  <si>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</si>
  <si>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</si>
  <si>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</si>
  <si>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</si>
  <si>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</si>
  <si>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</si>
  <si>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</si>
  <si>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</si>
  <si>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</si>
  <si>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</si>
  <si>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</si>
  <si>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</si>
  <si>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</si>
  <si>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</si>
  <si>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</si>
  <si>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</si>
  <si>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</si>
  <si>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</si>
  <si>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</si>
  <si>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</si>
  <si>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</si>
  <si>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</si>
  <si>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</si>
  <si>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</si>
  <si>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</si>
  <si>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</si>
  <si>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</si>
  <si>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</si>
  <si>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</si>
  <si>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</si>
  <si>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</si>
  <si>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</si>
  <si>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</si>
  <si>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</si>
  <si>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</si>
  <si>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</si>
  <si>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</si>
  <si>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</si>
  <si>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</si>
  <si>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</si>
  <si>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</si>
  <si>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</si>
  <si>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</si>
  <si>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</si>
  <si>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</si>
  <si>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</si>
  <si>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</si>
  <si>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</si>
  <si>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</si>
  <si>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</si>
  <si>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</si>
  <si>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</si>
  <si>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</si>
  <si>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</si>
  <si>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</si>
  <si>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</si>
  <si>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</si>
  <si>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</si>
  <si>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</si>
  <si>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</si>
  <si>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</si>
  <si>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</si>
  <si>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</si>
  <si>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</si>
  <si>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</si>
  <si>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</si>
  <si>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</si>
  <si>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</si>
  <si>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</si>
  <si>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</si>
  <si>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</si>
  <si>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</si>
  <si>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</si>
  <si>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</si>
  <si>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</si>
  <si>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</si>
  <si>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</si>
  <si>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</si>
  <si>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</si>
  <si>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</si>
  <si>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</si>
  <si>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</si>
  <si>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</si>
  <si>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</si>
  <si>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</si>
  <si>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</si>
  <si>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</si>
  <si>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</si>
  <si>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</si>
  <si>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</si>
  <si>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</si>
  <si>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</si>
  <si>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</si>
  <si>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</si>
  <si>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</si>
  <si>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</si>
  <si>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</si>
  <si>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</si>
  <si>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</si>
  <si>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</si>
  <si>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</si>
  <si>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</si>
  <si>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</si>
  <si>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</si>
  <si>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</si>
  <si>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</si>
  <si>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</si>
  <si>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</si>
  <si>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</si>
  <si>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</si>
  <si>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</si>
  <si>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</si>
  <si>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</si>
  <si>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</si>
  <si>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</si>
  <si>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</si>
  <si>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</si>
  <si>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</si>
  <si>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</si>
  <si>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</si>
  <si>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</si>
  <si>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</si>
  <si>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</si>
  <si>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</si>
  <si>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</si>
  <si>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</si>
  <si>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</si>
  <si>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</si>
  <si>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</si>
  <si>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</si>
  <si>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</si>
  <si>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</si>
  <si>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</si>
  <si>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</si>
  <si>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</si>
  <si>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</si>
  <si>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</si>
  <si>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</si>
  <si>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</si>
  <si>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</si>
  <si>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</si>
  <si>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</si>
  <si>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</si>
  <si>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</si>
  <si>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</si>
  <si>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</si>
  <si>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</si>
  <si>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</si>
  <si>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</si>
  <si>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</si>
  <si>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</si>
  <si>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</si>
  <si>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</si>
  <si>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</si>
  <si>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</si>
  <si>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</si>
  <si>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</si>
  <si>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</si>
  <si>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</si>
  <si>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</si>
  <si>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</si>
  <si>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</si>
  <si>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</si>
  <si>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</si>
  <si>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</si>
  <si>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</si>
  <si>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</si>
  <si>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</si>
  <si>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</si>
  <si>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</si>
  <si>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</si>
  <si>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</si>
  <si>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</si>
  <si>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</si>
  <si>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</si>
  <si>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</si>
  <si>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</si>
  <si>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</si>
  <si>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</si>
  <si>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</si>
  <si>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</si>
  <si>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</si>
  <si>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</si>
  <si>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</si>
  <si>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</si>
  <si>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</si>
  <si>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</si>
  <si>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</si>
  <si>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</si>
  <si>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</si>
  <si>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</si>
  <si>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</si>
  <si>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</si>
  <si>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</si>
  <si>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</si>
  <si>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</si>
  <si>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</si>
  <si>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</si>
  <si>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</si>
  <si>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</si>
  <si>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</si>
  <si>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</si>
  <si>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</si>
  <si>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</si>
  <si>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</si>
  <si>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</si>
  <si>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</si>
  <si>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</si>
  <si>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</si>
  <si>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</si>
  <si>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</si>
  <si>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</si>
  <si>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</si>
  <si>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</si>
  <si>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</si>
  <si>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</si>
  <si>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</si>
  <si>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</si>
  <si>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</si>
  <si>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</si>
  <si>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</si>
  <si>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</si>
  <si>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</si>
  <si>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</si>
  <si>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</si>
  <si>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</si>
  <si>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</si>
  <si>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</si>
  <si>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</si>
  <si>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</si>
  <si>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</si>
  <si>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</si>
  <si>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</si>
  <si>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</si>
  <si>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</si>
  <si>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</si>
  <si>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</si>
  <si>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</si>
  <si>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</si>
  <si>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</si>
  <si>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</si>
  <si>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</si>
  <si>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</si>
  <si>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</si>
  <si>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</si>
  <si>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</si>
  <si>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</si>
  <si>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</si>
  <si>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</si>
  <si>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</si>
  <si>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</si>
  <si>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</si>
  <si>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</si>
  <si>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</si>
  <si>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</si>
  <si>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</si>
  <si>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</si>
  <si>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</si>
  <si>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</si>
  <si>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</si>
  <si>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</si>
  <si>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</si>
  <si>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</si>
  <si>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</si>
  <si>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</si>
  <si>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</si>
  <si>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</si>
  <si>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</si>
  <si>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</si>
  <si>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</si>
  <si>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</si>
  <si>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</si>
  <si>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</si>
  <si>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</si>
  <si>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</si>
  <si>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</si>
  <si>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</si>
  <si>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</si>
  <si>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</si>
  <si>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</si>
  <si>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</si>
  <si>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</si>
  <si>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</si>
  <si>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</si>
  <si>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</si>
  <si>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</si>
  <si>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</si>
  <si>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</si>
  <si>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</si>
  <si>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</si>
  <si>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</si>
  <si>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</si>
  <si>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</si>
  <si>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</si>
  <si>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</si>
  <si>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</si>
  <si>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</si>
  <si>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</si>
  <si>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</si>
  <si>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</si>
  <si>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</si>
  <si>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</si>
  <si>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</si>
  <si>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</si>
  <si>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</si>
  <si>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</si>
  <si>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</si>
  <si>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</si>
  <si>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</si>
  <si>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</si>
  <si>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</si>
  <si>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</si>
  <si>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</si>
  <si>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</si>
  <si>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</si>
  <si>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</si>
  <si>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</si>
  <si>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</si>
  <si>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</si>
  <si>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</si>
  <si>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</si>
  <si>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</si>
  <si>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</si>
  <si>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</si>
  <si>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</si>
  <si>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</si>
  <si>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</si>
  <si>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</si>
  <si>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</si>
  <si>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</si>
  <si>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</si>
  <si>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</si>
  <si>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</si>
  <si>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</si>
  <si>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</si>
  <si>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</si>
  <si>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</si>
  <si>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</si>
  <si>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</si>
  <si>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</si>
  <si>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</si>
  <si>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</si>
  <si>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</si>
  <si>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</si>
  <si>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</si>
  <si>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</si>
  <si>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</si>
  <si>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</si>
  <si>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</si>
  <si>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</si>
  <si>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</si>
  <si>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</si>
  <si>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</si>
  <si>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</si>
  <si>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</si>
  <si>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</si>
  <si>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</si>
  <si>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</si>
  <si>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</si>
  <si>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</si>
  <si>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</si>
  <si>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</si>
  <si>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</si>
  <si>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</si>
  <si>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</si>
  <si>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</si>
  <si>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</si>
  <si>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</si>
  <si>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</si>
  <si>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</si>
  <si>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</si>
  <si>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</si>
  <si>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</si>
  <si>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</si>
  <si>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</si>
  <si>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</si>
  <si>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</si>
  <si>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</si>
  <si>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</si>
  <si>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</si>
  <si>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</si>
  <si>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</si>
  <si>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</si>
  <si>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</si>
  <si>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</si>
  <si>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</si>
  <si>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</si>
  <si>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</si>
  <si>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</si>
  <si>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</si>
  <si>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</si>
  <si>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</si>
  <si>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</si>
  <si>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</si>
  <si>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</si>
  <si>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</si>
  <si>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</si>
  <si>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</si>
  <si>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</si>
  <si>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</si>
  <si>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</si>
  <si>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</si>
  <si>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</si>
  <si>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</si>
  <si>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</si>
  <si>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</si>
  <si>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</si>
  <si>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</si>
  <si>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</si>
  <si>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</si>
  <si>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</si>
  <si>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</si>
  <si>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</si>
  <si>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</si>
  <si>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</si>
  <si>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</si>
  <si>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</si>
  <si>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</si>
  <si>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</si>
  <si>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</si>
  <si>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</si>
  <si>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</si>
  <si>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</si>
  <si>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</si>
  <si>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</si>
  <si>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</si>
  <si>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</si>
  <si>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</si>
  <si>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</si>
  <si>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</si>
  <si>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</si>
  <si>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</si>
  <si>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</si>
  <si>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</si>
  <si>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</si>
  <si>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</si>
  <si>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</si>
  <si>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</si>
  <si>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</si>
  <si>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</si>
  <si>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</si>
  <si>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</si>
  <si>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</si>
  <si>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</si>
  <si>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</si>
  <si>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</si>
  <si>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</si>
  <si>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</si>
  <si>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</si>
  <si>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</si>
  <si>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</si>
  <si>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</si>
  <si>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</si>
  <si>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</si>
  <si>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</si>
  <si>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</si>
  <si>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</si>
  <si>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</si>
  <si>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</si>
  <si>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</si>
  <si>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</si>
  <si>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</si>
  <si>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</si>
  <si>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</si>
  <si>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</si>
  <si>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</si>
  <si>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</si>
  <si>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</si>
  <si>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</si>
  <si>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</si>
  <si>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</si>
  <si>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</si>
  <si>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</si>
  <si>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</si>
  <si>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</si>
  <si>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</si>
  <si>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</si>
  <si>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</si>
  <si>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</si>
  <si>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</si>
  <si>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</si>
  <si>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</si>
  <si>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</si>
  <si>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</si>
  <si>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</si>
  <si>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</si>
  <si>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</si>
  <si>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</si>
  <si>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</si>
  <si>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</si>
  <si>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</si>
  <si>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</si>
  <si>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</si>
  <si>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</si>
  <si>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</si>
  <si>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</si>
  <si>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</si>
  <si>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</si>
  <si>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</si>
  <si>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</si>
  <si>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</si>
  <si>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</si>
  <si>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</si>
  <si>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</si>
  <si>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</si>
  <si>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</si>
  <si>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</si>
  <si>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</si>
  <si>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</si>
  <si>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</si>
  <si>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</si>
  <si>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</si>
  <si>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</si>
  <si>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</si>
  <si>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</si>
  <si>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</si>
  <si>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</si>
  <si>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</si>
  <si>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</si>
  <si>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</si>
  <si>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</si>
  <si>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</si>
  <si>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</si>
  <si>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</si>
  <si>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</si>
  <si>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</si>
  <si>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</si>
  <si>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</si>
  <si>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</si>
  <si>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</si>
  <si>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</si>
  <si>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</si>
  <si>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</si>
  <si>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</si>
  <si>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</si>
  <si>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</si>
  <si>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</si>
  <si>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</si>
  <si>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</si>
  <si>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</si>
  <si>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</si>
  <si>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</si>
  <si>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</si>
  <si>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</si>
  <si>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</si>
  <si>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</si>
  <si>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</si>
  <si>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</si>
  <si>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</si>
  <si>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</si>
  <si>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</si>
  <si>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</si>
  <si>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</si>
  <si>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</si>
  <si>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</si>
  <si>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</si>
  <si>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</si>
  <si>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</si>
  <si>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</si>
  <si>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</si>
  <si>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</si>
  <si>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</si>
  <si>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</si>
  <si>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</si>
  <si>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</si>
  <si>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</si>
  <si>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</si>
  <si>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</si>
  <si>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</si>
  <si>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</si>
  <si>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</si>
  <si>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</si>
  <si>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</si>
  <si>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</si>
  <si>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</si>
  <si>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</si>
  <si>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</si>
  <si>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</si>
  <si>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</si>
  <si>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</si>
  <si>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</si>
  <si>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</si>
  <si>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</si>
  <si>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</si>
  <si>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</si>
  <si>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</si>
  <si>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</si>
  <si>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</si>
  <si>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</si>
  <si>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</si>
  <si>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</si>
  <si>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</si>
  <si>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</si>
  <si>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</si>
  <si>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</si>
  <si>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</si>
  <si>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</si>
  <si>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</si>
  <si>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</si>
  <si>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</si>
  <si>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</si>
  <si>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</si>
  <si>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</si>
  <si>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</si>
  <si>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</si>
  <si>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</si>
  <si>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</si>
  <si>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</si>
  <si>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</si>
  <si>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</si>
  <si>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</si>
  <si>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</si>
  <si>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</si>
  <si>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</si>
  <si>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</si>
  <si>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</si>
  <si>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</si>
  <si>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</si>
  <si>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</si>
  <si>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</si>
  <si>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</si>
  <si>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</si>
  <si>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</si>
  <si>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</si>
  <si>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</si>
  <si>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</si>
  <si>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</si>
  <si>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</si>
  <si>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</si>
  <si>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</si>
  <si>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</si>
  <si>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</si>
  <si>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</si>
  <si>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</si>
  <si>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</si>
  <si>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</si>
  <si>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</si>
  <si>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</si>
  <si>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</si>
  <si>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</si>
  <si>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</si>
  <si>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</si>
  <si>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</si>
  <si>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</si>
  <si>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</si>
  <si>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</si>
  <si>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</si>
  <si>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</si>
  <si>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</si>
  <si>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</si>
  <si>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</si>
  <si>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</si>
  <si>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</si>
  <si>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</si>
  <si>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</si>
  <si>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</si>
  <si>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</si>
  <si>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</si>
  <si>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</si>
  <si>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</si>
  <si>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</si>
  <si>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</si>
  <si>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</si>
  <si>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</si>
  <si>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</si>
  <si>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</si>
  <si>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</si>
  <si>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</si>
  <si>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</si>
  <si>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</si>
  <si>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</si>
  <si>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</si>
  <si>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</si>
  <si>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</si>
  <si>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</si>
  <si>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</si>
  <si>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</si>
  <si>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</si>
  <si>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</si>
  <si>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</si>
  <si>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</si>
  <si>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</si>
  <si>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</si>
  <si>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</si>
  <si>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</si>
  <si>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</si>
  <si>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</si>
  <si>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</si>
  <si>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</si>
  <si>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</si>
  <si>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</si>
  <si>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</si>
  <si>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</si>
  <si>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</si>
  <si>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</si>
  <si>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</si>
  <si>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</si>
  <si>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</si>
  <si>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</si>
  <si>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</si>
  <si>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</si>
  <si>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</si>
  <si>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</si>
  <si>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</si>
  <si>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</si>
  <si>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</si>
  <si>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</si>
  <si>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</si>
  <si>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</si>
  <si>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</si>
  <si>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</si>
  <si>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</si>
  <si>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</si>
  <si>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</si>
  <si>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</si>
  <si>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</si>
  <si>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</si>
  <si>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</si>
  <si>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</si>
  <si>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</si>
  <si>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</si>
  <si>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</si>
  <si>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</si>
  <si>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</si>
  <si>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</si>
  <si>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</si>
  <si>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</si>
  <si>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</si>
  <si>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</si>
  <si>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</si>
  <si>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</si>
  <si>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</si>
  <si>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</si>
  <si>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</si>
  <si>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</si>
  <si>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</si>
  <si>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</si>
  <si>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</si>
  <si>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</si>
  <si>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</si>
  <si>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</si>
  <si>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</si>
  <si>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</si>
  <si>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</si>
  <si>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</si>
  <si>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</si>
  <si>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</si>
  <si>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</si>
  <si>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</si>
  <si>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</si>
  <si>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</si>
  <si>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</si>
  <si>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</si>
  <si>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</si>
  <si>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</si>
  <si>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</si>
  <si>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</si>
  <si>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</si>
  <si>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</si>
  <si>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</si>
  <si>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</si>
  <si>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</si>
  <si>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</si>
  <si>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</si>
  <si>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</si>
  <si>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</si>
  <si>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</si>
  <si>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</si>
  <si>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</si>
  <si>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</si>
  <si>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</si>
  <si>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</si>
  <si>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</si>
  <si>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</si>
  <si>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</si>
  <si>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</si>
  <si>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</si>
  <si>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</si>
  <si>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</si>
  <si>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</si>
  <si>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</si>
  <si>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</si>
  <si>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</si>
  <si>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</si>
  <si>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</si>
  <si>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</si>
  <si>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</si>
  <si>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</si>
  <si>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</si>
  <si>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</si>
  <si>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</si>
  <si>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</si>
  <si>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</si>
  <si>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</si>
  <si>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</si>
  <si>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</si>
  <si>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</si>
  <si>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</si>
  <si>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</si>
  <si>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</si>
  <si>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</si>
  <si>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</si>
  <si>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</si>
  <si>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</si>
  <si>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</si>
  <si>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</si>
  <si>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</si>
  <si>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</si>
  <si>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</si>
  <si>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</si>
  <si>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</si>
  <si>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</si>
  <si>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</si>
  <si>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</si>
  <si>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</si>
  <si>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</si>
  <si>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</si>
  <si>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</si>
  <si>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</si>
  <si>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</si>
  <si>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</si>
  <si>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</si>
  <si>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</si>
  <si>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</si>
  <si>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</si>
  <si>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</si>
  <si>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</si>
  <si>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</si>
  <si>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</si>
  <si>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</si>
  <si>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</si>
  <si>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</si>
  <si>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</si>
  <si>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</si>
  <si>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</si>
  <si>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</si>
  <si>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</si>
  <si>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</si>
  <si>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</si>
  <si>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</si>
  <si>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</si>
  <si>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</si>
  <si>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</si>
  <si>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</si>
  <si>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</si>
  <si>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</si>
  <si>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</si>
  <si>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</si>
  <si>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</si>
  <si>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</si>
  <si>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</si>
  <si>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</si>
  <si>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</si>
  <si>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</si>
  <si>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</si>
  <si>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</si>
  <si>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</si>
  <si>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</si>
  <si>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</si>
  <si>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</si>
  <si>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</si>
  <si>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</si>
  <si>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</si>
  <si>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</si>
  <si>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</si>
  <si>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</si>
  <si>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</si>
  <si>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</si>
  <si>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</si>
  <si>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</si>
  <si>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</si>
  <si>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</si>
  <si>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</si>
  <si>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</si>
  <si>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</si>
  <si>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</si>
  <si>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</si>
  <si>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</si>
  <si>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</si>
  <si>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</si>
  <si>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</si>
  <si>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</si>
  <si>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</si>
  <si>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</si>
  <si>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</si>
  <si>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</si>
  <si>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</si>
  <si>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</si>
  <si>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</si>
  <si>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</si>
  <si>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</si>
  <si>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</si>
  <si>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</si>
  <si>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</si>
  <si>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</si>
  <si>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</si>
  <si>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</si>
  <si>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</si>
  <si>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</si>
  <si>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</si>
  <si>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</si>
  <si>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</si>
  <si>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</si>
  <si>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</si>
  <si>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</si>
  <si>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</si>
  <si>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</si>
  <si>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</si>
  <si>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</si>
  <si>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</si>
  <si>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</si>
  <si>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</si>
  <si>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</si>
  <si>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</si>
  <si>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</si>
  <si>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</si>
  <si>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</si>
  <si>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</si>
  <si>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</si>
  <si>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</si>
  <si>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</si>
  <si>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</si>
  <si>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</si>
  <si>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</si>
  <si>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</si>
  <si>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</si>
  <si>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</si>
  <si>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</si>
  <si>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</si>
  <si>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</si>
  <si>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</si>
  <si>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</si>
  <si>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</si>
  <si>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</si>
  <si>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</si>
  <si>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</si>
  <si>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</si>
  <si>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</si>
  <si>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</si>
  <si>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</si>
  <si>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</si>
  <si>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</si>
  <si>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</si>
  <si>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</si>
  <si>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</si>
  <si>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</si>
  <si>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</si>
  <si>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</si>
  <si>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</si>
  <si>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</si>
  <si>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</si>
  <si>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</si>
  <si>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</si>
  <si>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</si>
  <si>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</si>
  <si>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</si>
  <si>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</si>
  <si>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</si>
  <si>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</si>
  <si>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</si>
  <si>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</si>
  <si>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</si>
  <si>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</si>
  <si>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</si>
  <si>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</si>
  <si>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</si>
  <si>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</si>
  <si>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</si>
  <si>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</si>
  <si>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</si>
  <si>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</si>
  <si>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</si>
  <si>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</si>
  <si>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</si>
  <si>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</si>
  <si>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</si>
  <si>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</si>
  <si>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</si>
  <si>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</si>
  <si>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</si>
  <si>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</si>
  <si>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</si>
  <si>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</si>
  <si>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</si>
  <si>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</si>
  <si>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</si>
  <si>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</si>
  <si>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</si>
  <si>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</si>
  <si>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</si>
  <si>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</si>
  <si>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</si>
  <si>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</si>
  <si>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</si>
  <si>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</si>
  <si>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</si>
  <si>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</si>
  <si>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</si>
  <si>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</si>
  <si>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</si>
  <si>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</si>
  <si>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</si>
  <si>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</si>
  <si>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</si>
  <si>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</si>
  <si>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</si>
  <si>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</si>
  <si>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</si>
  <si>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</si>
  <si>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</si>
  <si>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</si>
  <si>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</si>
  <si>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</si>
  <si>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</si>
  <si>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</si>
  <si>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</si>
  <si>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</si>
  <si>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</si>
  <si>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</si>
  <si>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</si>
  <si>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</si>
  <si>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</si>
  <si>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</si>
  <si>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</si>
  <si>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</si>
  <si>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</si>
  <si>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</si>
  <si>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</si>
  <si>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</si>
  <si>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</si>
  <si>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</si>
  <si>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</si>
  <si>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</si>
  <si>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</si>
  <si>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</si>
  <si>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</si>
  <si>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</si>
  <si>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</si>
  <si>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</si>
  <si>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</si>
  <si>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</si>
  <si>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</si>
  <si>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</si>
  <si>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</si>
  <si>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</si>
  <si>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</si>
  <si>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</si>
  <si>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</si>
  <si>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</si>
  <si>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</si>
  <si>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</si>
  <si>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</si>
  <si>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</si>
  <si>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</si>
  <si>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</si>
  <si>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</si>
  <si>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</si>
  <si>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</si>
  <si>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</si>
  <si>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</si>
  <si>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</si>
  <si>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</si>
  <si>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</si>
  <si>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</si>
  <si>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</si>
  <si>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</si>
  <si>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</si>
  <si>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</si>
  <si>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</si>
  <si>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</si>
  <si>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</si>
  <si>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</si>
  <si>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</si>
  <si>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</si>
  <si>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</si>
  <si>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</si>
  <si>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</si>
  <si>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</si>
  <si>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</si>
  <si>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</si>
  <si>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</si>
  <si>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</si>
  <si>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</si>
  <si>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</si>
  <si>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</si>
  <si>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</si>
  <si>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</si>
  <si>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</si>
  <si>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</si>
  <si>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</si>
  <si>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</si>
  <si>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</si>
  <si>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</si>
  <si>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</si>
  <si>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</si>
  <si>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</si>
  <si>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</si>
  <si>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</si>
  <si>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</si>
  <si>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</si>
  <si>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</si>
  <si>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</si>
  <si>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</si>
  <si>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</si>
  <si>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</si>
  <si>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</si>
  <si>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</si>
  <si>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</si>
  <si>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</si>
  <si>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</si>
  <si>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</si>
  <si>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</si>
  <si>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</si>
  <si>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</si>
  <si>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</si>
  <si>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</si>
  <si>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</si>
  <si>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</si>
  <si>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</si>
  <si>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</si>
  <si>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</si>
  <si>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</si>
  <si>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</si>
  <si>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</si>
  <si>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</si>
  <si>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</si>
  <si>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</si>
  <si>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</si>
  <si>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</si>
  <si>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</si>
  <si>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</si>
  <si>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</si>
  <si>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</si>
  <si>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</si>
  <si>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</si>
  <si>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</si>
  <si>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</si>
  <si>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</si>
  <si>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</si>
  <si>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</si>
  <si>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</si>
  <si>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</si>
  <si>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</si>
  <si>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</si>
  <si>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</si>
  <si>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</si>
  <si>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</si>
  <si>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</si>
  <si>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</si>
  <si>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</si>
  <si>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</si>
  <si>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</si>
  <si>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</si>
  <si>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</si>
  <si>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</si>
  <si>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</si>
  <si>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</si>
  <si>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</si>
  <si>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</si>
  <si>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</si>
  <si>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</si>
  <si>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</si>
  <si>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</si>
  <si>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</si>
  <si>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</si>
  <si>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</si>
  <si>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</si>
  <si>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</si>
  <si>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</si>
  <si>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</si>
  <si>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</si>
  <si>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</si>
  <si>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</si>
  <si>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</si>
  <si>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</si>
  <si>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</si>
  <si>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</si>
  <si>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</si>
  <si>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</si>
  <si>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</si>
  <si>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</si>
  <si>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</si>
  <si>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</si>
  <si>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</si>
  <si>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</si>
  <si>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</si>
  <si>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</si>
  <si>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</si>
  <si>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</si>
  <si>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</si>
  <si>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</si>
  <si>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</si>
  <si>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</si>
  <si>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</si>
  <si>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</si>
  <si>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</si>
  <si>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</si>
  <si>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</si>
  <si>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</si>
  <si>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</si>
  <si>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</si>
  <si>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</si>
  <si>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</si>
  <si>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</si>
  <si>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</si>
  <si>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</si>
  <si>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</si>
  <si>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</si>
  <si>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</si>
  <si>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</si>
  <si>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</si>
  <si>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</si>
  <si>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</si>
  <si>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</si>
  <si>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</si>
  <si>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</si>
  <si>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</si>
  <si>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</si>
  <si>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</si>
  <si>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</si>
  <si>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</si>
  <si>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</si>
  <si>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</si>
  <si>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</si>
  <si>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</si>
  <si>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</si>
  <si>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</si>
  <si>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</si>
  <si>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</si>
  <si>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</si>
  <si>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</si>
  <si>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</si>
  <si>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</si>
  <si>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</si>
  <si>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</si>
  <si>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</si>
  <si>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</si>
  <si>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</si>
  <si>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</si>
  <si>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</si>
  <si>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</si>
  <si>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</si>
  <si>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</si>
  <si>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</si>
  <si>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</si>
  <si>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</si>
  <si>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</si>
  <si>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</si>
  <si>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</si>
  <si>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</si>
  <si>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</si>
  <si>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</si>
  <si>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</si>
  <si>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</si>
  <si>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</si>
  <si>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</si>
  <si>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</si>
  <si>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</si>
  <si>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</si>
  <si>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</si>
  <si>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</si>
  <si>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</si>
  <si>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</si>
  <si>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</si>
  <si>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</si>
  <si>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</si>
  <si>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</si>
  <si>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</si>
  <si>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</si>
  <si>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</si>
  <si>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</si>
  <si>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</si>
  <si>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</si>
  <si>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</si>
  <si>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</si>
  <si>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</si>
  <si>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</si>
  <si>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</si>
  <si>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</si>
  <si>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</si>
  <si>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</si>
  <si>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</si>
  <si>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</si>
  <si>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</si>
  <si>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</si>
  <si>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</si>
  <si>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</si>
  <si>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</si>
  <si>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</si>
  <si>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</si>
  <si>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</si>
  <si>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</si>
  <si>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</si>
  <si>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</si>
  <si>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</si>
  <si>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</si>
  <si>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</si>
  <si>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</si>
  <si>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</si>
  <si>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</si>
  <si>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</si>
  <si>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</si>
  <si>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</si>
  <si>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</si>
  <si>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</si>
  <si>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</si>
  <si>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</si>
  <si>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</si>
  <si>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</si>
  <si>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</si>
  <si>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</si>
  <si>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</si>
  <si>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</si>
  <si>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</si>
  <si>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</si>
  <si>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</si>
  <si>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</si>
  <si>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</si>
  <si>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</si>
  <si>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</si>
  <si>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</si>
  <si>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</si>
  <si>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</si>
  <si>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</si>
  <si>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</si>
  <si>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</si>
  <si>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</si>
  <si>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</si>
  <si>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</si>
  <si>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</si>
  <si>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</si>
  <si>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</si>
  <si>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</si>
  <si>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</si>
  <si>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</si>
  <si>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</si>
  <si>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</si>
  <si>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</si>
  <si>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</si>
  <si>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</si>
  <si>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</si>
  <si>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</si>
  <si>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</si>
  <si>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</si>
  <si>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</si>
  <si>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</si>
  <si>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</si>
  <si>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</si>
  <si>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</si>
  <si>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</si>
  <si>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</si>
  <si>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</si>
  <si>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</si>
  <si>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</si>
  <si>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</si>
  <si>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</si>
  <si>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</si>
  <si>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</si>
  <si>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</si>
  <si>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</si>
  <si>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</si>
  <si>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</si>
  <si>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</si>
  <si>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</si>
  <si>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</si>
  <si>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</si>
  <si>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</si>
  <si>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</si>
  <si>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</si>
  <si>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</si>
  <si>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</si>
  <si>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</si>
  <si>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</si>
  <si>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</si>
  <si>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</si>
  <si>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</si>
  <si>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</si>
  <si>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</si>
  <si>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</si>
  <si>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</si>
  <si>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</si>
  <si>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</si>
  <si>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</si>
  <si>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</si>
  <si>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</si>
  <si>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</si>
  <si>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</si>
  <si>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</si>
  <si>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</si>
  <si>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</si>
  <si>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</si>
  <si>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</si>
  <si>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</si>
  <si>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</si>
  <si>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</si>
  <si>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</si>
  <si>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</si>
  <si>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</si>
  <si>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</si>
  <si>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</si>
  <si>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</si>
  <si>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</si>
  <si>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</si>
  <si>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</si>
  <si>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</si>
  <si>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</si>
  <si>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</si>
  <si>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</si>
  <si>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</si>
  <si>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</si>
  <si>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</si>
  <si>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</si>
  <si>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</si>
  <si>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</si>
  <si>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</si>
  <si>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</si>
  <si>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</si>
  <si>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</si>
  <si>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</si>
  <si>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</si>
  <si>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</si>
  <si>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</si>
  <si>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</si>
  <si>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</si>
  <si>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</si>
  <si>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</si>
  <si>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</si>
  <si>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</si>
  <si>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</si>
  <si>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</si>
  <si>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</si>
  <si>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</si>
  <si>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</si>
  <si>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</si>
  <si>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</si>
  <si>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</si>
  <si>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</si>
  <si>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</si>
  <si>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</si>
  <si>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</si>
  <si>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</si>
  <si>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</si>
  <si>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</si>
  <si>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</si>
  <si>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</si>
  <si>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</si>
  <si>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</si>
  <si>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</si>
  <si>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</si>
  <si>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</si>
  <si>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</si>
  <si>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</si>
  <si>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</si>
  <si>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</si>
  <si>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</si>
  <si>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</si>
  <si>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</si>
  <si>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</si>
  <si>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</si>
  <si>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</si>
  <si>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</si>
  <si>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</si>
  <si>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</si>
  <si>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</si>
  <si>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</si>
  <si>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</si>
  <si>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</si>
  <si>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</si>
  <si>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</si>
  <si>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</si>
  <si>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</si>
  <si>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</si>
  <si>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</si>
  <si>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</si>
  <si>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</si>
  <si>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</si>
  <si>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</si>
  <si>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</si>
  <si>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</si>
  <si>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</si>
  <si>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</si>
  <si>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</si>
  <si>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</si>
  <si>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</si>
  <si>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</si>
  <si>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</si>
  <si>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</si>
  <si>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</si>
  <si>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</si>
  <si>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</si>
  <si>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</si>
  <si>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</si>
  <si>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</si>
  <si>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</si>
  <si>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</si>
  <si>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</si>
  <si>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</si>
  <si>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</si>
  <si>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</si>
  <si>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</si>
  <si>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</si>
  <si>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</si>
  <si>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</si>
  <si>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</si>
  <si>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</si>
  <si>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</si>
  <si>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</si>
  <si>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</si>
  <si>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</si>
  <si>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</si>
  <si>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</si>
  <si>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</si>
  <si>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</si>
  <si>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</si>
  <si>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</si>
  <si>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</si>
  <si>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</si>
  <si>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</si>
  <si>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</si>
  <si>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</si>
  <si>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</si>
  <si>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</si>
  <si>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</si>
  <si>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</si>
  <si>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</si>
  <si>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</si>
  <si>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</si>
  <si>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</si>
  <si>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</si>
  <si>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</si>
  <si>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</si>
  <si>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</si>
  <si>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</si>
  <si>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</si>
  <si>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</si>
  <si>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</si>
  <si>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</si>
  <si>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</si>
  <si>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</si>
  <si>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</si>
  <si>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</si>
  <si>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</si>
  <si>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</si>
  <si>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</si>
  <si>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</si>
  <si>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</si>
  <si>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</si>
  <si>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</si>
  <si>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</si>
  <si>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</si>
  <si>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</si>
  <si>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</si>
  <si>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</si>
  <si>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</si>
  <si>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</si>
  <si>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</si>
  <si>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</si>
  <si>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</si>
  <si>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</si>
  <si>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</si>
  <si>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</si>
  <si>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</si>
  <si>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</si>
  <si>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</si>
  <si>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</si>
  <si>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</si>
  <si>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</si>
  <si>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</si>
  <si>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</si>
  <si>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</si>
  <si>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</si>
  <si>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</si>
  <si>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</si>
  <si>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</si>
  <si>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</si>
  <si>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</si>
  <si>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</si>
  <si>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</si>
  <si>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</si>
  <si>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</si>
  <si>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</si>
  <si>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</si>
  <si>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</si>
  <si>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</si>
  <si>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</si>
  <si>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</si>
  <si>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</si>
  <si>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</si>
  <si>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</si>
  <si>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</si>
  <si>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</si>
  <si>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</si>
  <si>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</si>
  <si>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</si>
  <si>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</si>
  <si>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</si>
  <si>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</si>
  <si>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</si>
  <si>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</si>
  <si>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</si>
  <si>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</si>
  <si>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</si>
  <si>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</si>
  <si>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</si>
  <si>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</si>
  <si>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</si>
  <si>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</si>
  <si>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</si>
  <si>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</si>
  <si>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</si>
  <si>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</si>
  <si>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</si>
  <si>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</si>
  <si>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</si>
  <si>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</si>
  <si>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</si>
  <si>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</si>
  <si>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</si>
  <si>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</si>
  <si>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</si>
  <si>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</si>
  <si>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</si>
  <si>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</si>
  <si>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</si>
  <si>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</si>
  <si>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</si>
  <si>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</si>
  <si>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</si>
  <si>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</si>
  <si>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</si>
  <si>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</si>
  <si>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</si>
  <si>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</si>
  <si>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</si>
  <si>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</si>
  <si>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</si>
  <si>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</si>
  <si>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</si>
  <si>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</si>
  <si>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</si>
  <si>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</si>
  <si>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</si>
  <si>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</si>
  <si>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</si>
  <si>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</si>
  <si>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</si>
  <si>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</si>
  <si>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</si>
  <si>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</si>
  <si>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</si>
  <si>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</si>
  <si>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</si>
  <si>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</si>
  <si>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</si>
  <si>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</si>
  <si>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</si>
  <si>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</si>
  <si>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</si>
  <si>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</si>
  <si>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</si>
  <si>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</si>
  <si>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</si>
  <si>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</si>
  <si>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</si>
  <si>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</si>
  <si>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</si>
  <si>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</si>
  <si>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</si>
  <si>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</si>
  <si>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</si>
  <si>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</si>
  <si>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</si>
  <si>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</si>
  <si>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</si>
  <si>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</si>
  <si>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</si>
  <si>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</si>
  <si>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</si>
  <si>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</si>
  <si>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</si>
  <si>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</si>
  <si>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</si>
  <si>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</si>
  <si>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</si>
  <si>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</si>
  <si>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</si>
  <si>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</si>
  <si>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</si>
  <si>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</si>
  <si>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</si>
  <si>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</si>
  <si>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</si>
  <si>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</si>
  <si>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</si>
  <si>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</si>
  <si>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</si>
  <si>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</si>
  <si>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</si>
  <si>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</si>
  <si>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</si>
  <si>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</si>
  <si>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</si>
  <si>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</si>
  <si>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</si>
  <si>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</si>
  <si>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</si>
  <si>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</si>
  <si>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</si>
  <si>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</si>
  <si>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</si>
  <si>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</si>
  <si>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</si>
  <si>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</si>
  <si>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</si>
  <si>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</si>
  <si>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</si>
  <si>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</si>
  <si>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</si>
  <si>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</si>
  <si>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</si>
  <si>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</si>
  <si>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</si>
  <si>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</si>
  <si>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</si>
  <si>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</si>
  <si>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</si>
  <si>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</si>
  <si>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</si>
  <si>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</si>
  <si>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</si>
  <si>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</si>
  <si>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</si>
  <si>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</si>
  <si>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</si>
  <si>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</si>
  <si>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</si>
  <si>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</si>
  <si>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</si>
  <si>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</si>
  <si>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</si>
  <si>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</si>
  <si>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</si>
  <si>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</si>
  <si>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</si>
  <si>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</si>
  <si>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</si>
  <si>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</si>
  <si>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</si>
  <si>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</si>
  <si>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</si>
  <si>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</si>
  <si>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</si>
  <si>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</si>
  <si>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</si>
  <si>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</si>
  <si>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</si>
  <si>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</si>
  <si>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</si>
  <si>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</si>
  <si>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</si>
  <si>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</si>
  <si>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</si>
  <si>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</si>
  <si>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</si>
  <si>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</si>
  <si>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</si>
  <si>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</si>
  <si>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</si>
  <si>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</si>
  <si>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</si>
  <si>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</si>
  <si>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</si>
  <si>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</si>
  <si>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</si>
  <si>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</si>
  <si>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</si>
  <si>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</si>
  <si>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</si>
  <si>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</si>
  <si>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</si>
  <si>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</si>
  <si>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</si>
  <si>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</si>
  <si>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</si>
  <si>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</si>
  <si>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</si>
  <si>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</si>
  <si>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</si>
  <si>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</si>
  <si>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</si>
  <si>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</si>
  <si>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</si>
  <si>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</si>
  <si>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</si>
  <si>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</si>
  <si>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</si>
  <si>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</si>
  <si>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</si>
  <si>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</si>
  <si>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</si>
  <si>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</si>
  <si>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</si>
  <si>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</si>
  <si>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</si>
  <si>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</si>
  <si>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</si>
  <si>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</si>
  <si>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</si>
  <si>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</si>
  <si>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</si>
  <si>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</si>
  <si>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</si>
  <si>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</si>
  <si>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</si>
  <si>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</si>
  <si>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</si>
  <si>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</si>
  <si>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</si>
  <si>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</si>
  <si>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</si>
  <si>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</si>
  <si>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</si>
  <si>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</si>
  <si>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</si>
  <si>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</si>
  <si>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</si>
  <si>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</si>
  <si>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</si>
  <si>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</si>
  <si>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</si>
  <si>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</si>
  <si>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</si>
  <si>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</si>
  <si>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</si>
  <si>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</si>
  <si>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</si>
  <si>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</si>
  <si>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</si>
  <si>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</si>
  <si>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</si>
  <si>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</si>
  <si>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</si>
  <si>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</si>
  <si>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</si>
  <si>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</si>
  <si>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</si>
  <si>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</si>
  <si>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</si>
  <si>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</si>
  <si>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</si>
  <si>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</si>
  <si>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</si>
  <si>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</si>
  <si>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</si>
  <si>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</si>
  <si>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</si>
  <si>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</si>
  <si>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</si>
  <si>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</si>
  <si>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</si>
  <si>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</si>
  <si>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</si>
  <si>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</si>
  <si>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</si>
  <si>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</si>
  <si>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</si>
  <si>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</si>
  <si>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</si>
  <si>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</si>
  <si>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</si>
  <si>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</si>
  <si>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</si>
  <si>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</si>
  <si>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</si>
  <si>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</si>
  <si>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</si>
  <si>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</si>
  <si>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</si>
  <si>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</si>
  <si>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</si>
  <si>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</si>
  <si>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</si>
  <si>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</si>
  <si>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</si>
  <si>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</si>
  <si>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</si>
  <si>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</si>
  <si>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</si>
  <si>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</si>
  <si>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</si>
  <si>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</si>
  <si>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</si>
  <si>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</si>
  <si>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</si>
  <si>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</si>
  <si>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</si>
  <si>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</si>
  <si>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</si>
  <si>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</si>
  <si>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</si>
  <si>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</si>
  <si>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</si>
  <si>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</si>
  <si>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</si>
  <si>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</si>
  <si>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</si>
  <si>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</si>
  <si>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</si>
  <si>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</si>
  <si>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</si>
  <si>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</si>
  <si>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</si>
  <si>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</si>
  <si>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</si>
  <si>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</si>
  <si>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</si>
  <si>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</si>
  <si>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</si>
  <si>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</si>
  <si>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</si>
  <si>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</si>
  <si>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</si>
  <si>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</si>
  <si>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</si>
  <si>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</si>
  <si>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</si>
  <si>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</si>
  <si>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</si>
  <si>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</si>
  <si>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</si>
  <si>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</si>
  <si>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</si>
  <si>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</si>
  <si>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</si>
  <si>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</si>
  <si>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</si>
  <si>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</si>
  <si>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</si>
  <si>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</si>
  <si>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</si>
  <si>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</si>
  <si>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</si>
  <si>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</si>
  <si>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</si>
  <si>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</si>
  <si>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</si>
  <si>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</si>
  <si>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</si>
  <si>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</si>
  <si>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</si>
  <si>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</si>
  <si>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</si>
  <si>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</si>
  <si>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</si>
  <si>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</si>
  <si>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</si>
  <si>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</si>
  <si>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</si>
  <si>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</si>
  <si>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</si>
  <si>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</si>
  <si>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</si>
  <si>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</si>
  <si>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</si>
  <si>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</si>
  <si>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</si>
  <si>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</si>
  <si>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</si>
  <si>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</si>
  <si>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</si>
  <si>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</si>
  <si>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</si>
  <si>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</si>
  <si>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</si>
  <si>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</si>
  <si>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</si>
  <si>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</si>
  <si>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</si>
  <si>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</si>
  <si>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</si>
  <si>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</si>
  <si>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</si>
  <si>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</si>
  <si>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</si>
  <si>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</si>
  <si>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</si>
  <si>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</si>
  <si>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</si>
  <si>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</si>
  <si>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</si>
  <si>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</si>
  <si>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</si>
  <si>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</si>
  <si>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</si>
  <si>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</si>
  <si>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</si>
  <si>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</si>
  <si>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</si>
  <si>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</si>
  <si>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</si>
  <si>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</si>
  <si>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</si>
  <si>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</si>
  <si>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</si>
  <si>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</si>
  <si>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</si>
  <si>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</si>
  <si>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</si>
  <si>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</si>
  <si>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</si>
  <si>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</si>
  <si>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</si>
  <si>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</si>
  <si>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</si>
  <si>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</si>
  <si>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</si>
  <si>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</si>
  <si>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</si>
  <si>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</si>
  <si>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</si>
  <si>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</si>
  <si>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</si>
  <si>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</si>
  <si>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</si>
  <si>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</si>
  <si>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</si>
  <si>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</si>
  <si>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</si>
  <si>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</si>
  <si>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</si>
  <si>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</si>
  <si>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</si>
  <si>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</si>
  <si>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</si>
  <si>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</si>
  <si>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</si>
  <si>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</si>
  <si>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</si>
  <si>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</si>
  <si>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</si>
  <si>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</si>
  <si>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</si>
  <si>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</si>
  <si>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</si>
  <si>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</si>
  <si>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</si>
  <si>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</si>
  <si>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</si>
  <si>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</si>
  <si>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</si>
  <si>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</si>
  <si>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</si>
  <si>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</si>
  <si>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</si>
  <si>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</si>
  <si>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</si>
  <si>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</si>
  <si>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</si>
  <si>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</si>
  <si>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</si>
  <si>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</si>
  <si>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</si>
  <si>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</si>
  <si>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</si>
  <si>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</si>
  <si>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</si>
  <si>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</si>
  <si>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</si>
  <si>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</si>
  <si>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</si>
  <si>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</si>
  <si>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</si>
  <si>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</si>
  <si>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</si>
  <si>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</si>
  <si>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</si>
  <si>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</si>
  <si>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</si>
  <si>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</si>
  <si>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</si>
  <si>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</si>
  <si>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</si>
  <si>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</si>
  <si>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</si>
  <si>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</si>
  <si>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</si>
  <si>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</si>
  <si>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</si>
  <si>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</si>
  <si>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</si>
  <si>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</si>
  <si>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</si>
  <si>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</si>
  <si>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</si>
  <si>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</si>
  <si>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</si>
  <si>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</si>
  <si>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</si>
  <si>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</si>
  <si>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</si>
  <si>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</si>
  <si>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</si>
  <si>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</si>
  <si>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</si>
  <si>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</si>
  <si>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</si>
  <si>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</si>
  <si>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</si>
  <si>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</si>
  <si>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</si>
  <si>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</si>
  <si>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</si>
  <si>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</si>
  <si>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</si>
  <si>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</si>
  <si>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</si>
  <si>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</si>
  <si>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</si>
  <si>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</si>
  <si>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</si>
  <si>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</si>
  <si>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</si>
  <si>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</si>
  <si>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</si>
  <si>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</si>
  <si>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</si>
  <si>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</si>
  <si>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</si>
  <si>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</si>
  <si>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</si>
  <si>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</si>
  <si>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</si>
  <si>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</si>
  <si>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</si>
  <si>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</si>
  <si>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</si>
  <si>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</si>
  <si>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</si>
  <si>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</si>
  <si>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</si>
  <si>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</si>
  <si>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</si>
  <si>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</si>
  <si>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</si>
  <si>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</si>
  <si>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</si>
  <si>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</si>
  <si>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</si>
  <si>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</si>
  <si>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</si>
  <si>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</si>
  <si>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</si>
  <si>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</si>
  <si>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</si>
  <si>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</si>
  <si>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</si>
  <si>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</si>
  <si>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</si>
  <si>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</si>
  <si>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</si>
  <si>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</si>
  <si>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</si>
  <si>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</si>
  <si>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</si>
  <si>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</si>
  <si>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</si>
  <si>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</si>
  <si>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</si>
  <si>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</si>
  <si>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</si>
  <si>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</si>
  <si>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</si>
  <si>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</si>
  <si>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</si>
  <si>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</si>
  <si>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</si>
  <si>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</si>
  <si>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</si>
  <si>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</si>
  <si>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</si>
  <si>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</si>
  <si>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</si>
  <si>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</si>
  <si>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</si>
  <si>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</si>
  <si>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</si>
  <si>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</si>
  <si>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</si>
  <si>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</si>
  <si>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</si>
  <si>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</si>
  <si>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</si>
  <si>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</si>
  <si>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</si>
  <si>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</si>
  <si>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</si>
  <si>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</si>
  <si>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</si>
  <si>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</si>
  <si>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</si>
  <si>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</si>
  <si>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</si>
  <si>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</si>
  <si>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</si>
  <si>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</si>
  <si>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</si>
  <si>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</si>
  <si>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</si>
  <si>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</si>
  <si>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</si>
  <si>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</si>
  <si>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</si>
  <si>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</si>
  <si>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</si>
  <si>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</si>
  <si>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</si>
  <si>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</si>
  <si>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</si>
  <si>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</si>
  <si>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</si>
  <si>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</si>
  <si>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</si>
  <si>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</si>
  <si>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</si>
  <si>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</si>
  <si>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</si>
  <si>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</si>
  <si>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</si>
  <si>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</si>
  <si>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</si>
  <si>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</si>
  <si>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</si>
  <si>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</si>
  <si>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</si>
  <si>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</si>
  <si>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</si>
  <si>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</si>
  <si>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</si>
  <si>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</si>
  <si>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</si>
  <si>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</si>
  <si>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</si>
  <si>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</si>
  <si>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</si>
  <si>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</si>
  <si>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</si>
  <si>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</si>
  <si>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</si>
  <si>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</si>
  <si>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</si>
  <si>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</si>
  <si>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</si>
  <si>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</si>
  <si>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</si>
  <si>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</si>
  <si>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</si>
  <si>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</si>
  <si>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</si>
  <si>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</si>
  <si>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</si>
  <si>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</si>
  <si>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</si>
  <si>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</si>
  <si>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</si>
  <si>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</si>
  <si>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</si>
  <si>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</si>
  <si>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</si>
  <si>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</si>
  <si>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</si>
  <si>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</si>
  <si>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</si>
  <si>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</si>
  <si>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</si>
  <si>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</si>
  <si>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</si>
  <si>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</si>
  <si>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</si>
  <si>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</si>
  <si>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</si>
  <si>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</si>
  <si>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</si>
  <si>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</si>
  <si>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</si>
  <si>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</si>
  <si>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</si>
  <si>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</si>
  <si>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</si>
  <si>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</si>
  <si>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</si>
  <si>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</si>
  <si>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</si>
  <si>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</si>
  <si>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</si>
  <si>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</si>
  <si>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</si>
  <si>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</si>
  <si>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</si>
  <si>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</si>
  <si>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</si>
  <si>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</si>
  <si>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</si>
  <si>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</si>
  <si>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</si>
  <si>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</si>
  <si>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</si>
  <si>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</si>
  <si>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</si>
  <si>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</si>
  <si>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</si>
  <si>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</si>
  <si>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</si>
  <si>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</si>
  <si>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</si>
  <si>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</si>
  <si>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</si>
  <si>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</si>
  <si>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</si>
  <si>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</si>
  <si>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</si>
  <si>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</si>
  <si>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</si>
  <si>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</si>
  <si>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</si>
  <si>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</si>
  <si>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</si>
  <si>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</si>
  <si>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</si>
  <si>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</si>
  <si>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</si>
  <si>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</si>
  <si>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</si>
  <si>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</si>
  <si>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</si>
  <si>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</si>
  <si>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</si>
  <si>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</si>
  <si>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</si>
  <si>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</si>
  <si>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</si>
  <si>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</si>
  <si>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</si>
  <si>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</si>
  <si>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</si>
  <si>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</si>
  <si>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</si>
  <si>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</si>
  <si>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</si>
  <si>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</si>
  <si>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</si>
  <si>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</si>
  <si>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</si>
  <si>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</si>
  <si>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</si>
  <si>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</si>
  <si>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</si>
  <si>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</si>
  <si>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</si>
  <si>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</si>
  <si>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</si>
  <si>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</si>
  <si>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</si>
  <si>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</si>
  <si>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</si>
  <si>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</si>
  <si>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</si>
  <si>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</si>
  <si>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</si>
  <si>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</si>
  <si>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</si>
  <si>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</si>
  <si>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</si>
  <si>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</si>
  <si>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</si>
  <si>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</si>
  <si>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</si>
  <si>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</si>
  <si>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</si>
  <si>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</si>
  <si>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</si>
  <si>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</si>
  <si>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</si>
  <si>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</si>
  <si>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</si>
  <si>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</si>
  <si>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</si>
  <si>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</si>
  <si>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</si>
  <si>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</si>
  <si>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</si>
  <si>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</si>
  <si>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</si>
  <si>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</si>
  <si>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</si>
  <si>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</si>
  <si>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</si>
  <si>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</si>
  <si>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</si>
  <si>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</si>
  <si>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</si>
  <si>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</si>
  <si>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</si>
  <si>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</si>
  <si>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</si>
  <si>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</si>
  <si>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</si>
  <si>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</si>
  <si>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</si>
  <si>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</si>
  <si>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</si>
  <si>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</si>
  <si>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</si>
  <si>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</si>
  <si>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</si>
  <si>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</si>
  <si>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</si>
  <si>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</si>
  <si>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</si>
  <si>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</si>
  <si>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</si>
  <si>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</si>
  <si>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</si>
  <si>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</si>
  <si>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</si>
  <si>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</si>
  <si>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</si>
  <si>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</si>
  <si>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</si>
  <si>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</si>
  <si>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</si>
  <si>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</si>
  <si>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</si>
  <si>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</si>
  <si>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</si>
  <si>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</si>
  <si>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</si>
  <si>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</si>
  <si>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</si>
  <si>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</si>
  <si>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</si>
  <si>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</si>
  <si>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</si>
  <si>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</si>
  <si>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</si>
  <si>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</si>
  <si>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</si>
  <si>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</si>
  <si>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</si>
  <si>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</si>
  <si>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</si>
  <si>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</si>
  <si>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</si>
  <si>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</si>
  <si>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</si>
  <si>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</si>
  <si>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</si>
  <si>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</si>
  <si>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</si>
  <si>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</si>
  <si>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</si>
  <si>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</si>
  <si>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</si>
  <si>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</si>
  <si>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</si>
  <si>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</si>
  <si>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</si>
  <si>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</si>
  <si>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</si>
  <si>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</si>
  <si>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</si>
  <si>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</si>
  <si>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</si>
  <si>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</si>
  <si>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</si>
  <si>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</si>
  <si>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</si>
  <si>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</si>
  <si>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</si>
  <si>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</si>
  <si>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</si>
  <si>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</si>
  <si>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</si>
  <si>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</si>
  <si>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</si>
  <si>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</si>
  <si>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</si>
  <si>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</si>
  <si>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</si>
  <si>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</si>
  <si>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</si>
  <si>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</si>
  <si>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</si>
  <si>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</si>
  <si>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</si>
  <si>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</si>
  <si>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</si>
  <si>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</si>
  <si>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</si>
  <si>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</si>
  <si>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</si>
  <si>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</si>
  <si>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</si>
  <si>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</si>
  <si>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</si>
  <si>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</si>
  <si>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</si>
  <si>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</si>
  <si>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</si>
  <si>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</si>
  <si>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</si>
  <si>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</si>
  <si>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</si>
  <si>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</si>
  <si>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</si>
  <si>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</si>
  <si>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</si>
  <si>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</si>
  <si>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</si>
  <si>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</si>
  <si>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</si>
  <si>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</si>
  <si>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</si>
  <si>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</si>
  <si>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</si>
  <si>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</si>
  <si>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</si>
  <si>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</si>
  <si>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</si>
  <si>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</si>
  <si>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</si>
  <si>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</si>
  <si>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</si>
  <si>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</si>
  <si>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</si>
  <si>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</si>
  <si>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</si>
  <si>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</si>
  <si>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</si>
  <si>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</si>
  <si>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</si>
  <si>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</si>
  <si>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</si>
  <si>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</si>
  <si>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</si>
  <si>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</si>
  <si>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</si>
  <si>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</si>
  <si>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</si>
  <si>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</si>
  <si>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</si>
  <si>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</si>
  <si>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</si>
  <si>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</si>
  <si>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</si>
  <si>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</si>
  <si>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</si>
  <si>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</si>
  <si>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</si>
  <si>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</si>
  <si>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</si>
  <si>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</si>
  <si>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</si>
  <si>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</si>
  <si>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</si>
  <si>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</si>
  <si>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</si>
  <si>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</si>
  <si>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</si>
  <si>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</si>
  <si>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</si>
  <si>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</si>
  <si>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</si>
  <si>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</si>
  <si>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</si>
  <si>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</si>
  <si>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</si>
  <si>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</si>
  <si>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</si>
  <si>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</si>
  <si>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</si>
  <si>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</si>
  <si>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</si>
  <si>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</si>
  <si>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</si>
  <si>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</si>
  <si>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</si>
  <si>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</si>
  <si>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</si>
  <si>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</si>
  <si>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</si>
  <si>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</si>
  <si>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</si>
  <si>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</si>
  <si>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</si>
  <si>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</si>
  <si>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</si>
  <si>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</si>
  <si>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</si>
  <si>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</si>
  <si>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</si>
  <si>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</si>
  <si>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</si>
  <si>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</si>
  <si>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</si>
  <si>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</si>
  <si>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</si>
  <si>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</si>
  <si>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</si>
  <si>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</si>
  <si>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</si>
  <si>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</si>
  <si>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</si>
  <si>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</si>
  <si>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</si>
  <si>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</si>
  <si>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</si>
  <si>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</si>
  <si>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</si>
  <si>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</si>
  <si>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</si>
  <si>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</si>
  <si>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</si>
  <si>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</si>
  <si>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</si>
  <si>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</si>
  <si>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</si>
  <si>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</si>
  <si>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</si>
  <si>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</si>
  <si>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</si>
  <si>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</si>
  <si>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</si>
  <si>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</si>
  <si>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</si>
  <si>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</si>
  <si>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</si>
  <si>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</si>
  <si>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</si>
  <si>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</si>
  <si>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</si>
  <si>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</si>
  <si>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</si>
  <si>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</si>
  <si>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</si>
  <si>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</si>
  <si>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</si>
  <si>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</si>
  <si>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</si>
  <si>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</si>
  <si>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</si>
  <si>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</si>
  <si>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</si>
  <si>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</si>
  <si>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</si>
  <si>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</si>
  <si>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</si>
  <si>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</si>
  <si>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</si>
  <si>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</si>
  <si>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</si>
  <si>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</si>
  <si>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</si>
  <si>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</si>
  <si>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</si>
  <si>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</si>
  <si>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</si>
  <si>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</si>
  <si>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</si>
  <si>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</si>
  <si>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</si>
  <si>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</si>
  <si>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</si>
  <si>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</si>
  <si>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</si>
  <si>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</si>
  <si>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</si>
  <si>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</si>
  <si>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</si>
  <si>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</si>
  <si>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</si>
  <si>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</si>
  <si>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</si>
  <si>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</si>
  <si>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</si>
  <si>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</si>
  <si>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</si>
  <si>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</si>
  <si>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</si>
  <si>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</si>
  <si>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</si>
  <si>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</si>
  <si>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</si>
  <si>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</si>
  <si>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</si>
  <si>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</si>
  <si>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</si>
  <si>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</si>
  <si>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</si>
  <si>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</si>
  <si>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</si>
  <si>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</si>
  <si>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</si>
  <si>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</si>
  <si>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</si>
  <si>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</si>
  <si>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</si>
  <si>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</si>
  <si>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</si>
  <si>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</si>
  <si>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</si>
  <si>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</si>
  <si>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</si>
  <si>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</si>
  <si>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</si>
  <si>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</si>
  <si>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</si>
  <si>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</si>
  <si>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</si>
  <si>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</si>
  <si>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</si>
  <si>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</si>
  <si>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</si>
  <si>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</si>
  <si>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</si>
  <si>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</si>
  <si>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</si>
  <si>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</si>
  <si>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</si>
  <si>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</si>
  <si>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</si>
  <si>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</si>
  <si>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</si>
  <si>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</si>
  <si>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</si>
  <si>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</si>
  <si>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</si>
  <si>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</si>
  <si>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</si>
  <si>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</si>
  <si>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</si>
  <si>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</si>
  <si>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</si>
  <si>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</si>
  <si>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</si>
  <si>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</si>
  <si>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</si>
  <si>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</si>
  <si>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</si>
  <si>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</si>
  <si>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</si>
  <si>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</si>
  <si>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</si>
  <si>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</si>
  <si>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</si>
  <si>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</si>
  <si>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</si>
  <si>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</si>
  <si>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</si>
  <si>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</si>
  <si>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</si>
  <si>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</si>
  <si>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</si>
  <si>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</si>
  <si>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</si>
  <si>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</si>
  <si>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</si>
  <si>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</si>
  <si>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</si>
  <si>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</si>
  <si>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</si>
  <si>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</si>
  <si>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</si>
  <si>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</si>
  <si>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</si>
  <si>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</si>
  <si>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</si>
  <si>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</si>
  <si>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</si>
  <si>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</si>
  <si>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</si>
  <si>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</si>
  <si>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</si>
  <si>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</si>
  <si>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</si>
  <si>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</si>
  <si>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</si>
  <si>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</si>
  <si>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</si>
  <si>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</si>
  <si>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</si>
  <si>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</si>
  <si>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</si>
  <si>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</si>
  <si>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</si>
  <si>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</si>
  <si>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</si>
  <si>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</si>
  <si>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</si>
  <si>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</si>
  <si>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</si>
  <si>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</si>
  <si>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</si>
  <si>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</si>
  <si>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</si>
  <si>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</si>
  <si>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</si>
  <si>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</si>
  <si>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</si>
  <si>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</si>
  <si>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</si>
  <si>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</si>
  <si>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</si>
  <si>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</si>
  <si>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</si>
  <si>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</si>
  <si>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</si>
  <si>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</si>
  <si>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</si>
  <si>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</si>
  <si>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</si>
  <si>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</si>
  <si>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</si>
  <si>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</si>
  <si>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</si>
  <si>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</si>
  <si>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</si>
  <si>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</si>
  <si>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</si>
  <si>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</si>
  <si>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</si>
  <si>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</si>
  <si>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</si>
  <si>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</si>
  <si>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</si>
  <si>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</si>
  <si>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</si>
  <si>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</si>
  <si>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</si>
  <si>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</si>
  <si>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</si>
  <si>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</si>
  <si>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</si>
  <si>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</si>
  <si>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</si>
  <si>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</si>
  <si>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</si>
  <si>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</si>
  <si>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</si>
  <si>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</si>
  <si>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</si>
  <si>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</si>
  <si>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</si>
  <si>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</si>
  <si>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</si>
  <si>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</si>
  <si>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</si>
  <si>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</si>
  <si>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</si>
  <si>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</si>
  <si>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</si>
  <si>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</si>
  <si>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</si>
  <si>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</si>
  <si>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</si>
  <si>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</si>
  <si>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</si>
  <si>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</si>
  <si>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</si>
  <si>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</si>
  <si>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</si>
  <si>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</si>
  <si>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</si>
  <si>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</si>
  <si>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</si>
  <si>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</si>
  <si>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</si>
  <si>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</si>
  <si>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</si>
  <si>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</si>
  <si>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</si>
  <si>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</si>
  <si>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</si>
  <si>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</si>
  <si>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</si>
  <si>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</si>
  <si>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</si>
  <si>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</si>
  <si>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</si>
  <si>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</si>
  <si>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</si>
  <si>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</si>
  <si>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</si>
  <si>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</si>
  <si>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</si>
  <si>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</si>
  <si>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</si>
  <si>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</si>
  <si>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</si>
  <si>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</si>
  <si>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</si>
  <si>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</si>
  <si>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</si>
  <si>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</si>
  <si>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</si>
  <si>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</si>
  <si>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</si>
  <si>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</si>
  <si>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</si>
  <si>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</si>
  <si>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</si>
  <si>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</si>
  <si>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</si>
  <si>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</si>
  <si>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</si>
  <si>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</si>
  <si>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</si>
  <si>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</si>
  <si>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</si>
  <si>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</si>
  <si>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</si>
  <si>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</si>
  <si>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</si>
  <si>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</si>
  <si>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</si>
  <si>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</si>
  <si>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</si>
  <si>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</si>
  <si>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</si>
  <si>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</si>
  <si>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</si>
  <si>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</si>
  <si>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</si>
  <si>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</si>
  <si>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</si>
  <si>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</si>
  <si>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</si>
  <si>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</si>
  <si>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</si>
  <si>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</si>
  <si>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</si>
  <si>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</si>
  <si>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</si>
  <si>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</si>
  <si>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</si>
  <si>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</si>
  <si>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</si>
  <si>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</si>
  <si>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</si>
  <si>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</si>
  <si>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</si>
  <si>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</si>
  <si>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</si>
  <si>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</si>
  <si>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</si>
  <si>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</si>
  <si>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</si>
  <si>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</si>
  <si>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</si>
  <si>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</si>
  <si>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</si>
  <si>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</si>
  <si>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</si>
  <si>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</si>
  <si>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</si>
  <si>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</si>
  <si>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</si>
  <si>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</si>
  <si>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</si>
  <si>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</si>
  <si>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</si>
  <si>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</si>
  <si>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</si>
  <si>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</si>
  <si>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</si>
  <si>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</si>
  <si>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</si>
  <si>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</si>
  <si>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</si>
  <si>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</si>
  <si>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</si>
  <si>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</si>
  <si>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</si>
  <si>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</si>
  <si>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</si>
  <si>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</si>
  <si>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</si>
  <si>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</si>
  <si>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</si>
  <si>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</si>
  <si>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</si>
  <si>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</si>
  <si>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</si>
  <si>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</si>
  <si>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</si>
  <si>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</si>
  <si>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</si>
  <si>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</si>
  <si>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</si>
  <si>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</si>
  <si>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</si>
  <si>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</si>
  <si>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</si>
  <si>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</si>
  <si>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</si>
  <si>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</si>
  <si>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</si>
  <si>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</si>
  <si>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</si>
  <si>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</si>
  <si>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</si>
  <si>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</si>
  <si>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</si>
  <si>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</si>
  <si>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</si>
  <si>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</si>
  <si>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</si>
  <si>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</si>
  <si>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</si>
  <si>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</si>
  <si>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</si>
  <si>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</si>
  <si>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</si>
  <si>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</si>
  <si>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</si>
  <si>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</si>
  <si>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</si>
  <si>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</si>
  <si>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</si>
  <si>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</si>
  <si>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</si>
  <si>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</si>
  <si>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</si>
  <si>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</si>
  <si>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</si>
  <si>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</si>
  <si>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</si>
  <si>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</si>
  <si>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</si>
  <si>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</si>
  <si>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</si>
  <si>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</si>
  <si>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</si>
  <si>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</si>
  <si>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</si>
  <si>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</si>
  <si>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</si>
  <si>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</si>
  <si>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</si>
  <si>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</si>
  <si>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</si>
  <si>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</si>
  <si>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</si>
  <si>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</si>
  <si>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</si>
  <si>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</si>
  <si>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</si>
  <si>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</si>
  <si>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</si>
  <si>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</si>
  <si>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</si>
  <si>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</si>
  <si>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</si>
  <si>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</si>
  <si>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</si>
  <si>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</si>
  <si>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</si>
  <si>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</si>
  <si>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</si>
  <si>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</si>
  <si>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</si>
  <si>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</si>
  <si>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</si>
  <si>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</si>
  <si>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</si>
  <si>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</si>
  <si>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</si>
  <si>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</si>
  <si>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</si>
  <si>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</si>
  <si>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</si>
  <si>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</si>
  <si>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</si>
  <si>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</si>
  <si>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</si>
  <si>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</si>
  <si>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</si>
  <si>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</si>
  <si>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</si>
  <si>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</si>
  <si>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</si>
  <si>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</si>
  <si>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</si>
  <si>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</si>
  <si>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</si>
  <si>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</si>
  <si>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</si>
  <si>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</si>
  <si>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</si>
  <si>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</si>
  <si>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</si>
  <si>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</si>
  <si>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</si>
  <si>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</si>
  <si>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</si>
  <si>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</si>
  <si>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</si>
  <si>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</si>
  <si>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</si>
  <si>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</si>
  <si>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</si>
  <si>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</si>
  <si>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</si>
  <si>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</si>
  <si>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</si>
  <si>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</si>
  <si>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</si>
  <si>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</si>
  <si>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</si>
  <si>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</si>
  <si>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</si>
  <si>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</si>
  <si>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</si>
  <si>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</si>
  <si>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</si>
  <si>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</si>
  <si>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</si>
  <si>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</si>
  <si>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</si>
  <si>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</si>
  <si>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</si>
  <si>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</si>
  <si>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</si>
  <si>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</si>
  <si>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</si>
  <si>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</si>
  <si>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</si>
  <si>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</si>
  <si>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</si>
  <si>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</si>
  <si>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</si>
  <si>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</si>
  <si>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</si>
  <si>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</si>
  <si>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</si>
  <si>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</si>
  <si>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</si>
  <si>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</si>
  <si>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</si>
  <si>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</si>
  <si>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</si>
  <si>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</si>
  <si>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</si>
  <si>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</si>
  <si>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</si>
  <si>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</si>
  <si>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</si>
  <si>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</si>
  <si>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</si>
  <si>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</si>
  <si>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</si>
  <si>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</si>
  <si>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</si>
  <si>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</si>
  <si>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</si>
  <si>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</si>
  <si>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</si>
  <si>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</si>
  <si>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</si>
  <si>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</si>
  <si>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</si>
  <si>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</si>
  <si>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</si>
  <si>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</si>
  <si>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</si>
  <si>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</si>
  <si>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</si>
  <si>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</si>
  <si>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</si>
  <si>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</si>
  <si>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</si>
  <si>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</si>
  <si>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</si>
  <si>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</si>
  <si>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</si>
  <si>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</si>
  <si>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</si>
  <si>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</si>
  <si>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</si>
  <si>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</si>
  <si>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</si>
  <si>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</si>
  <si>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</si>
  <si>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</si>
  <si>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</si>
  <si>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</si>
  <si>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</si>
  <si>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</si>
  <si>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</si>
  <si>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</si>
  <si>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</si>
  <si>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</si>
  <si>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</si>
  <si>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</si>
  <si>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</si>
  <si>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</si>
  <si>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</si>
  <si>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</si>
  <si>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</si>
  <si>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</si>
  <si>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</si>
  <si>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</si>
  <si>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</si>
  <si>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</si>
  <si>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</si>
  <si>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</si>
  <si>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</si>
  <si>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</si>
  <si>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</si>
  <si>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</si>
  <si>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</si>
  <si>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</si>
  <si>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</si>
  <si>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</si>
  <si>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</si>
  <si>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</si>
  <si>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</si>
  <si>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</si>
  <si>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</si>
  <si>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</si>
  <si>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</si>
  <si>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</si>
  <si>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</si>
  <si>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</si>
  <si>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</si>
  <si>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</si>
  <si>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</si>
  <si>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</si>
  <si>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</si>
  <si>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</si>
  <si>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</si>
  <si>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</si>
  <si>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</si>
  <si>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</si>
  <si>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</si>
  <si>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</si>
  <si>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</si>
  <si>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</si>
  <si>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</si>
  <si>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</si>
  <si>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</si>
  <si>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</si>
  <si>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</si>
  <si>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</si>
  <si>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</si>
  <si>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</si>
  <si>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</si>
  <si>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</si>
  <si>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</si>
  <si>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</si>
  <si>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</si>
  <si>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</si>
  <si>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</si>
  <si>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</si>
  <si>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</si>
  <si>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</si>
  <si>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</si>
  <si>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</si>
  <si>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</si>
  <si>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</si>
  <si>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</si>
  <si>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</si>
  <si>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</si>
  <si>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</si>
  <si>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</si>
  <si>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</si>
  <si>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</si>
  <si>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</si>
  <si>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</si>
  <si>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</si>
  <si>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</si>
  <si>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</si>
  <si>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</si>
  <si>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</si>
  <si>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</si>
  <si>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</si>
  <si>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</si>
  <si>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</si>
  <si>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</si>
  <si>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</si>
  <si>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</si>
  <si>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</si>
  <si>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</si>
  <si>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</si>
  <si>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</si>
  <si>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</si>
  <si>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</si>
  <si>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</si>
  <si>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</si>
  <si>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</si>
  <si>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</si>
  <si>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</si>
  <si>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</si>
  <si>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</si>
  <si>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</si>
  <si>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</si>
  <si>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</si>
  <si>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</si>
  <si>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</si>
  <si>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</si>
  <si>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</si>
  <si>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</si>
  <si>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</si>
  <si>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</si>
  <si>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</si>
  <si>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</si>
  <si>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</si>
  <si>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</si>
  <si>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</si>
  <si>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</si>
  <si>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</si>
  <si>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</si>
  <si>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</si>
  <si>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</si>
  <si>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</si>
  <si>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</si>
  <si>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</si>
  <si>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</si>
  <si>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</si>
  <si>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</si>
  <si>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</si>
  <si>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</si>
  <si>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</si>
  <si>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</si>
  <si>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</si>
  <si>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</si>
  <si>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</si>
  <si>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</si>
  <si>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</si>
  <si>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</si>
  <si>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</si>
  <si>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</si>
  <si>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</si>
  <si>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</si>
  <si>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</si>
  <si>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</si>
  <si>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</si>
  <si>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</si>
  <si>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</si>
  <si>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</si>
  <si>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</si>
  <si>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</si>
  <si>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</si>
  <si>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</si>
  <si>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</si>
  <si>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</si>
  <si>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</si>
  <si>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</si>
  <si>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</si>
  <si>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</si>
  <si>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</si>
  <si>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</si>
  <si>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</si>
  <si>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</si>
  <si>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</si>
  <si>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</si>
  <si>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</si>
  <si>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</si>
  <si>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</si>
  <si>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</si>
  <si>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</si>
  <si>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</si>
  <si>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</si>
  <si>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</si>
  <si>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</si>
  <si>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</si>
  <si>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</si>
  <si>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</si>
  <si>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</si>
  <si>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</si>
  <si>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</si>
  <si>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</si>
  <si>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</si>
  <si>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</si>
  <si>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</si>
  <si>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</si>
  <si>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</si>
  <si>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</si>
  <si>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</si>
  <si>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</si>
  <si>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</si>
  <si>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</si>
  <si>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</si>
  <si>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</si>
  <si>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</si>
  <si>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</si>
  <si>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</si>
  <si>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</si>
  <si>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</si>
  <si>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</si>
  <si>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</si>
  <si>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</si>
  <si>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</si>
  <si>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</si>
  <si>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</si>
  <si>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</si>
  <si>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</si>
  <si>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</si>
  <si>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</si>
  <si>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</si>
  <si>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</si>
  <si>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</si>
  <si>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</si>
  <si>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</si>
  <si>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</si>
  <si>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</si>
  <si>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</si>
  <si>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</si>
  <si>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</si>
  <si>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</si>
  <si>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</si>
  <si>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</si>
  <si>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</si>
  <si>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</si>
  <si>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</si>
  <si>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</si>
  <si>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</si>
  <si>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</si>
  <si>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</si>
  <si>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</si>
  <si>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</si>
  <si>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</si>
  <si>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</si>
  <si>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</si>
  <si>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</si>
  <si>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</si>
  <si>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</si>
  <si>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</si>
  <si>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</si>
  <si>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</si>
  <si>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</si>
  <si>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</si>
  <si>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</si>
  <si>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</si>
  <si>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</si>
  <si>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</si>
  <si>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</si>
  <si>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</si>
  <si>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</si>
  <si>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</si>
  <si>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</si>
  <si>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</si>
  <si>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</si>
  <si>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</si>
  <si>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</si>
  <si>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</si>
  <si>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</si>
  <si>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</si>
  <si>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</si>
  <si>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</si>
  <si>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</si>
  <si>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</si>
  <si>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</si>
  <si>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</si>
  <si>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</si>
  <si>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</si>
  <si>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</si>
  <si>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</si>
  <si>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</si>
  <si>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</si>
  <si>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</si>
  <si>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</si>
  <si>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</si>
  <si>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</si>
  <si>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</si>
  <si>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</si>
  <si>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</si>
  <si>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</si>
  <si>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</si>
  <si>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</si>
  <si>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</si>
  <si>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</si>
  <si>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</si>
  <si>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</si>
  <si>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</si>
  <si>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</si>
  <si>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</si>
  <si>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</si>
  <si>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</si>
  <si>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</si>
  <si>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</si>
  <si>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</si>
  <si>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</si>
  <si>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</si>
  <si>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</si>
  <si>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</si>
  <si>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</si>
  <si>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</si>
  <si>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</si>
  <si>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</si>
  <si>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</si>
  <si>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</si>
  <si>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</si>
  <si>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</si>
  <si>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</si>
  <si>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</si>
  <si>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</si>
  <si>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</si>
  <si>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</si>
  <si>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</si>
  <si>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</si>
  <si>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</si>
  <si>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</si>
  <si>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</si>
  <si>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</si>
  <si>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</si>
  <si>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</si>
  <si>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</si>
  <si>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</si>
  <si>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</si>
  <si>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</si>
  <si>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</si>
  <si>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</si>
  <si>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</si>
  <si>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</si>
  <si>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</si>
  <si>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</si>
  <si>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</si>
  <si>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</si>
  <si>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</si>
  <si>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</si>
  <si>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</si>
  <si>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</si>
  <si>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</si>
  <si>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</si>
  <si>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</si>
  <si>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</si>
  <si>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</si>
  <si>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</si>
  <si>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</si>
  <si>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</si>
  <si>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</si>
  <si>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</si>
  <si>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</si>
  <si>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</si>
  <si>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</si>
  <si>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</si>
  <si>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</si>
  <si>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</si>
  <si>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</si>
  <si>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</si>
  <si>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</si>
  <si>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</si>
  <si>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</si>
  <si>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</si>
  <si>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</si>
  <si>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</si>
  <si>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</si>
  <si>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</si>
  <si>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</si>
  <si>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</si>
  <si>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</si>
  <si>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</si>
  <si>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</si>
  <si>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</si>
  <si>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</si>
  <si>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</si>
  <si>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</si>
  <si>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</si>
  <si>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</si>
  <si>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</si>
  <si>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</si>
  <si>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</si>
  <si>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</si>
  <si>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</si>
  <si>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</si>
  <si>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</si>
  <si>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</si>
  <si>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</si>
  <si>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</si>
  <si>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</si>
  <si>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</si>
  <si>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</si>
  <si>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</si>
  <si>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</si>
  <si>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</si>
  <si>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</si>
  <si>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</si>
  <si>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</si>
  <si>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</si>
  <si>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</si>
  <si>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</si>
  <si>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</si>
  <si>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</si>
  <si>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</si>
  <si>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</si>
  <si>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</si>
  <si>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</si>
  <si>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</si>
  <si>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</si>
  <si>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</si>
  <si>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</si>
  <si>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</si>
  <si>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</si>
  <si>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</si>
  <si>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</si>
  <si>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</si>
  <si>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</si>
  <si>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</si>
  <si>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</si>
  <si>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</si>
  <si>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</si>
  <si>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</si>
  <si>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</si>
  <si>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</si>
  <si>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</si>
  <si>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</si>
  <si>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</si>
  <si>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</si>
  <si>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</si>
  <si>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</si>
  <si>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</si>
  <si>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</si>
  <si>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</si>
  <si>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</si>
  <si>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</si>
  <si>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</si>
  <si>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</si>
  <si>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</si>
  <si>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</si>
  <si>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</si>
  <si>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</si>
  <si>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</si>
  <si>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</si>
  <si>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</si>
  <si>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</si>
  <si>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</si>
  <si>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</si>
  <si>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</si>
  <si>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</si>
  <si>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</si>
  <si>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</si>
  <si>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</si>
  <si>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</si>
  <si>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</si>
  <si>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</si>
  <si>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</si>
  <si>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</si>
  <si>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</si>
  <si>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</si>
  <si>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</si>
  <si>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</si>
  <si>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</si>
  <si>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</si>
  <si>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</si>
  <si>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</si>
  <si>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</si>
  <si>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</si>
  <si>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</si>
  <si>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</si>
  <si>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</si>
  <si>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</si>
  <si>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</si>
  <si>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</si>
  <si>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</si>
  <si>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</si>
  <si>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</si>
  <si>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</si>
  <si>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</si>
  <si>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</si>
  <si>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</si>
  <si>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</si>
  <si>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</si>
  <si>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</si>
  <si>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</si>
  <si>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</si>
  <si>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</si>
  <si>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</si>
  <si>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</si>
  <si>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</si>
  <si>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</si>
  <si>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</si>
  <si>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</si>
  <si>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</si>
  <si>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</si>
  <si>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</si>
  <si>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</si>
  <si>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</si>
  <si>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</si>
  <si>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</si>
  <si>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</si>
  <si>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</si>
  <si>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</si>
  <si>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</si>
  <si>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</si>
  <si>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</si>
  <si>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</si>
  <si>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</si>
  <si>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</si>
  <si>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</si>
  <si>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</si>
  <si>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</si>
  <si>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</si>
  <si>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</si>
  <si>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</si>
  <si>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</si>
  <si>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</si>
  <si>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</si>
  <si>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</si>
  <si>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</si>
  <si>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</si>
  <si>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</si>
  <si>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</si>
  <si>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</si>
  <si>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</si>
  <si>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</si>
  <si>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</si>
  <si>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</si>
  <si>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</si>
  <si>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</si>
  <si>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</si>
  <si>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</si>
  <si>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</si>
  <si>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</si>
  <si>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</si>
  <si>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</si>
  <si>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</si>
  <si>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</si>
  <si>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</si>
  <si>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</si>
  <si>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</si>
  <si>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</si>
  <si>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</si>
  <si>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</si>
  <si>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</si>
  <si>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</si>
  <si>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</si>
  <si>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</si>
  <si>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</si>
  <si>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</si>
  <si>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</si>
  <si>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</si>
  <si>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</si>
  <si>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</si>
  <si>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</si>
  <si>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</si>
  <si>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</si>
  <si>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</si>
  <si>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</si>
  <si>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</si>
  <si>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</si>
  <si>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</si>
  <si>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</si>
  <si>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</si>
  <si>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</si>
  <si>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</si>
  <si>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</si>
  <si>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</si>
  <si>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</si>
  <si>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</si>
  <si>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</si>
  <si>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</si>
  <si>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</si>
  <si>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</si>
  <si>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</si>
  <si>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</si>
  <si>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</si>
  <si>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</si>
  <si>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</si>
  <si>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</si>
  <si>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</si>
  <si>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</si>
  <si>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</si>
  <si>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</si>
  <si>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</si>
  <si>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</si>
  <si>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</si>
  <si>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</si>
  <si>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</si>
  <si>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</si>
  <si>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</si>
  <si>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</si>
  <si>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</si>
  <si>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</si>
  <si>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</si>
  <si>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</si>
  <si>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</si>
  <si>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</si>
  <si>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</si>
  <si>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</si>
  <si>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</si>
  <si>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</si>
  <si>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</si>
  <si>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</si>
  <si>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</si>
  <si>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</si>
  <si>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</si>
  <si>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</si>
  <si>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</si>
  <si>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</si>
  <si>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</si>
  <si>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</si>
  <si>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</si>
  <si>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</si>
  <si>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</si>
  <si>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</si>
  <si>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</si>
  <si>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</si>
  <si>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</si>
  <si>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</si>
  <si>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</si>
  <si>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</si>
  <si>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</si>
  <si>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</si>
  <si>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</si>
  <si>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</si>
  <si>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</si>
  <si>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</si>
  <si>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</si>
  <si>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</si>
  <si>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</si>
  <si>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</si>
  <si>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</si>
  <si>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</si>
  <si>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</si>
  <si>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</si>
  <si>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</si>
  <si>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</si>
  <si>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</si>
  <si>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</si>
  <si>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</si>
  <si>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</si>
  <si>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</si>
  <si>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</si>
  <si>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</si>
  <si>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</si>
  <si>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</si>
  <si>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</si>
  <si>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</si>
  <si>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</si>
  <si>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</si>
  <si>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</si>
  <si>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</si>
  <si>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</si>
  <si>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</si>
  <si>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</si>
  <si>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</si>
  <si>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</si>
  <si>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</si>
  <si>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</si>
  <si>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</si>
  <si>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</si>
  <si>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</si>
  <si>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</si>
  <si>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</si>
  <si>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</si>
  <si>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</si>
  <si>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</si>
  <si>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</si>
  <si>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</si>
  <si>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</si>
  <si>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</si>
  <si>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</si>
  <si>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</si>
  <si>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</si>
  <si>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</si>
  <si>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</si>
  <si>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</si>
  <si>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</si>
  <si>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</si>
  <si>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</si>
  <si>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</si>
  <si>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</si>
  <si>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</si>
  <si>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</si>
  <si>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</si>
  <si>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</si>
  <si>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</si>
  <si>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</si>
  <si>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</si>
  <si>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</si>
  <si>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</si>
  <si>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</si>
  <si>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</si>
  <si>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</si>
  <si>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</si>
  <si>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</si>
  <si>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</si>
  <si>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</si>
  <si>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</si>
  <si>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</si>
  <si>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</si>
  <si>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</si>
  <si>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</si>
  <si>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</si>
  <si>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</si>
  <si>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</si>
  <si>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</si>
  <si>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</si>
  <si>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</si>
  <si>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</si>
  <si>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</si>
  <si>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</si>
  <si>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</si>
  <si>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</si>
  <si>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</si>
  <si>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</si>
  <si>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</si>
  <si>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</si>
  <si>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</si>
  <si>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</si>
  <si>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</si>
  <si>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</si>
  <si>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</si>
  <si>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</si>
  <si>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</si>
  <si>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</si>
  <si>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</si>
  <si>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</si>
  <si>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</si>
  <si>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</si>
  <si>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</si>
  <si>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</si>
  <si>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</si>
  <si>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</si>
  <si>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</si>
  <si>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</si>
  <si>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</si>
  <si>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</si>
  <si>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</si>
  <si>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</si>
  <si>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</si>
  <si>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</si>
  <si>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</si>
  <si>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</si>
  <si>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</si>
  <si>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</si>
  <si>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</si>
  <si>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</si>
  <si>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</si>
  <si>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</si>
  <si>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</si>
  <si>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</si>
  <si>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</si>
  <si>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</si>
  <si>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</si>
  <si>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</si>
  <si>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</si>
  <si>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</si>
  <si>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</si>
  <si>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</si>
  <si>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</si>
  <si>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</si>
  <si>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</si>
  <si>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</si>
  <si>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</si>
  <si>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</si>
  <si>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</si>
  <si>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</si>
  <si>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</si>
  <si>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</si>
  <si>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</si>
  <si>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</si>
  <si>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</si>
  <si>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</si>
  <si>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</si>
  <si>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</si>
  <si>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</si>
  <si>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</si>
  <si>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</si>
  <si>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</si>
  <si>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</si>
  <si>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</si>
  <si>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</si>
  <si>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</si>
  <si>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</si>
  <si>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</si>
  <si>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</si>
  <si>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</si>
  <si>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</si>
  <si>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</si>
  <si>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</si>
  <si>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</si>
  <si>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</si>
  <si>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</si>
  <si>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</si>
  <si>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</si>
  <si>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</si>
  <si>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</si>
  <si>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</si>
  <si>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</si>
  <si>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</si>
  <si>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</si>
  <si>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</si>
  <si>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</si>
  <si>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</si>
  <si>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</si>
  <si>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</si>
  <si>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</si>
  <si>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</si>
  <si>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</si>
  <si>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</si>
  <si>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</si>
  <si>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</si>
  <si>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</si>
  <si>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</si>
  <si>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</si>
  <si>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</si>
  <si>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</si>
  <si>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</si>
  <si>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</si>
  <si>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</si>
  <si>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</si>
  <si>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</si>
  <si>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</si>
  <si>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</si>
  <si>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</si>
  <si>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</si>
  <si>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</si>
  <si>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</si>
  <si>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</si>
  <si>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</si>
  <si>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</si>
  <si>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</si>
  <si>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</si>
  <si>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</si>
  <si>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</si>
  <si>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</si>
  <si>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</si>
  <si>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</si>
  <si>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</si>
  <si>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</si>
  <si>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</si>
  <si>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</si>
  <si>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</si>
  <si>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</si>
  <si>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</si>
  <si>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</si>
  <si>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</si>
  <si>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</si>
  <si>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</si>
  <si>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</si>
  <si>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</si>
  <si>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</si>
  <si>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</si>
  <si>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</si>
  <si>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</si>
  <si>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</si>
  <si>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</si>
  <si>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</si>
  <si>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</si>
  <si>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</si>
  <si>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</si>
  <si>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</si>
  <si>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</si>
  <si>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</si>
  <si>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</si>
  <si>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</si>
  <si>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</si>
  <si>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</si>
  <si>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</si>
  <si>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</si>
  <si>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</si>
  <si>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</si>
  <si>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</si>
  <si>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</si>
  <si>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</si>
  <si>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</si>
  <si>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</si>
  <si>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</si>
  <si>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</si>
  <si>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</si>
  <si>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</si>
  <si>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</si>
  <si>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</si>
  <si>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</si>
  <si>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</si>
  <si>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</si>
  <si>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</si>
  <si>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</si>
  <si>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</si>
  <si>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</si>
  <si>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</si>
  <si>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</si>
  <si>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</si>
  <si>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</si>
  <si>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</si>
  <si>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</si>
  <si>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</si>
  <si>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</si>
  <si>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</si>
  <si>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</si>
  <si>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</si>
  <si>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</si>
  <si>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</si>
  <si>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</si>
  <si>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</si>
  <si>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</si>
  <si>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</si>
  <si>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</si>
  <si>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</si>
  <si>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</si>
  <si>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</si>
  <si>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</si>
  <si>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</si>
  <si>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</si>
  <si>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</si>
  <si>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</si>
  <si>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</si>
  <si>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</si>
  <si>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</si>
  <si>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</si>
  <si>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</si>
  <si>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</si>
  <si>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</si>
  <si>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</si>
  <si>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</si>
  <si>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</si>
  <si>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</si>
  <si>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</si>
  <si>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</si>
  <si>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</si>
  <si>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</si>
  <si>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</si>
  <si>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</si>
  <si>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</si>
  <si>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</si>
  <si>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</si>
  <si>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</si>
  <si>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</si>
  <si>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</si>
  <si>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</si>
  <si>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</si>
  <si>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</si>
  <si>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</si>
  <si>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</si>
  <si>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</si>
  <si>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</si>
  <si>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</si>
  <si>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</si>
  <si>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</si>
  <si>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</si>
  <si>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</si>
  <si>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</si>
  <si>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</si>
  <si>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</si>
  <si>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</si>
  <si>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</si>
  <si>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</si>
  <si>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</si>
  <si>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</si>
  <si>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</si>
  <si>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</si>
  <si>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</si>
  <si>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</si>
  <si>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</si>
  <si>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</si>
  <si>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</si>
  <si>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</si>
  <si>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</si>
  <si>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</si>
  <si>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</si>
  <si>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</si>
  <si>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</si>
  <si>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</si>
  <si>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</si>
  <si>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</si>
  <si>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</si>
  <si>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</si>
  <si>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</si>
  <si>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</si>
  <si>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</si>
  <si>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</si>
  <si>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</si>
  <si>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</si>
  <si>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</si>
  <si>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</si>
  <si>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</si>
  <si>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</si>
  <si>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</si>
  <si>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</si>
  <si>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</si>
  <si>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</si>
  <si>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</si>
  <si>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</si>
  <si>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</si>
  <si>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</si>
  <si>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</si>
  <si>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</si>
  <si>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</si>
  <si>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</si>
  <si>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</si>
  <si>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</si>
  <si>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</si>
  <si>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</si>
  <si>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</si>
  <si>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</si>
  <si>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</si>
  <si>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</si>
  <si>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</si>
  <si>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</si>
  <si>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</si>
  <si>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</si>
  <si>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</si>
  <si>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</si>
  <si>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</si>
  <si>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</si>
  <si>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</si>
  <si>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</si>
  <si>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</si>
  <si>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</si>
  <si>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</si>
  <si>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</si>
  <si>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</si>
  <si>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</si>
  <si>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</si>
  <si>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</si>
  <si>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</si>
  <si>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</si>
  <si>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</si>
  <si>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</si>
  <si>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</si>
  <si>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</si>
  <si>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</si>
  <si>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</si>
  <si>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</si>
  <si>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</si>
  <si>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</si>
  <si>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</si>
  <si>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</si>
  <si>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</si>
  <si>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</si>
  <si>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</si>
  <si>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</si>
  <si>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</si>
  <si>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</si>
  <si>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</si>
  <si>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</si>
  <si>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</si>
  <si>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</si>
  <si>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</si>
  <si>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</si>
  <si>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</si>
  <si>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</si>
  <si>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</si>
  <si>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</si>
  <si>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</si>
  <si>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</si>
  <si>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</si>
  <si>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</si>
  <si>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</si>
  <si>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</si>
  <si>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</si>
  <si>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</si>
  <si>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</si>
  <si>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</si>
  <si>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</si>
  <si>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</si>
  <si>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</si>
  <si>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</si>
  <si>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</si>
  <si>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</si>
  <si>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</si>
  <si>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</si>
  <si>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</si>
  <si>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</si>
  <si>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</si>
  <si>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</si>
  <si>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</si>
  <si>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</si>
  <si>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</si>
  <si>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</si>
  <si>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</si>
  <si>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</si>
  <si>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</si>
  <si>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</si>
  <si>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</si>
  <si>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</si>
  <si>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</si>
  <si>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</si>
  <si>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</si>
  <si>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</si>
  <si>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</si>
  <si>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</si>
  <si>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</si>
  <si>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</si>
  <si>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</si>
  <si>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</si>
  <si>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</si>
  <si>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</si>
  <si>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</si>
  <si>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</si>
  <si>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</si>
  <si>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</si>
  <si>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</si>
  <si>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</si>
  <si>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</si>
  <si>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</si>
  <si>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</si>
  <si>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</si>
  <si>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</si>
  <si>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</si>
  <si>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</si>
  <si>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</si>
  <si>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</si>
  <si>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</si>
  <si>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</si>
  <si>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</si>
  <si>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</si>
  <si>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</si>
  <si>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</si>
  <si>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</si>
  <si>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</si>
  <si>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</si>
  <si>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</si>
  <si>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</si>
  <si>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</si>
  <si>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</si>
  <si>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</si>
  <si>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</si>
  <si>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</si>
  <si>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</si>
  <si>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</si>
  <si>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</si>
  <si>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</si>
  <si>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</si>
  <si>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</si>
  <si>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</si>
  <si>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</si>
  <si>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</si>
  <si>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</si>
  <si>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</si>
  <si>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</si>
  <si>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</si>
  <si>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</si>
  <si>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</si>
  <si>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</si>
  <si>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</si>
  <si>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</si>
  <si>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</si>
  <si>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</si>
  <si>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</si>
  <si>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</si>
  <si>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</si>
  <si>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</si>
  <si>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</si>
  <si>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</si>
  <si>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</si>
  <si>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</si>
  <si>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</si>
  <si>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</si>
  <si>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</si>
  <si>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</si>
  <si>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</si>
  <si>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</si>
  <si>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</si>
  <si>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</si>
  <si>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</si>
  <si>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</si>
  <si>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</si>
  <si>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</si>
  <si>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</si>
  <si>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</si>
  <si>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</si>
  <si>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</si>
  <si>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</si>
  <si>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</si>
  <si>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</si>
  <si>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</si>
  <si>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</si>
  <si>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</si>
  <si>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</si>
  <si>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</si>
  <si>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</si>
  <si>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</si>
  <si>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</si>
  <si>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</si>
  <si>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</si>
  <si>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</si>
  <si>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</si>
  <si>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</si>
  <si>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</si>
  <si>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</si>
  <si>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</si>
  <si>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</si>
  <si>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</si>
  <si>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</si>
  <si>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</si>
  <si>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</si>
  <si>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</si>
  <si>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</si>
  <si>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</si>
  <si>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</si>
  <si>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</si>
  <si>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</si>
  <si>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</si>
  <si>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</si>
  <si>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</si>
  <si>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</si>
  <si>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</si>
  <si>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</si>
  <si>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</si>
  <si>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</si>
  <si>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</si>
  <si>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</si>
  <si>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</si>
  <si>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</si>
  <si>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</si>
  <si>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</si>
  <si>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</si>
  <si>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</si>
  <si>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</si>
  <si>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</si>
  <si>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</si>
  <si>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</si>
  <si>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</si>
  <si>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</si>
  <si>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</si>
  <si>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</si>
  <si>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</si>
  <si>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</si>
  <si>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</si>
  <si>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</si>
  <si>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</si>
  <si>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</si>
  <si>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</si>
  <si>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</si>
  <si>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</si>
  <si>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</si>
  <si>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</si>
  <si>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</si>
  <si>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</si>
  <si>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</si>
  <si>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</si>
  <si>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</si>
  <si>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</si>
  <si>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</si>
  <si>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</si>
  <si>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</si>
  <si>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</si>
  <si>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</si>
  <si>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</si>
  <si>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</si>
  <si>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</si>
  <si>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</si>
  <si>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</si>
  <si>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</si>
  <si>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</si>
  <si>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</si>
  <si>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</si>
  <si>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</si>
  <si>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</si>
  <si>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</si>
  <si>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</si>
  <si>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</si>
  <si>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</si>
  <si>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</si>
  <si>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</si>
  <si>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</si>
  <si>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</si>
  <si>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</si>
  <si>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</si>
  <si>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</si>
  <si>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</si>
  <si>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</si>
  <si>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</si>
  <si>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</si>
  <si>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</si>
  <si>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</si>
  <si>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</si>
  <si>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</si>
  <si>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</si>
  <si>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</si>
  <si>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</si>
  <si>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</si>
  <si>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</si>
  <si>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</si>
  <si>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</si>
  <si>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</si>
  <si>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</si>
  <si>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</si>
  <si>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</si>
  <si>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</si>
  <si>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</si>
  <si>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</si>
  <si>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</si>
  <si>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</si>
  <si>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</si>
  <si>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</si>
  <si>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</si>
  <si>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</si>
  <si>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</si>
  <si>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</si>
  <si>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</si>
  <si>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</si>
  <si>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</si>
  <si>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</si>
  <si>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</si>
  <si>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</si>
  <si>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</si>
  <si>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</si>
  <si>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</si>
  <si>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</si>
  <si>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</si>
  <si>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</si>
  <si>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</si>
  <si>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</si>
  <si>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</si>
  <si>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</si>
  <si>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</si>
  <si>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</si>
  <si>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</si>
  <si>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</si>
  <si>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</si>
  <si>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</si>
  <si>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</si>
  <si>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</si>
  <si>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</si>
  <si>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</si>
  <si>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</si>
  <si>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</si>
  <si>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</si>
  <si>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</si>
  <si>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</si>
  <si>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</si>
  <si>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</si>
  <si>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</si>
  <si>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</si>
  <si>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</si>
  <si>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</si>
  <si>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</si>
  <si>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</si>
  <si>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</si>
  <si>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</si>
  <si>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</si>
  <si>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</si>
  <si>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</si>
  <si>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</si>
  <si>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</si>
  <si>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</si>
  <si>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</si>
  <si>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</si>
  <si>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</si>
  <si>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</si>
  <si>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</si>
  <si>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</si>
  <si>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</si>
  <si>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</si>
  <si>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</si>
  <si>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</si>
  <si>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</si>
  <si>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</si>
  <si>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</si>
  <si>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</si>
  <si>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</si>
  <si>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</si>
  <si>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</si>
  <si>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</si>
  <si>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</si>
  <si>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</si>
  <si>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</si>
  <si>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</si>
  <si>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</si>
  <si>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</si>
  <si>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</si>
  <si>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</si>
  <si>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</si>
  <si>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</si>
  <si>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</si>
  <si>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</si>
  <si>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</si>
  <si>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</si>
  <si>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</si>
  <si>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</si>
  <si>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</si>
  <si>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</si>
  <si>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</si>
  <si>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</si>
  <si>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</si>
  <si>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</si>
  <si>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</si>
  <si>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</si>
  <si>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</si>
  <si>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</si>
  <si>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</si>
  <si>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</si>
  <si>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</si>
  <si>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</si>
  <si>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</si>
  <si>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</si>
  <si>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</si>
  <si>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</si>
  <si>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</si>
  <si>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</si>
  <si>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</si>
  <si>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</si>
  <si>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</si>
  <si>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</si>
  <si>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</si>
  <si>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</si>
  <si>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</si>
  <si>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</si>
  <si>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</si>
  <si>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</si>
  <si>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</si>
  <si>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</si>
  <si>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</si>
  <si>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</si>
  <si>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</si>
  <si>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</si>
  <si>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</si>
  <si>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</si>
  <si>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</si>
  <si>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</si>
  <si>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</si>
  <si>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</si>
  <si>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</si>
  <si>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</si>
  <si>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</si>
  <si>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</si>
  <si>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</si>
  <si>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</si>
  <si>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</si>
  <si>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</si>
  <si>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</si>
  <si>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</si>
  <si>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</si>
  <si>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</si>
  <si>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</si>
  <si>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</si>
  <si>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</si>
  <si>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</si>
  <si>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</si>
  <si>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</si>
  <si>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</si>
  <si>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</si>
  <si>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</si>
  <si>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</si>
  <si>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</si>
  <si>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</si>
  <si>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</si>
  <si>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</si>
  <si>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</si>
  <si>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</si>
  <si>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</si>
  <si>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</si>
  <si>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</si>
  <si>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</si>
  <si>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</si>
  <si>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</si>
  <si>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</si>
  <si>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</si>
  <si>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</si>
  <si>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</si>
  <si>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</si>
  <si>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</si>
  <si>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</si>
  <si>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</si>
  <si>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</si>
  <si>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</si>
  <si>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</si>
  <si>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</si>
  <si>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</si>
  <si>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</si>
  <si>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</si>
  <si>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</si>
  <si>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</si>
  <si>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</si>
  <si>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</si>
  <si>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</si>
  <si>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</si>
  <si>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</si>
  <si>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</si>
  <si>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</si>
  <si>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</si>
  <si>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</si>
  <si>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</si>
  <si>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</si>
  <si>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</si>
  <si>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</si>
  <si>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</si>
  <si>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</si>
  <si>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</si>
  <si>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</si>
  <si>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</si>
  <si>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</si>
  <si>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</si>
  <si>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</si>
  <si>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</si>
  <si>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</si>
  <si>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</si>
  <si>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</si>
  <si>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</si>
  <si>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</si>
  <si>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</si>
  <si>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</si>
  <si>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</si>
  <si>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</si>
  <si>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</si>
  <si>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</si>
  <si>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</si>
  <si>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</si>
  <si>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</si>
  <si>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</si>
  <si>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</si>
  <si>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</si>
  <si>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</si>
  <si>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</si>
  <si>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</si>
  <si>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</si>
  <si>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</si>
  <si>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</si>
  <si>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</si>
  <si>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</si>
  <si>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</si>
  <si>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</si>
  <si>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</si>
  <si>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</si>
  <si>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</si>
  <si>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</si>
  <si>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</si>
  <si>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</si>
  <si>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</si>
  <si>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</si>
  <si>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</si>
  <si>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</si>
  <si>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</si>
  <si>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</si>
  <si>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</si>
  <si>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</si>
  <si>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</si>
  <si>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</si>
  <si>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</si>
  <si>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</si>
  <si>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</si>
  <si>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</si>
  <si>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</si>
  <si>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</si>
  <si>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</si>
  <si>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</si>
  <si>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</si>
  <si>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</si>
  <si>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</si>
  <si>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</si>
  <si>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</si>
  <si>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</si>
  <si>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</si>
  <si>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</si>
  <si>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</si>
  <si>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</si>
  <si>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</si>
  <si>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</si>
  <si>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</si>
  <si>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</si>
  <si>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</si>
  <si>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</si>
  <si>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</si>
  <si>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</si>
  <si>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</si>
  <si>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</si>
  <si>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</si>
  <si>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</si>
  <si>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</si>
  <si>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</si>
  <si>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</si>
  <si>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</si>
  <si>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</si>
  <si>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</si>
  <si>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</si>
  <si>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</si>
  <si>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</si>
  <si>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</si>
  <si>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</si>
  <si>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</si>
  <si>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</si>
  <si>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</si>
  <si>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</si>
  <si>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</si>
  <si>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</si>
  <si>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</si>
  <si>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</si>
  <si>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</si>
  <si>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</si>
  <si>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</si>
  <si>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</si>
  <si>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</si>
  <si>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</si>
  <si>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</si>
  <si>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</si>
  <si>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</si>
  <si>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</si>
  <si>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</si>
  <si>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</si>
  <si>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</si>
  <si>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</si>
  <si>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</si>
  <si>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</si>
  <si>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</si>
  <si>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</si>
  <si>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</si>
  <si>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</si>
  <si>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</si>
  <si>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</si>
  <si>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</si>
  <si>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</si>
  <si>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</si>
  <si>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</si>
  <si>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</si>
  <si>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</si>
  <si>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</si>
  <si>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</si>
  <si>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</si>
  <si>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</si>
  <si>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</si>
  <si>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</si>
  <si>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</si>
  <si>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</si>
  <si>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</si>
  <si>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</si>
  <si>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</si>
  <si>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</si>
  <si>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</si>
  <si>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</si>
  <si>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</si>
  <si>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</si>
  <si>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</si>
  <si>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</si>
  <si>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</si>
  <si>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</si>
  <si>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</si>
  <si>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</si>
  <si>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</si>
  <si>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</si>
  <si>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</si>
  <si>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</si>
  <si>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</si>
  <si>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</si>
  <si>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</si>
  <si>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</si>
  <si>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</si>
  <si>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</si>
  <si>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</si>
  <si>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</si>
  <si>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</si>
  <si>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</si>
  <si>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</si>
  <si>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</si>
  <si>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</si>
  <si>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</si>
  <si>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</si>
  <si>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</si>
  <si>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</si>
  <si>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</si>
  <si>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</si>
  <si>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</si>
  <si>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</si>
  <si>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</si>
  <si>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</si>
  <si>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</si>
  <si>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</si>
  <si>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</si>
  <si>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</si>
  <si>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</si>
  <si>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</si>
  <si>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</si>
  <si>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</si>
  <si>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</si>
  <si>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</si>
  <si>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</si>
  <si>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</si>
  <si>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</si>
  <si>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</si>
  <si>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</si>
  <si>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</si>
  <si>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</si>
  <si>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</si>
  <si>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</si>
  <si>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</si>
  <si>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</si>
  <si>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</si>
  <si>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</si>
  <si>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</si>
  <si>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</si>
  <si>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</si>
  <si>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</si>
  <si>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</si>
  <si>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</si>
  <si>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</si>
  <si>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</si>
  <si>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</si>
  <si>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</si>
  <si>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</si>
  <si>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</si>
  <si>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</si>
  <si>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</si>
  <si>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</si>
  <si>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</si>
  <si>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</si>
  <si>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</si>
  <si>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</si>
  <si>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</si>
  <si>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</si>
  <si>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</si>
  <si>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</si>
  <si>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</si>
  <si>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</si>
  <si>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</si>
  <si>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</si>
  <si>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</si>
  <si>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</si>
  <si>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</si>
  <si>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</si>
  <si>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</si>
  <si>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</si>
  <si>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</si>
  <si>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</si>
  <si>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</si>
  <si>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</si>
  <si>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</si>
  <si>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</si>
  <si>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</si>
  <si>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</si>
  <si>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</si>
  <si>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</si>
  <si>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</si>
  <si>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</si>
  <si>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</si>
  <si>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</si>
  <si>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</si>
  <si>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</si>
  <si>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</si>
  <si>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</si>
  <si>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</si>
  <si>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</si>
  <si>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</si>
  <si>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</si>
  <si>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</si>
  <si>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</si>
  <si>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</si>
  <si>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</si>
  <si>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</si>
  <si>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</si>
  <si>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</si>
  <si>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</si>
  <si>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</si>
  <si>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</si>
  <si>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</si>
  <si>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</si>
  <si>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</si>
  <si>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</si>
  <si>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</si>
  <si>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</si>
  <si>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</si>
  <si>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</si>
  <si>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</si>
  <si>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</si>
  <si>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</si>
  <si>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</si>
  <si>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</si>
  <si>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</si>
  <si>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</si>
  <si>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</si>
  <si>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</si>
  <si>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</si>
  <si>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</si>
  <si>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</si>
  <si>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</si>
  <si>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</si>
  <si>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</si>
  <si>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</si>
  <si>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</si>
  <si>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</si>
  <si>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</si>
  <si>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</si>
  <si>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</si>
  <si>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</si>
  <si>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</si>
  <si>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</si>
  <si>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</si>
  <si>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</si>
  <si>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</si>
  <si>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</si>
  <si>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</si>
  <si>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</si>
  <si>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</si>
  <si>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</si>
  <si>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</si>
  <si>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</si>
  <si>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</si>
  <si>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</si>
  <si>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</si>
  <si>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</si>
  <si>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</si>
  <si>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</si>
  <si>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</si>
  <si>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</si>
  <si>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</si>
  <si>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</si>
  <si>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</si>
  <si>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</si>
  <si>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</si>
  <si>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</si>
  <si>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</si>
  <si>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</si>
  <si>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</si>
  <si>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</si>
  <si>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</si>
  <si>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</si>
  <si>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</si>
  <si>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</si>
  <si>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</si>
  <si>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</si>
  <si>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</si>
  <si>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</si>
  <si>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</si>
  <si>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</si>
  <si>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</si>
  <si>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</si>
  <si>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</si>
  <si>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</si>
  <si>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</si>
  <si>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</si>
  <si>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</si>
  <si>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</si>
  <si>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</si>
  <si>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</si>
  <si>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</si>
  <si>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</si>
  <si>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</si>
  <si>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</si>
  <si>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</si>
  <si>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</si>
  <si>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</si>
  <si>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</si>
  <si>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</si>
  <si>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</si>
  <si>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</si>
  <si>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</si>
  <si>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</si>
  <si>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</si>
  <si>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</si>
  <si>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</si>
  <si>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</si>
  <si>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</si>
  <si>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</si>
  <si>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</si>
  <si>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</si>
  <si>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</si>
  <si>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</si>
  <si>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</si>
  <si>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</si>
  <si>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</si>
  <si>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</si>
  <si>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</si>
  <si>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</si>
  <si>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</si>
  <si>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</si>
  <si>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</si>
  <si>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</si>
  <si>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</si>
  <si>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</si>
  <si>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</si>
  <si>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</si>
  <si>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</si>
  <si>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</si>
  <si>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</si>
  <si>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</si>
  <si>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</si>
  <si>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</si>
  <si>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</si>
  <si>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</si>
  <si>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</si>
  <si>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</si>
  <si>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</si>
  <si>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</si>
  <si>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</si>
  <si>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</si>
  <si>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</si>
  <si>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</si>
  <si>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</si>
  <si>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</si>
  <si>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</si>
  <si>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</si>
  <si>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</si>
  <si>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</si>
  <si>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</si>
  <si>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</si>
  <si>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</si>
  <si>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</si>
  <si>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</si>
  <si>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</si>
  <si>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</si>
  <si>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</si>
  <si>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</si>
  <si>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</si>
  <si>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</si>
  <si>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</si>
  <si>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</si>
  <si>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</si>
  <si>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</si>
  <si>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</si>
  <si>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</si>
  <si>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</si>
  <si>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</si>
  <si>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</si>
  <si>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</si>
  <si>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</si>
  <si>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</si>
  <si>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</si>
  <si>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</si>
  <si>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</si>
  <si>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</si>
  <si>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</si>
  <si>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</si>
  <si>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</si>
  <si>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</si>
  <si>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</si>
  <si>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</si>
  <si>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</si>
  <si>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</si>
  <si>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</si>
  <si>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</si>
  <si>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</si>
  <si>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</si>
  <si>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</si>
  <si>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</si>
  <si>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</si>
  <si>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</si>
  <si>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</si>
  <si>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</si>
  <si>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</si>
  <si>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</si>
  <si>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</si>
  <si>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</si>
  <si>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</si>
  <si>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</si>
  <si>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</si>
  <si>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</si>
  <si>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</si>
  <si>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</si>
  <si>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</si>
  <si>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</si>
  <si>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</si>
  <si>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</si>
  <si>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</si>
  <si>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</si>
  <si>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</si>
  <si>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</si>
  <si>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</si>
  <si>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</si>
  <si>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</si>
  <si>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</si>
  <si>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</si>
  <si>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</si>
  <si>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</si>
  <si>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</si>
  <si>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</si>
  <si>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</si>
  <si>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</si>
  <si>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</si>
  <si>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</si>
  <si>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</si>
  <si>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</si>
  <si>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</si>
  <si>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</si>
  <si>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</si>
  <si>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</si>
  <si>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</si>
  <si>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</si>
  <si>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</si>
  <si>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</si>
  <si>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</si>
  <si>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</si>
  <si>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</si>
  <si>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</si>
  <si>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</si>
  <si>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</si>
  <si>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</si>
  <si>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</si>
  <si>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</si>
  <si>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</si>
  <si>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</si>
  <si>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</si>
  <si>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</si>
  <si>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</si>
  <si>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</si>
  <si>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</si>
  <si>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</si>
  <si>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</si>
  <si>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</si>
  <si>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</si>
  <si>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</si>
  <si>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</si>
  <si>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</si>
  <si>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</si>
  <si>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</si>
  <si>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</si>
  <si>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</si>
  <si>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</si>
  <si>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</si>
  <si>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</si>
  <si>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</si>
  <si>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</si>
  <si>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</si>
  <si>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</si>
  <si>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</si>
  <si>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</si>
  <si>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</si>
  <si>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</si>
  <si>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</si>
  <si>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</si>
  <si>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</si>
  <si>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</si>
  <si>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</si>
  <si>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</si>
  <si>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</si>
  <si>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</si>
  <si>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</si>
  <si>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</si>
  <si>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</si>
  <si>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</si>
  <si>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</si>
  <si>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</si>
  <si>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</si>
  <si>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</si>
  <si>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</si>
  <si>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</si>
  <si>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</si>
  <si>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</si>
  <si>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</si>
  <si>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</si>
  <si>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</si>
  <si>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</si>
  <si>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</si>
  <si>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</si>
  <si>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</si>
  <si>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</si>
  <si>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</si>
  <si>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</si>
  <si>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</si>
  <si>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</si>
  <si>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</si>
  <si>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</si>
  <si>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</si>
  <si>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</si>
  <si>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</si>
  <si>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</si>
  <si>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</si>
  <si>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</si>
  <si>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</si>
  <si>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</si>
  <si>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</si>
  <si>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</si>
  <si>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</si>
  <si>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</si>
  <si>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</si>
  <si>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</si>
  <si>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</si>
  <si>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</si>
  <si>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</si>
  <si>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</si>
  <si>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</si>
  <si>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</si>
  <si>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</si>
  <si>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</si>
  <si>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</si>
  <si>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</si>
  <si>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</si>
  <si>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</si>
  <si>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</si>
  <si>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</si>
  <si>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</si>
  <si>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</si>
  <si>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</si>
  <si>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</si>
  <si>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</si>
  <si>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</si>
  <si>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</si>
  <si>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</si>
  <si>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</si>
  <si>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</si>
  <si>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</si>
  <si>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</si>
  <si>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</si>
  <si>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</si>
  <si>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</si>
  <si>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</si>
  <si>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</si>
  <si>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</si>
  <si>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</si>
  <si>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</si>
  <si>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</si>
  <si>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</si>
  <si>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</si>
  <si>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</si>
  <si>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</si>
  <si>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</si>
  <si>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</si>
  <si>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</si>
  <si>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</si>
  <si>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</si>
  <si>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</si>
  <si>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</si>
  <si>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</si>
  <si>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</si>
  <si>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</si>
  <si>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</si>
  <si>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</si>
  <si>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</si>
  <si>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</si>
  <si>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</si>
  <si>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</si>
  <si>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</si>
  <si>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</si>
  <si>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</si>
  <si>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</si>
  <si>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</si>
  <si>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</si>
  <si>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</si>
  <si>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</si>
  <si>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</si>
  <si>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</si>
  <si>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</si>
  <si>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</si>
  <si>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</si>
  <si>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</si>
  <si>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</si>
  <si>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</si>
  <si>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</si>
  <si>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</si>
  <si>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</si>
  <si>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</si>
  <si>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</si>
  <si>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</si>
  <si>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</si>
  <si>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</si>
  <si>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</si>
  <si>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</si>
  <si>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</si>
  <si>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</si>
  <si>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</si>
  <si>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</si>
  <si>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</si>
  <si>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</si>
  <si>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</si>
  <si>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</si>
  <si>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</si>
  <si>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</si>
  <si>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</si>
  <si>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</si>
  <si>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</si>
  <si>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</si>
  <si>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</si>
  <si>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</si>
  <si>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</si>
  <si>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</si>
  <si>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</si>
  <si>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</si>
  <si>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</si>
  <si>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</si>
  <si>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</si>
  <si>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</si>
  <si>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</si>
  <si>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</si>
  <si>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</si>
  <si>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</si>
  <si>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</si>
  <si>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</si>
  <si>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</si>
  <si>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</si>
  <si>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</si>
  <si>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</si>
  <si>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</si>
  <si>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</si>
  <si>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</si>
  <si>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</si>
  <si>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</si>
  <si>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</si>
  <si>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</si>
  <si>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</si>
  <si>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</si>
  <si>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</si>
  <si>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</si>
  <si>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</si>
  <si>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</si>
  <si>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</si>
  <si>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</si>
  <si>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</si>
  <si>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</si>
  <si>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</si>
  <si>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</si>
  <si>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</si>
  <si>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</si>
  <si>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</si>
  <si>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</si>
  <si>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</si>
  <si>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</si>
  <si>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</si>
  <si>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</si>
  <si>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</si>
  <si>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</si>
  <si>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</si>
  <si>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</si>
  <si>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</si>
  <si>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</si>
  <si>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</si>
  <si>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</si>
  <si>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</si>
  <si>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</si>
  <si>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</si>
  <si>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</si>
  <si>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</si>
  <si>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</si>
  <si>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</si>
  <si>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</si>
  <si>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</si>
  <si>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</si>
  <si>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</si>
  <si>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</si>
  <si>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</si>
  <si>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</si>
  <si>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</si>
  <si>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</si>
  <si>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</si>
  <si>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</si>
  <si>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</si>
  <si>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</si>
  <si>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</si>
  <si>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</si>
  <si>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</si>
  <si>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</si>
  <si>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</si>
  <si>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</si>
  <si>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</si>
  <si>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</si>
  <si>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</si>
  <si>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</si>
  <si>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</si>
  <si>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</si>
  <si>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</si>
  <si>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</si>
  <si>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</si>
  <si>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</si>
  <si>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</si>
  <si>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</si>
  <si>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</si>
  <si>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</si>
  <si>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</si>
  <si>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</si>
  <si>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</si>
  <si>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</si>
  <si>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</si>
  <si>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</si>
  <si>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</si>
  <si>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</si>
  <si>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</si>
  <si>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</si>
  <si>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</si>
  <si>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</si>
  <si>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</si>
  <si>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</si>
  <si>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</si>
  <si>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</si>
  <si>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</si>
  <si>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</si>
  <si>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</si>
  <si>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</si>
  <si>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</si>
  <si>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</si>
  <si>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</si>
  <si>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</si>
  <si>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</si>
  <si>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</si>
  <si>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</si>
  <si>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</si>
  <si>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</si>
  <si>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</si>
  <si>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</si>
  <si>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</si>
  <si>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</si>
  <si>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</si>
  <si>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</si>
  <si>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</si>
  <si>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</si>
  <si>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</si>
  <si>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</si>
  <si>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</si>
  <si>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</si>
  <si>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</si>
  <si>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</si>
  <si>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</si>
  <si>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</si>
  <si>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</si>
  <si>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</si>
  <si>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</si>
  <si>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</si>
  <si>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</si>
  <si>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</si>
  <si>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</si>
  <si>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</si>
  <si>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</si>
  <si>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</si>
  <si>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</si>
  <si>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</si>
  <si>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</si>
  <si>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</si>
  <si>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</si>
  <si>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</si>
  <si>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</si>
  <si>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</si>
  <si>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</si>
  <si>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</si>
  <si>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</si>
  <si>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</si>
  <si>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</si>
  <si>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</si>
  <si>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</si>
  <si>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</si>
  <si>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</si>
  <si>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</si>
  <si>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</si>
  <si>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</si>
  <si>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</si>
  <si>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</si>
  <si>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</si>
  <si>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</si>
  <si>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</si>
  <si>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</si>
  <si>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</si>
  <si>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</si>
  <si>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</si>
  <si>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</si>
  <si>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</si>
  <si>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</si>
  <si>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</si>
  <si>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</si>
  <si>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</si>
  <si>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</si>
  <si>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</si>
  <si>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</si>
  <si>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</si>
  <si>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</si>
  <si>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</si>
  <si>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</si>
  <si>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</si>
  <si>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</si>
  <si>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</si>
  <si>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</si>
  <si>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</si>
  <si>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</si>
  <si>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</si>
  <si>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</si>
  <si>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</si>
  <si>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</si>
  <si>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</si>
  <si>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</si>
  <si>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</si>
  <si>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</si>
  <si>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</si>
  <si>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</si>
  <si>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</si>
  <si>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</si>
  <si>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</si>
  <si>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</si>
  <si>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</si>
  <si>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</si>
  <si>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</si>
  <si>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</si>
  <si>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</si>
  <si>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</si>
  <si>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</si>
  <si>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</si>
  <si>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</si>
  <si>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</si>
  <si>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</si>
  <si>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</si>
  <si>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</si>
  <si>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</si>
  <si>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</si>
  <si>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</si>
  <si>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</si>
  <si>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</si>
  <si>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</si>
  <si>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</si>
  <si>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</si>
  <si>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</si>
  <si>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</si>
  <si>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</si>
  <si>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</si>
  <si>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</si>
  <si>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</si>
  <si>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</si>
  <si>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</si>
  <si>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</si>
  <si>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</si>
  <si>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</si>
  <si>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</si>
  <si>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</si>
  <si>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</si>
  <si>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</si>
  <si>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</si>
  <si>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</si>
  <si>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</si>
  <si>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</si>
  <si>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</si>
  <si>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</si>
  <si>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</si>
  <si>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</si>
  <si>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</si>
  <si>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</si>
  <si>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</si>
  <si>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</si>
  <si>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</si>
  <si>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</si>
  <si>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</si>
  <si>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</si>
  <si>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</si>
  <si>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</si>
  <si>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</si>
  <si>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</si>
  <si>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</si>
  <si>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</si>
  <si>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</si>
  <si>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</si>
  <si>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</si>
  <si>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</si>
  <si>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</si>
  <si>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</si>
  <si>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</si>
  <si>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</si>
  <si>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</si>
  <si>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</si>
  <si>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</si>
  <si>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</si>
  <si>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</si>
  <si>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</si>
  <si>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</si>
  <si>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</si>
  <si>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</si>
  <si>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</si>
  <si>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</si>
  <si>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</si>
  <si>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</si>
  <si>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</si>
  <si>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</si>
  <si>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</si>
  <si>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</si>
  <si>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</si>
  <si>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</si>
  <si>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</si>
  <si>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</si>
  <si>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</si>
  <si>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</si>
  <si>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</si>
  <si>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</si>
  <si>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</si>
  <si>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</si>
  <si>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</si>
  <si>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</si>
  <si>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</si>
  <si>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</si>
  <si>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</si>
  <si>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</si>
  <si>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</si>
  <si>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</si>
  <si>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</si>
  <si>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</si>
  <si>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</si>
  <si>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</si>
  <si>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</si>
  <si>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</si>
  <si>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</si>
  <si>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</si>
  <si>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</si>
  <si>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</si>
  <si>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</si>
  <si>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</si>
  <si>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</si>
  <si>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</si>
  <si>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</si>
  <si>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</si>
  <si>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</si>
  <si>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</si>
  <si>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</si>
  <si>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</si>
  <si>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</si>
  <si>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</si>
  <si>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</si>
  <si>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</si>
  <si>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</si>
  <si>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</si>
  <si>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</si>
  <si>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</si>
  <si>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</si>
  <si>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</si>
  <si>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</si>
  <si>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</si>
  <si>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</si>
  <si>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</si>
  <si>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</si>
  <si>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</si>
  <si>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</si>
  <si>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</si>
  <si>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</si>
  <si>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</si>
  <si>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</si>
  <si>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</si>
  <si>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</si>
  <si>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</si>
  <si>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</si>
  <si>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</si>
  <si>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</si>
  <si>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</si>
  <si>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</si>
  <si>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</si>
  <si>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</si>
  <si>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</si>
  <si>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</si>
  <si>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</si>
  <si>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</si>
  <si>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</si>
  <si>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</si>
  <si>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</si>
  <si>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</si>
  <si>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</si>
  <si>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</si>
  <si>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</si>
  <si>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</si>
  <si>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</si>
  <si>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</si>
  <si>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</si>
  <si>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</si>
  <si>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</si>
  <si>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</si>
  <si>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</si>
  <si>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</si>
  <si>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</si>
  <si>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</si>
  <si>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</si>
  <si>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</si>
  <si>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</si>
  <si>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</si>
  <si>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</si>
  <si>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</si>
  <si>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</si>
  <si>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</si>
  <si>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</si>
  <si>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</si>
  <si>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</si>
  <si>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</si>
  <si>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</si>
  <si>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</si>
  <si>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</si>
  <si>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</si>
  <si>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</si>
  <si>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</si>
  <si>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</si>
  <si>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</si>
  <si>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</si>
  <si>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</si>
  <si>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</si>
  <si>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</si>
  <si>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</si>
  <si>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</si>
  <si>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</si>
  <si>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</si>
  <si>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</si>
  <si>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</si>
  <si>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</si>
  <si>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</si>
  <si>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</si>
  <si>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</si>
  <si>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</si>
  <si>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</si>
  <si>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</si>
  <si>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</si>
  <si>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</si>
  <si>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</si>
  <si>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</si>
  <si>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</si>
  <si>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</si>
  <si>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</si>
  <si>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</si>
  <si>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</si>
  <si>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</si>
  <si>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</si>
  <si>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</si>
  <si>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</si>
  <si>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</si>
  <si>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</si>
  <si>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</si>
  <si>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</si>
  <si>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</si>
  <si>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</si>
  <si>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</si>
  <si>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</si>
  <si>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</si>
  <si>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</si>
  <si>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</si>
  <si>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</si>
  <si>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</si>
  <si>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</si>
  <si>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</si>
  <si>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</si>
  <si>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</si>
  <si>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</si>
  <si>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</si>
  <si>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</si>
  <si>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</si>
  <si>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</si>
  <si>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</si>
  <si>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</si>
  <si>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</si>
  <si>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</si>
  <si>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</si>
  <si>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</si>
  <si>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</si>
  <si>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</si>
  <si>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</si>
  <si>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</si>
  <si>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</si>
  <si>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</si>
  <si>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</si>
  <si>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</si>
  <si>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</si>
  <si>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</si>
  <si>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</si>
  <si>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</si>
  <si>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</si>
  <si>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</si>
  <si>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</si>
  <si>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</si>
  <si>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</si>
  <si>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</si>
  <si>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</si>
  <si>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</si>
  <si>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</si>
  <si>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</si>
  <si>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</si>
  <si>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</si>
  <si>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</si>
  <si>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</si>
  <si>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</si>
  <si>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</si>
  <si>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</si>
  <si>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</si>
  <si>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</si>
  <si>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</si>
  <si>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</si>
  <si>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</si>
  <si>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</si>
  <si>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</si>
  <si>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</si>
  <si>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</si>
  <si>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</si>
  <si>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</si>
  <si>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</si>
  <si>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</si>
  <si>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</si>
  <si>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</si>
  <si>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</si>
  <si>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</si>
  <si>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</si>
  <si>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</si>
  <si>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</si>
  <si>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</si>
  <si>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</si>
  <si>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</si>
  <si>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</si>
  <si>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</si>
  <si>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</si>
  <si>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</si>
  <si>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</si>
  <si>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</si>
  <si>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</si>
  <si>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</si>
  <si>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</si>
  <si>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</si>
  <si>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</si>
  <si>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</si>
  <si>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</si>
  <si>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</si>
  <si>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</si>
  <si>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</si>
  <si>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</si>
  <si>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</si>
  <si>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</si>
  <si>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</si>
  <si>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</si>
  <si>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</si>
  <si>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</si>
  <si>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</si>
  <si>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</si>
  <si>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</si>
  <si>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</si>
  <si>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</si>
  <si>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</si>
  <si>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</si>
  <si>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</si>
  <si>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</si>
  <si>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</si>
  <si>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</si>
  <si>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</si>
  <si>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</si>
  <si>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</si>
  <si>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</si>
  <si>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</si>
  <si>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</si>
  <si>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</si>
  <si>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</si>
  <si>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</si>
  <si>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</si>
  <si>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</si>
  <si>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</si>
  <si>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</si>
  <si>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</si>
  <si>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</si>
  <si>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</si>
  <si>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</si>
  <si>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</si>
  <si>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</si>
  <si>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</si>
  <si>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</si>
  <si>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</si>
  <si>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</si>
  <si>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</si>
  <si>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</si>
  <si>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</si>
  <si>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</si>
  <si>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</si>
  <si>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</si>
  <si>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</si>
  <si>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</si>
  <si>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</si>
  <si>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</si>
  <si>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</si>
  <si>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</si>
  <si>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</si>
  <si>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</si>
  <si>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</si>
  <si>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</si>
  <si>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</si>
  <si>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</si>
  <si>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</si>
  <si>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</si>
  <si>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</si>
  <si>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</si>
  <si>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</si>
  <si>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</si>
  <si>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</si>
  <si>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</si>
  <si>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</si>
  <si>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</si>
  <si>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</si>
  <si>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</si>
  <si>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</si>
  <si>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</si>
  <si>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</si>
  <si>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</si>
  <si>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</si>
  <si>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</si>
  <si>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</si>
  <si>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</si>
  <si>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</si>
  <si>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</si>
  <si>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</si>
  <si>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</si>
  <si>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</si>
  <si>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</si>
  <si>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</si>
  <si>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</si>
  <si>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</si>
  <si>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</si>
  <si>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</si>
  <si>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</si>
  <si>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</si>
  <si>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</si>
  <si>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</si>
  <si>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</si>
  <si>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</si>
  <si>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</si>
  <si>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</si>
  <si>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</si>
  <si>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</si>
  <si>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</si>
  <si>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</si>
  <si>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</si>
  <si>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</si>
  <si>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</si>
  <si>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</si>
  <si>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</si>
  <si>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</si>
  <si>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</si>
  <si>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</si>
  <si>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</si>
  <si>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</si>
  <si>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</si>
  <si>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</si>
  <si>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</si>
  <si>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</si>
  <si>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</si>
  <si>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</si>
  <si>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</si>
  <si>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</si>
  <si>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</si>
  <si>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</si>
  <si>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</si>
  <si>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</si>
  <si>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</si>
  <si>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</si>
  <si>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</si>
  <si>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</si>
  <si>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</si>
  <si>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</si>
  <si>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</si>
  <si>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</si>
  <si>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</si>
  <si>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</si>
  <si>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</si>
  <si>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</si>
  <si>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</si>
  <si>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</si>
  <si>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</si>
  <si>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</si>
  <si>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</si>
  <si>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</si>
  <si>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</si>
  <si>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</si>
  <si>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</si>
  <si>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</si>
  <si>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</si>
  <si>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</si>
  <si>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</si>
  <si>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</si>
  <si>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</si>
  <si>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</si>
  <si>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</si>
  <si>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</si>
  <si>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</si>
  <si>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</si>
  <si>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</si>
  <si>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</si>
  <si>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</si>
  <si>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</si>
  <si>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</si>
  <si>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</si>
  <si>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</si>
  <si>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</si>
  <si>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</si>
  <si>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</si>
  <si>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</si>
  <si>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</si>
  <si>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</si>
  <si>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</si>
  <si>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</si>
  <si>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</si>
  <si>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</si>
  <si>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</si>
  <si>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</si>
  <si>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</si>
  <si>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</si>
  <si>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</si>
  <si>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</si>
  <si>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</si>
  <si>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</si>
  <si>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</si>
  <si>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</si>
  <si>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</si>
  <si>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</si>
  <si>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</si>
  <si>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</si>
  <si>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</si>
  <si>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</si>
  <si>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</si>
  <si>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</si>
  <si>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</si>
  <si>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</si>
  <si>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</si>
  <si>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</si>
  <si>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</si>
  <si>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</si>
  <si>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</si>
  <si>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</si>
  <si>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</si>
  <si>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</si>
  <si>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</si>
  <si>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</si>
  <si>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</si>
  <si>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</si>
  <si>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</si>
  <si>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</si>
  <si>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</si>
  <si>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</si>
  <si>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</si>
  <si>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</si>
  <si>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</si>
  <si>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</si>
  <si>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</si>
  <si>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</si>
  <si>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</si>
  <si>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</si>
  <si>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</si>
  <si>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</si>
  <si>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</si>
  <si>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</si>
  <si>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</si>
  <si>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</si>
  <si>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</si>
  <si>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</si>
  <si>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</si>
  <si>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</si>
  <si>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</si>
  <si>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</si>
  <si>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</si>
  <si>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</si>
  <si>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</si>
  <si>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</si>
  <si>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</si>
  <si>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</si>
  <si>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</si>
  <si>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</si>
  <si>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</si>
  <si>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</si>
  <si>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</si>
  <si>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</si>
  <si>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</si>
  <si>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</si>
  <si>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</si>
  <si>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</si>
  <si>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</si>
  <si>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</si>
  <si>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</si>
  <si>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</si>
  <si>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</si>
  <si>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</si>
  <si>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</si>
  <si>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</si>
  <si>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</si>
  <si>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</si>
  <si>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</si>
  <si>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</si>
  <si>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</si>
  <si>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</si>
  <si>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</si>
  <si>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</si>
  <si>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</si>
  <si>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</si>
  <si>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</si>
  <si>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</si>
  <si>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</si>
  <si>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</si>
  <si>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</si>
  <si>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</si>
  <si>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</si>
  <si>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</si>
  <si>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</si>
  <si>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</si>
  <si>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</si>
  <si>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</si>
  <si>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</si>
  <si>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</si>
  <si>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</si>
  <si>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</si>
  <si>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</si>
  <si>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</si>
  <si>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</si>
  <si>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</si>
  <si>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</si>
  <si>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</si>
  <si>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</si>
  <si>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</si>
  <si>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</si>
  <si>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</si>
  <si>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</si>
  <si>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</si>
  <si>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</si>
  <si>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</si>
  <si>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</si>
  <si>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</si>
  <si>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</si>
  <si>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</si>
  <si>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</si>
  <si>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</si>
  <si>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</si>
  <si>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</si>
  <si>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</si>
  <si>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</si>
  <si>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</si>
  <si>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</si>
  <si>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</si>
  <si>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</si>
  <si>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</si>
  <si>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</si>
  <si>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</si>
  <si>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</si>
  <si>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</si>
  <si>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</si>
  <si>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</si>
  <si>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</si>
  <si>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</si>
  <si>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</si>
  <si>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</si>
  <si>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</si>
  <si>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</si>
  <si>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</si>
  <si>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</si>
  <si>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</si>
  <si>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</si>
  <si>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</si>
  <si>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</si>
  <si>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</si>
  <si>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</si>
  <si>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</si>
  <si>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</si>
  <si>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</si>
  <si>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</si>
  <si>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</si>
  <si>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</si>
  <si>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</si>
  <si>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</si>
  <si>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</si>
  <si>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</si>
  <si>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</si>
  <si>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</si>
  <si>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</si>
  <si>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</si>
  <si>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</si>
  <si>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</si>
  <si>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</si>
  <si>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</si>
  <si>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</si>
  <si>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</si>
  <si>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</si>
  <si>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</si>
  <si>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</si>
  <si>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</si>
  <si>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</si>
  <si>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</si>
  <si>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</si>
  <si>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</si>
  <si>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</si>
  <si>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</si>
  <si>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</si>
  <si>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</si>
  <si>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</si>
  <si>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</si>
  <si>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</si>
  <si>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</si>
  <si>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</si>
  <si>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</si>
  <si>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</si>
  <si>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</si>
  <si>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</si>
  <si>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</si>
  <si>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</si>
  <si>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</si>
  <si>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</si>
  <si>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</si>
  <si>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</si>
  <si>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</si>
  <si>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</si>
  <si>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</si>
  <si>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</si>
  <si>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</si>
  <si>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</si>
  <si>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</si>
  <si>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</si>
  <si>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</si>
  <si>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</si>
  <si>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</si>
  <si>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</si>
  <si>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</si>
  <si>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</si>
  <si>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</si>
  <si>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</si>
  <si>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</si>
  <si>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</si>
  <si>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</si>
  <si>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</si>
  <si>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</si>
  <si>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</si>
  <si>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</si>
  <si>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</si>
  <si>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</si>
  <si>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</si>
  <si>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</si>
  <si>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</si>
  <si>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</si>
  <si>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</si>
  <si>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</si>
  <si>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</si>
  <si>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</si>
  <si>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</si>
  <si>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</si>
  <si>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</si>
  <si>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</si>
  <si>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</si>
  <si>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</si>
  <si>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</si>
  <si>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</si>
  <si>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</si>
  <si>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</si>
  <si>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</si>
  <si>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</si>
  <si>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</si>
  <si>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</si>
  <si>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</si>
  <si>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</si>
  <si>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</si>
  <si>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</si>
  <si>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</si>
  <si>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</si>
  <si>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</si>
  <si>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</si>
  <si>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</si>
  <si>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</si>
  <si>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</si>
  <si>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</si>
  <si>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</si>
  <si>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</si>
  <si>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</si>
  <si>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</si>
  <si>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</si>
  <si>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</si>
  <si>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</si>
  <si>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</si>
  <si>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</si>
  <si>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</si>
  <si>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</si>
  <si>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</si>
  <si>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</si>
  <si>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</si>
  <si>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</si>
  <si>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</si>
  <si>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</si>
  <si>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</si>
  <si>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</si>
  <si>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</si>
  <si>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</si>
  <si>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</si>
  <si>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</si>
  <si>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</si>
  <si>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</si>
  <si>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</si>
  <si>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</si>
  <si>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</si>
  <si>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</si>
  <si>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</si>
  <si>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</si>
  <si>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</si>
  <si>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</si>
  <si>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</si>
  <si>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</si>
  <si>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</si>
  <si>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</si>
  <si>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</si>
  <si>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</si>
  <si>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</si>
  <si>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</si>
  <si>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</si>
  <si>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</si>
  <si>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</si>
  <si>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</si>
  <si>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</si>
  <si>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</si>
  <si>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</si>
  <si>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</si>
  <si>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</si>
  <si>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</si>
  <si>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</si>
  <si>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</si>
  <si>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</si>
  <si>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</si>
  <si>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</si>
  <si>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</si>
  <si>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</si>
  <si>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</si>
  <si>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</si>
  <si>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</si>
  <si>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</si>
  <si>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</si>
  <si>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</si>
  <si>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</si>
  <si>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</si>
  <si>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</si>
  <si>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</si>
  <si>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</si>
  <si>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</si>
  <si>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</si>
  <si>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</si>
  <si>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</si>
  <si>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</si>
  <si>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</si>
  <si>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</si>
  <si>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</si>
  <si>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</si>
  <si>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</si>
  <si>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</si>
  <si>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</si>
  <si>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</si>
  <si>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</si>
  <si>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</si>
  <si>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</si>
  <si>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</si>
  <si>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</si>
  <si>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</si>
  <si>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</si>
  <si>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</si>
  <si>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</si>
  <si>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</si>
  <si>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</si>
  <si>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</si>
  <si>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</si>
  <si>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</si>
  <si>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</si>
  <si>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</si>
  <si>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</si>
  <si>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</si>
  <si>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</si>
  <si>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</si>
  <si>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</si>
  <si>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</si>
  <si>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</si>
  <si>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</si>
  <si>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</si>
  <si>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</si>
  <si>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</si>
  <si>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</si>
  <si>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</si>
  <si>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</si>
  <si>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</si>
  <si>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</si>
  <si>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</si>
  <si>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</si>
  <si>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</si>
  <si>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</si>
  <si>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</si>
  <si>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</si>
  <si>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</si>
  <si>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</si>
  <si>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</si>
  <si>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</si>
  <si>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</si>
  <si>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</si>
  <si>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</si>
  <si>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</si>
  <si>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</si>
  <si>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</si>
  <si>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</si>
  <si>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</si>
  <si>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</si>
  <si>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</si>
  <si>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</si>
  <si>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</si>
  <si>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</si>
  <si>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</si>
  <si>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</si>
  <si>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</si>
  <si>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</si>
  <si>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</si>
  <si>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</si>
  <si>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</si>
  <si>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</si>
  <si>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</si>
  <si>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</si>
  <si>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</si>
  <si>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</si>
  <si>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</si>
  <si>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</si>
  <si>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</si>
  <si>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</si>
  <si>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</si>
  <si>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</si>
  <si>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</si>
  <si>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</si>
  <si>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</si>
  <si>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</si>
  <si>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</si>
  <si>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</si>
  <si>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</si>
  <si>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</si>
  <si>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</si>
  <si>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</si>
  <si>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</si>
  <si>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</si>
  <si>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</si>
  <si>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</si>
  <si>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</si>
  <si>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</si>
  <si>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</si>
  <si>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</si>
  <si>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</si>
  <si>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</si>
  <si>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</si>
  <si>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</si>
  <si>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</si>
  <si>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</si>
  <si>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</si>
  <si>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</si>
  <si>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</si>
  <si>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</si>
  <si>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</si>
  <si>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</si>
  <si>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</si>
  <si>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</si>
  <si>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</si>
  <si>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</si>
  <si>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</si>
  <si>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</si>
  <si>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</si>
  <si>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</si>
  <si>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</si>
  <si>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</si>
  <si>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</si>
  <si>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</si>
  <si>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</si>
  <si>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</si>
  <si>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</si>
  <si>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</si>
  <si>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</si>
  <si>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</si>
  <si>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</si>
  <si>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</si>
  <si>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</si>
  <si>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</si>
  <si>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</si>
  <si>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</si>
  <si>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</si>
  <si>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</si>
  <si>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</si>
  <si>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</si>
  <si>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</si>
  <si>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</si>
  <si>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</si>
  <si>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</si>
  <si>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</si>
  <si>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</si>
  <si>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</si>
  <si>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</si>
  <si>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</si>
  <si>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</si>
  <si>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</si>
  <si>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</si>
  <si>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</si>
  <si>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</si>
  <si>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</si>
  <si>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</si>
  <si>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</si>
  <si>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</si>
  <si>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</si>
  <si>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</si>
  <si>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</si>
  <si>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</si>
  <si>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</si>
  <si>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</si>
  <si>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</si>
  <si>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</si>
  <si>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</si>
  <si>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</si>
  <si>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</si>
  <si>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</si>
  <si>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</si>
  <si>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</si>
  <si>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</si>
  <si>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</si>
  <si>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</si>
  <si>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</si>
  <si>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</si>
  <si>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</si>
  <si>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</si>
  <si>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</si>
  <si>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</si>
  <si>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</si>
  <si>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</si>
  <si>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</si>
  <si>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</si>
  <si>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</si>
  <si>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</si>
  <si>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</si>
  <si>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</si>
  <si>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</si>
  <si>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</si>
  <si>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</si>
  <si>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</si>
  <si>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</si>
  <si>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</si>
  <si>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</si>
  <si>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</si>
  <si>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</si>
  <si>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</si>
  <si>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</si>
  <si>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</si>
  <si>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</si>
  <si>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</si>
  <si>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</si>
  <si>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</si>
  <si>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</si>
  <si>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</si>
  <si>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</si>
  <si>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</si>
  <si>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</si>
  <si>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</si>
  <si>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</si>
  <si>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</si>
  <si>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</si>
  <si>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</si>
  <si>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</si>
  <si>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</si>
  <si>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</si>
  <si>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</si>
  <si>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</si>
  <si>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</si>
  <si>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</si>
  <si>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</si>
  <si>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</si>
  <si>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</si>
  <si>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</si>
  <si>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</si>
  <si>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</si>
  <si>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</si>
  <si>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</si>
  <si>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</si>
  <si>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</si>
  <si>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</si>
  <si>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</si>
  <si>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</si>
  <si>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</si>
  <si>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</si>
  <si>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</si>
  <si>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</si>
  <si>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</si>
  <si>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</si>
  <si>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</si>
  <si>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</si>
  <si>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</si>
  <si>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</si>
  <si>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</si>
  <si>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</si>
  <si>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</si>
  <si>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</si>
  <si>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</si>
  <si>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</si>
  <si>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</si>
  <si>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</si>
  <si>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</si>
  <si>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</si>
  <si>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</si>
  <si>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</si>
  <si>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</si>
  <si>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</si>
  <si>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</si>
  <si>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</si>
  <si>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</si>
  <si>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</si>
  <si>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</si>
  <si>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</si>
  <si>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</si>
  <si>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</si>
  <si>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</si>
  <si>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</si>
  <si>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</si>
  <si>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</si>
  <si>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</si>
  <si>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</si>
  <si>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</si>
  <si>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</si>
  <si>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</si>
  <si>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</si>
  <si>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</si>
  <si>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</si>
  <si>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</si>
  <si>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</si>
  <si>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</si>
  <si>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</si>
  <si>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</si>
  <si>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</si>
  <si>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</si>
  <si>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</si>
  <si>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</si>
  <si>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</si>
  <si>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</si>
  <si>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</si>
  <si>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</si>
  <si>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</si>
  <si>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</si>
  <si>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</si>
  <si>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</si>
  <si>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</si>
  <si>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</si>
  <si>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</si>
  <si>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</si>
  <si>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</si>
  <si>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</si>
  <si>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</si>
  <si>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</si>
  <si>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</si>
  <si>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</si>
  <si>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</si>
  <si>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</si>
  <si>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</si>
  <si>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</si>
  <si>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</si>
  <si>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</si>
  <si>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</si>
  <si>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</si>
  <si>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</si>
  <si>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</si>
  <si>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</si>
  <si>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</si>
  <si>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</si>
  <si>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</si>
  <si>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</si>
  <si>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</si>
  <si>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</si>
  <si>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</si>
  <si>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</si>
  <si>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</si>
  <si>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</si>
  <si>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</si>
  <si>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</si>
  <si>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</si>
  <si>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</si>
  <si>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</si>
  <si>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</si>
  <si>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</si>
  <si>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</si>
  <si>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</si>
  <si>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</si>
  <si>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</si>
  <si>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</si>
  <si>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</si>
  <si>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</si>
  <si>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</si>
  <si>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</si>
  <si>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</si>
  <si>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</si>
  <si>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</si>
  <si>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</si>
  <si>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</si>
  <si>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</si>
  <si>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</si>
  <si>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</si>
  <si>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</si>
  <si>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</si>
  <si>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</si>
  <si>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</si>
  <si>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</si>
  <si>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</si>
  <si>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</si>
  <si>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</si>
  <si>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</si>
  <si>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</si>
  <si>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</si>
  <si>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</si>
  <si>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</si>
  <si>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</si>
  <si>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</si>
  <si>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</si>
  <si>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</si>
  <si>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</si>
  <si>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</si>
  <si>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</si>
  <si>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</si>
  <si>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</si>
  <si>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</si>
  <si>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</si>
  <si>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</si>
  <si>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</si>
  <si>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</si>
  <si>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</si>
  <si>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</si>
  <si>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</si>
  <si>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</si>
  <si>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</si>
  <si>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</si>
  <si>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</si>
  <si>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</si>
  <si>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</si>
  <si>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</si>
  <si>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</si>
  <si>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</si>
  <si>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</si>
  <si>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</si>
  <si>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</si>
  <si>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</si>
  <si>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</si>
  <si>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</si>
  <si>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</si>
  <si>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</si>
  <si>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</si>
  <si>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</si>
  <si>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</si>
  <si>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</si>
  <si>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</si>
  <si>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</si>
  <si>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</si>
  <si>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</si>
  <si>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</si>
  <si>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</si>
  <si>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</si>
  <si>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</si>
  <si>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</si>
  <si>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</si>
  <si>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</si>
  <si>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</si>
  <si>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</si>
  <si>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</si>
  <si>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</si>
  <si>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</si>
  <si>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</si>
  <si>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</si>
  <si>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</si>
  <si>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</si>
  <si>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</si>
  <si>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</si>
  <si>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</si>
  <si>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</si>
  <si>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</si>
  <si>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</si>
  <si>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</si>
  <si>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</si>
  <si>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</si>
  <si>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</si>
  <si>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</si>
  <si>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</si>
  <si>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</si>
  <si>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</si>
  <si>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</si>
  <si>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</si>
  <si>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</si>
  <si>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</si>
  <si>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</si>
  <si>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</si>
  <si>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</si>
  <si>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</si>
  <si>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</si>
  <si>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</si>
  <si>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</si>
  <si>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</si>
  <si>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</si>
  <si>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</si>
  <si>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</si>
  <si>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</si>
  <si>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</si>
  <si>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</si>
  <si>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</si>
  <si>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</si>
  <si>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</si>
  <si>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</si>
  <si>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</si>
  <si>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</si>
  <si>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</si>
  <si>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</si>
  <si>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</si>
  <si>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</si>
  <si>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</si>
  <si>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</si>
  <si>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</si>
  <si>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</si>
  <si>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</si>
  <si>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</si>
  <si>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</si>
  <si>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</si>
  <si>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</si>
  <si>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</si>
  <si>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</si>
  <si>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</si>
  <si>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</si>
  <si>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</si>
  <si>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</si>
  <si>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</si>
  <si>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</si>
  <si>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</si>
  <si>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</si>
  <si>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</si>
  <si>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</si>
  <si>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</si>
  <si>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</si>
  <si>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</si>
  <si>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</si>
  <si>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</si>
  <si>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</si>
  <si>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</si>
  <si>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</si>
  <si>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</si>
  <si>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</si>
  <si>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</si>
  <si>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</si>
  <si>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</si>
  <si>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</si>
  <si>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</si>
  <si>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</si>
  <si>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</si>
  <si>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</si>
  <si>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</si>
  <si>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</si>
  <si>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</si>
  <si>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</si>
  <si>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</si>
  <si>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</si>
  <si>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</si>
  <si>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</si>
  <si>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</si>
  <si>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</si>
  <si>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</si>
  <si>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</si>
  <si>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</si>
  <si>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</si>
  <si>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</si>
  <si>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</si>
  <si>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</si>
  <si>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</si>
  <si>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</si>
  <si>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</si>
  <si>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</si>
  <si>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</si>
  <si>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</si>
  <si>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</si>
  <si>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</si>
  <si>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</si>
  <si>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</si>
  <si>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</si>
  <si>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</si>
  <si>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</si>
  <si>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</si>
  <si>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</si>
  <si>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</si>
  <si>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</si>
  <si>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</si>
  <si>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</si>
  <si>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</si>
  <si>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</si>
  <si>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</si>
  <si>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</si>
  <si>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</si>
  <si>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</si>
  <si>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</si>
  <si>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</si>
  <si>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</si>
  <si>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</si>
  <si>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</si>
  <si>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</si>
  <si>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</si>
  <si>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</si>
  <si>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</si>
  <si>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</si>
  <si>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</si>
  <si>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</si>
  <si>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</si>
  <si>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</si>
  <si>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</si>
  <si>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</si>
  <si>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</si>
  <si>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</si>
  <si>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</si>
  <si>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</si>
  <si>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</si>
  <si>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</si>
  <si>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</si>
  <si>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</si>
  <si>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</si>
  <si>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</si>
  <si>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</si>
  <si>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</si>
  <si>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</si>
  <si>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</si>
  <si>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</si>
  <si>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</si>
  <si>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</si>
  <si>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</si>
  <si>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</si>
  <si>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</si>
  <si>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</si>
  <si>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</si>
  <si>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</si>
  <si>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</si>
  <si>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</si>
  <si>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</si>
  <si>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</si>
  <si>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</si>
  <si>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</si>
  <si>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</si>
  <si>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</si>
  <si>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</si>
  <si>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</si>
  <si>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</si>
  <si>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</si>
  <si>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</si>
  <si>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</si>
  <si>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</si>
  <si>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</si>
  <si>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</si>
  <si>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</si>
  <si>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</si>
  <si>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</si>
  <si>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</si>
  <si>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</si>
  <si>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</si>
  <si>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</si>
  <si>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</si>
  <si>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</si>
  <si>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</si>
  <si>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</si>
  <si>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</si>
  <si>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</si>
  <si>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</si>
  <si>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</si>
  <si>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</si>
  <si>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</si>
  <si>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</si>
  <si>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</si>
  <si>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</si>
  <si>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</si>
  <si>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</si>
  <si>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</si>
  <si>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</si>
  <si>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</si>
  <si>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</si>
  <si>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</si>
  <si>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</si>
  <si>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</si>
  <si>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</si>
  <si>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</si>
  <si>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</si>
  <si>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</si>
  <si>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</si>
  <si>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</si>
  <si>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</si>
  <si>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</si>
  <si>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</si>
  <si>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</si>
  <si>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</si>
  <si>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</si>
  <si>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</si>
  <si>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</si>
  <si>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</si>
  <si>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</si>
  <si>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</si>
  <si>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</si>
  <si>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</si>
  <si>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</si>
  <si>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</si>
  <si>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</si>
  <si>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</si>
  <si>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</si>
  <si>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</si>
  <si>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</si>
  <si>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</si>
  <si>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</si>
  <si>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</si>
  <si>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</si>
  <si>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</si>
  <si>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</si>
  <si>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</si>
  <si>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</si>
  <si>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</si>
  <si>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</si>
  <si>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</si>
  <si>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</si>
  <si>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</si>
  <si>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</si>
  <si>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</si>
  <si>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</si>
  <si>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</si>
  <si>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</si>
  <si>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</si>
  <si>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</si>
  <si>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</si>
  <si>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</si>
  <si>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</si>
  <si>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</si>
  <si>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</si>
  <si>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</si>
  <si>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</si>
  <si>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</si>
  <si>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</si>
  <si>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</si>
  <si>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</si>
  <si>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</si>
  <si>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</si>
  <si>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</si>
  <si>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</si>
  <si>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</si>
  <si>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</si>
  <si>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</si>
  <si>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</si>
  <si>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</si>
  <si>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</si>
  <si>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</si>
  <si>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</si>
  <si>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</si>
  <si>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</si>
  <si>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</si>
  <si>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</si>
  <si>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</si>
  <si>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</si>
  <si>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</si>
  <si>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</si>
  <si>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</si>
  <si>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</si>
  <si>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</si>
  <si>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</si>
  <si>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</si>
  <si>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</si>
  <si>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</si>
  <si>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</si>
  <si>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</si>
  <si>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</si>
  <si>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</si>
  <si>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</si>
  <si>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</si>
  <si>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</si>
  <si>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</si>
  <si>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</si>
  <si>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</si>
  <si>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</si>
  <si>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</si>
  <si>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</si>
  <si>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</si>
  <si>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</si>
  <si>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</si>
  <si>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</si>
  <si>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</si>
  <si>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</si>
  <si>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</si>
  <si>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</si>
  <si>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</si>
  <si>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</si>
  <si>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</si>
  <si>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</si>
  <si>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</si>
  <si>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</si>
  <si>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</si>
  <si>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</si>
  <si>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</si>
  <si>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</si>
  <si>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</si>
  <si>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</si>
  <si>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</si>
  <si>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</si>
  <si>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</si>
  <si>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</si>
  <si>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</si>
  <si>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</si>
  <si>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</si>
  <si>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</si>
  <si>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</si>
  <si>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</si>
  <si>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</si>
  <si>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</si>
  <si>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</si>
  <si>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</si>
  <si>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</si>
  <si>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</si>
  <si>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</si>
  <si>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</si>
  <si>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</si>
  <si>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</si>
  <si>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</si>
  <si>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</si>
  <si>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</si>
  <si>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</si>
  <si>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</si>
  <si>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</si>
  <si>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</si>
  <si>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</si>
  <si>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</si>
  <si>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</si>
  <si>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</si>
  <si>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</si>
  <si>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</si>
  <si>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</si>
  <si>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</si>
  <si>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</si>
  <si>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</si>
  <si>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</si>
  <si>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</si>
  <si>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</si>
  <si>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</si>
  <si>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</si>
  <si>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</si>
  <si>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</si>
  <si>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</si>
  <si>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</si>
  <si>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</si>
  <si>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</si>
  <si>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</si>
  <si>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</si>
  <si>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</si>
  <si>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</si>
  <si>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</si>
  <si>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</si>
  <si>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</si>
  <si>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</si>
  <si>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</si>
  <si>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</si>
  <si>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</si>
  <si>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</si>
  <si>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</si>
  <si>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</si>
  <si>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</si>
  <si>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</si>
  <si>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</si>
  <si>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</si>
  <si>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</si>
  <si>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</si>
  <si>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</si>
  <si>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</si>
  <si>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</si>
  <si>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</si>
  <si>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</si>
  <si>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</si>
  <si>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</si>
  <si>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</si>
  <si>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</si>
  <si>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</si>
  <si>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</si>
  <si>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</si>
  <si>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</si>
  <si>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</si>
  <si>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</si>
  <si>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</si>
  <si>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</si>
  <si>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</si>
  <si>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</si>
  <si>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</si>
  <si>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</si>
  <si>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</si>
  <si>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</si>
  <si>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</si>
  <si>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</si>
  <si>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</si>
  <si>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</si>
  <si>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</si>
  <si>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</si>
  <si>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</si>
  <si>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</si>
  <si>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</si>
  <si>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</si>
  <si>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</si>
  <si>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</si>
  <si>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</si>
  <si>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</si>
  <si>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</si>
  <si>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</si>
  <si>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</si>
  <si>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</si>
  <si>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</si>
  <si>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</si>
  <si>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</si>
  <si>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</si>
  <si>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</si>
  <si>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</si>
  <si>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</si>
  <si>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</si>
  <si>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</si>
  <si>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</si>
  <si>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</si>
  <si>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</si>
  <si>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</si>
  <si>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</si>
  <si>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</si>
  <si>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</si>
  <si>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</si>
  <si>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</si>
  <si>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</si>
  <si>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</si>
  <si>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</si>
  <si>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</si>
  <si>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</si>
  <si>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</si>
  <si>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</si>
  <si>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</si>
  <si>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</si>
  <si>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</si>
  <si>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</si>
  <si>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</si>
  <si>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</si>
  <si>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</si>
  <si>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</si>
  <si>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</si>
  <si>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</t>
  </si>
  <si>
    <t>(All)</t>
  </si>
  <si>
    <t>Parent Category</t>
  </si>
  <si>
    <t>Count of outcome</t>
  </si>
  <si>
    <t>Date Created Conversion</t>
  </si>
  <si>
    <t>Date Ended Conversion</t>
  </si>
  <si>
    <t>Dec</t>
  </si>
  <si>
    <t>Jan</t>
  </si>
  <si>
    <t>Mar</t>
  </si>
  <si>
    <t>May</t>
  </si>
  <si>
    <t>Jun</t>
  </si>
  <si>
    <t>Jul</t>
  </si>
  <si>
    <t>Aug</t>
  </si>
  <si>
    <t>Sep</t>
  </si>
  <si>
    <t>Oct</t>
  </si>
  <si>
    <t>Nov</t>
  </si>
  <si>
    <t>Apr</t>
  </si>
  <si>
    <t>Feb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</si>
  <si>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</si>
  <si>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</si>
  <si>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</si>
  <si>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</si>
  <si>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</si>
  <si>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</si>
  <si>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</si>
  <si>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</si>
  <si>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</si>
  <si>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</si>
  <si>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</si>
  <si>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</si>
  <si>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</si>
  <si>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</si>
  <si>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</si>
  <si>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</si>
  <si>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</si>
  <si>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</si>
  <si>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</si>
  <si>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</si>
  <si>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</si>
  <si>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</si>
  <si>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Standard Deviation:</t>
  </si>
  <si>
    <t>Variance:</t>
  </si>
  <si>
    <t>Maximum:</t>
  </si>
  <si>
    <t>Minimum:</t>
  </si>
  <si>
    <t>Median:</t>
  </si>
  <si>
    <t>Mean: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</si>
</sst>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1" fillId="0" borderId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" fontId="0" fillId="0" borderId="0" xfId="2" applyNumberFormat="1" applyFont="1"/>
    <xf numFmtId="44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3"/>
    <xf numFmtId="0" fontId="1" fillId="0" borderId="0" xfId="4"/>
    <xf numFmtId="2" fontId="3" fillId="0" borderId="0" xfId="3" applyNumberFormat="1"/>
    <xf numFmtId="1" fontId="3" fillId="0" borderId="0" xfId="3" applyNumberFormat="1"/>
    <xf numFmtId="0" fontId="2" fillId="0" borderId="0" xfId="4" applyFont="1" applyAlignment="1">
      <alignment horizontal="center"/>
    </xf>
    <xf numFmtId="0" fontId="3" fillId="0" borderId="0" xfId="3" applyAlignment="1">
      <alignment horizontal="center"/>
    </xf>
    <xf numFmtId="0" fontId="1" fillId="0" borderId="1" xfId="4" applyBorder="1" applyAlignment="1">
      <alignment horizontal="center"/>
    </xf>
  </cellXfs>
  <cellStyles count="5">
    <cellStyle name="Currency" xfId="1" builtinId="4"/>
    <cellStyle name="Normal" xfId="0" builtinId="0"/>
    <cellStyle name="Normal 2" xfId="3" xr:uid="{7C86FCC3-3BD1-A044-B6B1-7DEDF455C0C3}"/>
    <cellStyle name="Normal 3" xfId="4" xr:uid="{249DED98-C695-7F43-AF55-A2B352956BBC}"/>
    <cellStyle name="Percent" xfId="2" builtinId="5"/>
  </cellStyles>
  <dxfs count="20"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7F0002"/>
      <color rgb="FFFF616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[StarterBook.xlsx]Categories!PivotTable4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F-1048-A43E-4FA0BF9EB001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EF-1048-A43E-4FA0BF9EB001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EF-1048-A43E-4FA0BF9EB001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EF-1048-A43E-4FA0BF9EB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4306639"/>
        <c:axId val="2121888079"/>
      </c:barChart>
      <c:catAx>
        <c:axId val="203430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888079"/>
        <c:crosses val="autoZero"/>
        <c:auto val="1"/>
        <c:lblAlgn val="ctr"/>
        <c:lblOffset val="100"/>
        <c:noMultiLvlLbl val="0"/>
      </c:catAx>
      <c:valAx>
        <c:axId val="2121888079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30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[StarterBook.xlsx]Sub-Categories!PivotTable5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B7-DC4C-9EA8-3DD2CFADEB89}"/>
            </c:ext>
          </c:extLst>
        </c:ser>
        <c:ser>
          <c:idx val="1"/>
          <c:order val="1"/>
          <c:tx>
            <c:strRef>
              <c:f>'Sub-Categories'!$C$4:$C$5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B7-DC4C-9EA8-3DD2CFADEB89}"/>
            </c:ext>
          </c:extLst>
        </c:ser>
        <c:ser>
          <c:idx val="2"/>
          <c:order val="2"/>
          <c:tx>
            <c:strRef>
              <c:f>'Sub-Categories'!$D$4:$D$5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B7-DC4C-9EA8-3DD2CFADEB89}"/>
            </c:ext>
          </c:extLst>
        </c:ser>
        <c:ser>
          <c:idx val="3"/>
          <c:order val="3"/>
          <c:tx>
            <c:strRef>
              <c:f>'Sub-Categories'!$E$4:$E$5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B7-DC4C-9EA8-3DD2CFADE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1108607"/>
        <c:axId val="1811138223"/>
      </c:barChart>
      <c:catAx>
        <c:axId val="1811108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138223"/>
        <c:crosses val="autoZero"/>
        <c:auto val="1"/>
        <c:lblAlgn val="ctr"/>
        <c:lblOffset val="100"/>
        <c:noMultiLvlLbl val="0"/>
      </c:catAx>
      <c:valAx>
        <c:axId val="181113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10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Graph!PivotTable6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B4-7141-A699-B1E9A3680FE4}"/>
            </c:ext>
          </c:extLst>
        </c:ser>
        <c:ser>
          <c:idx val="1"/>
          <c:order val="1"/>
          <c:tx>
            <c:strRef>
              <c:f>'Date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B4-7141-A699-B1E9A3680FE4}"/>
            </c:ext>
          </c:extLst>
        </c:ser>
        <c:ser>
          <c:idx val="2"/>
          <c:order val="2"/>
          <c:tx>
            <c:strRef>
              <c:f>'Date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B4-7141-A699-B1E9A3680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0195759"/>
        <c:axId val="1810265119"/>
      </c:lineChart>
      <c:catAx>
        <c:axId val="182019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65119"/>
        <c:crosses val="autoZero"/>
        <c:auto val="1"/>
        <c:lblAlgn val="ctr"/>
        <c:lblOffset val="100"/>
        <c:noMultiLvlLbl val="0"/>
      </c:catAx>
      <c:valAx>
        <c:axId val="181026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19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C0-CB4E-9ADA-318ED1029E8F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C0-CB4E-9ADA-318ED1029E8F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C0-CB4E-9ADA-318ED1029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3378735"/>
        <c:axId val="1841560927"/>
      </c:lineChart>
      <c:catAx>
        <c:axId val="181337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560927"/>
        <c:crosses val="autoZero"/>
        <c:auto val="1"/>
        <c:lblAlgn val="ctr"/>
        <c:lblOffset val="100"/>
        <c:noMultiLvlLbl val="0"/>
      </c:catAx>
      <c:valAx>
        <c:axId val="184156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37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0</xdr:row>
      <xdr:rowOff>21168</xdr:rowOff>
    </xdr:from>
    <xdr:to>
      <xdr:col>14</xdr:col>
      <xdr:colOff>624417</xdr:colOff>
      <xdr:row>20</xdr:row>
      <xdr:rowOff>21168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DF0815-12B8-6949-94D0-9380FE502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3</xdr:row>
      <xdr:rowOff>0</xdr:rowOff>
    </xdr:from>
    <xdr:to>
      <xdr:col>16</xdr:col>
      <xdr:colOff>736600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D9F752-186D-CE4C-8672-F71CAD335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368300</xdr:colOff>
      <xdr:row>0</xdr:row>
      <xdr:rowOff>88900</xdr:rowOff>
    </xdr:from>
    <xdr:to>
      <xdr:col>13</xdr:col>
      <xdr:colOff>787400</xdr:colOff>
      <xdr:row>23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58CD60-D83F-0143-A711-9EF9E5E82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14</xdr:row>
      <xdr:rowOff>38100</xdr:rowOff>
    </xdr:from>
    <xdr:to>
      <xdr:col>9</xdr:col>
      <xdr:colOff>63500</xdr:colOff>
      <xdr:row>36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E1CE290-3995-8F45-BF6B-AA6572C84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nedo, Ivan" refreshedDate="44026.554698726854" createdVersion="6" refreshedVersion="6" minRefreshableVersion="3" recordCount="4114" xr:uid="{BA9E1617-8A30-E344-B2DE-7DA89229C952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nedo, Ivan" refreshedDate="44026.841907986112" createdVersion="6" refreshedVersion="6" minRefreshableVersion="3" recordCount="4114" xr:uid="{E4510C4F-A124-BF48-B048-2EA39F21A3D6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6C7075-C397-7B4A-A15D-BAC12A942E4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1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B6F8AE-B261-494F-B4FB-5D8D1D5DC58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1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1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1D5DDA-895E-394D-A891-734E7CA5E201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1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outcome" fld="14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50" zoomScaleNormal="100" workbookViewId="0">
      <selection activeCell="L1" sqref="L1:L1048576"/>
    </sheetView>
  </sheetViews>
  <sheetFormatPr baseColWidth="10" defaultColWidth="8.83203125" defaultRowHeight="15" x14ac:dyDescent="0.2"/>
  <cols>
    <col min="1" max="1" width="9" bestFit="1" customWidth="1"/>
    <col min="2" max="2" width="38.5" style="3" customWidth="1"/>
    <col min="3" max="3" width="40.33203125" style="3" customWidth="1"/>
    <col min="4" max="4" width="14.8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33203125" style="6" bestFit="1" customWidth="1"/>
    <col min="16" max="16" width="16.33203125" bestFit="1" customWidth="1"/>
    <col min="17" max="17" width="11.5" bestFit="1" customWidth="1"/>
    <col min="18" max="18" width="11.83203125" bestFit="1" customWidth="1"/>
    <col min="19" max="19" width="21.6640625" bestFit="1" customWidth="1"/>
    <col min="20" max="20" width="20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SUM(E2/D2)*100</f>
        <v>136.85882352941178</v>
      </c>
      <c r="P2" s="7">
        <f>AVERAGE(E2/L2)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  <c r="U2" s="12"/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SUM(E3/D3)*100</f>
        <v>142.60827250608273</v>
      </c>
      <c r="P3" s="7">
        <f t="shared" ref="P3:P66" si="1">AVERAGE(E3/L3)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SUM(E67/D67)*100</f>
        <v>107.52857142857141</v>
      </c>
      <c r="P67" s="7">
        <f t="shared" ref="P67:P130" si="5">AVERAGE(E67/L67)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8310</v>
      </c>
      <c r="R69" s="6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s="6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8310</v>
      </c>
      <c r="R71" s="6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8310</v>
      </c>
      <c r="R72" s="6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8310</v>
      </c>
      <c r="R73" s="6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s="6" t="s">
        <v>8312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s="6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8310</v>
      </c>
      <c r="R76" s="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s="6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s="6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8310</v>
      </c>
      <c r="R79" s="6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s="6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s="6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8310</v>
      </c>
      <c r="R82" s="6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s="6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8310</v>
      </c>
      <c r="R84" s="6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8310</v>
      </c>
      <c r="R85" s="6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s="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8310</v>
      </c>
      <c r="R87" s="6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s="6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8310</v>
      </c>
      <c r="R89" s="6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8310</v>
      </c>
      <c r="R90" s="6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8310</v>
      </c>
      <c r="R91" s="6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8310</v>
      </c>
      <c r="R92" s="6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s="6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8310</v>
      </c>
      <c r="R94" s="6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8310</v>
      </c>
      <c r="R95" s="6" t="s">
        <v>8312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s="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8310</v>
      </c>
      <c r="R97" s="6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8310</v>
      </c>
      <c r="R98" s="6" t="s">
        <v>8312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8310</v>
      </c>
      <c r="R99" s="6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8310</v>
      </c>
      <c r="R100" s="6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8310</v>
      </c>
      <c r="R101" s="6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s="6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s="6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8310</v>
      </c>
      <c r="R104" s="6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8310</v>
      </c>
      <c r="R105" s="6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s="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8310</v>
      </c>
      <c r="R107" s="6" t="s">
        <v>8312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8310</v>
      </c>
      <c r="R108" s="6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8310</v>
      </c>
      <c r="R109" s="6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8310</v>
      </c>
      <c r="R110" s="6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8310</v>
      </c>
      <c r="R111" s="6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8310</v>
      </c>
      <c r="R112" s="6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8310</v>
      </c>
      <c r="R113" s="6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s="6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s="6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8310</v>
      </c>
      <c r="R116" s="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8310</v>
      </c>
      <c r="R117" s="6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8310</v>
      </c>
      <c r="R118" s="6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8310</v>
      </c>
      <c r="R119" s="6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8310</v>
      </c>
      <c r="R120" s="6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8310</v>
      </c>
      <c r="R121" s="6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8310</v>
      </c>
      <c r="R122" s="6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s="6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>
        <v>0</v>
      </c>
      <c r="Q124" t="s">
        <v>8310</v>
      </c>
      <c r="R124" s="6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8310</v>
      </c>
      <c r="R125" s="6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>
        <v>0</v>
      </c>
      <c r="Q126" t="s">
        <v>8310</v>
      </c>
      <c r="R126" s="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8310</v>
      </c>
      <c r="R127" s="6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8310</v>
      </c>
      <c r="R128" s="6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s="6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8310</v>
      </c>
      <c r="R130" s="6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SUM(E131/D131)*100</f>
        <v>0</v>
      </c>
      <c r="P131" s="7">
        <v>0</v>
      </c>
      <c r="Q131" t="s">
        <v>8310</v>
      </c>
      <c r="R131" s="6" t="s">
        <v>8313</v>
      </c>
      <c r="S131" s="12">
        <f t="shared" ref="S131:S194" si="9">(((J131/60)/60)/24)+DATE(1970,1,1)</f>
        <v>41882.937303240738</v>
      </c>
      <c r="T131" s="12">
        <f t="shared" ref="T131:T194" si="10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>
        <v>0</v>
      </c>
      <c r="Q132" t="s">
        <v>8310</v>
      </c>
      <c r="R132" s="6" t="s">
        <v>8313</v>
      </c>
      <c r="S132" s="12">
        <f t="shared" si="9"/>
        <v>41778.915416666663</v>
      </c>
      <c r="T132" s="12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>
        <v>0</v>
      </c>
      <c r="Q133" t="s">
        <v>8310</v>
      </c>
      <c r="R133" s="6" t="s">
        <v>8313</v>
      </c>
      <c r="S133" s="12">
        <f t="shared" si="9"/>
        <v>42541.837511574078</v>
      </c>
      <c r="T133" s="12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ref="P134:P194" si="11">AVERAGE(E134/L134)</f>
        <v>94.506172839506178</v>
      </c>
      <c r="Q134" t="s">
        <v>8310</v>
      </c>
      <c r="R134" s="6" t="s">
        <v>8313</v>
      </c>
      <c r="S134" s="12">
        <f t="shared" si="9"/>
        <v>41905.812581018516</v>
      </c>
      <c r="T134" s="12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>
        <v>0</v>
      </c>
      <c r="Q135" t="s">
        <v>8310</v>
      </c>
      <c r="R135" s="6" t="s">
        <v>8313</v>
      </c>
      <c r="S135" s="12">
        <f t="shared" si="9"/>
        <v>42491.80768518518</v>
      </c>
      <c r="T135" s="12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>
        <v>0</v>
      </c>
      <c r="Q136" t="s">
        <v>8310</v>
      </c>
      <c r="R136" s="6" t="s">
        <v>8313</v>
      </c>
      <c r="S136" s="12">
        <f t="shared" si="9"/>
        <v>42221.909930555557</v>
      </c>
      <c r="T136" s="12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11"/>
        <v>80.599999999999994</v>
      </c>
      <c r="Q137" t="s">
        <v>8310</v>
      </c>
      <c r="R137" t="s">
        <v>8313</v>
      </c>
      <c r="S137" s="12">
        <f t="shared" si="9"/>
        <v>41788.381909722222</v>
      </c>
      <c r="T137" s="12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>
        <v>0</v>
      </c>
      <c r="Q138" t="s">
        <v>8310</v>
      </c>
      <c r="R138" t="s">
        <v>8313</v>
      </c>
      <c r="S138" s="12">
        <f t="shared" si="9"/>
        <v>42096.410115740742</v>
      </c>
      <c r="T138" s="12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>
        <v>0</v>
      </c>
      <c r="Q139" t="s">
        <v>8310</v>
      </c>
      <c r="R139" t="s">
        <v>8313</v>
      </c>
      <c r="S139" s="12">
        <f t="shared" si="9"/>
        <v>42239.573993055557</v>
      </c>
      <c r="T139" s="12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11"/>
        <v>81.241379310344826</v>
      </c>
      <c r="Q140" t="s">
        <v>8310</v>
      </c>
      <c r="R140" t="s">
        <v>8313</v>
      </c>
      <c r="S140" s="12">
        <f t="shared" si="9"/>
        <v>42186.257418981477</v>
      </c>
      <c r="T140" s="12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11"/>
        <v>500</v>
      </c>
      <c r="Q141" t="s">
        <v>8310</v>
      </c>
      <c r="R141" t="s">
        <v>8313</v>
      </c>
      <c r="S141" s="12">
        <f t="shared" si="9"/>
        <v>42187.920972222222</v>
      </c>
      <c r="T141" s="12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>
        <v>0</v>
      </c>
      <c r="Q142" t="s">
        <v>8310</v>
      </c>
      <c r="R142" t="s">
        <v>8313</v>
      </c>
      <c r="S142" s="12">
        <f t="shared" si="9"/>
        <v>42053.198287037041</v>
      </c>
      <c r="T142" s="12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11"/>
        <v>46.178571428571431</v>
      </c>
      <c r="Q143" t="s">
        <v>8310</v>
      </c>
      <c r="R143" t="s">
        <v>8313</v>
      </c>
      <c r="S143" s="12">
        <f t="shared" si="9"/>
        <v>42110.153043981481</v>
      </c>
      <c r="T143" s="12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11"/>
        <v>10</v>
      </c>
      <c r="Q144" t="s">
        <v>8310</v>
      </c>
      <c r="R144" t="s">
        <v>8313</v>
      </c>
      <c r="S144" s="12">
        <f t="shared" si="9"/>
        <v>41938.893263888887</v>
      </c>
      <c r="T144" s="12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>
        <v>0</v>
      </c>
      <c r="Q145" t="s">
        <v>8310</v>
      </c>
      <c r="R145" t="s">
        <v>8313</v>
      </c>
      <c r="S145" s="12">
        <f t="shared" si="9"/>
        <v>42559.064143518524</v>
      </c>
      <c r="T145" s="12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11"/>
        <v>55.945945945945944</v>
      </c>
      <c r="Q146" t="s">
        <v>8310</v>
      </c>
      <c r="R146" t="s">
        <v>8313</v>
      </c>
      <c r="S146" s="12">
        <f t="shared" si="9"/>
        <v>42047.762407407412</v>
      </c>
      <c r="T146" s="12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11"/>
        <v>37.555555555555557</v>
      </c>
      <c r="Q147" t="s">
        <v>8310</v>
      </c>
      <c r="R147" t="s">
        <v>8313</v>
      </c>
      <c r="S147" s="12">
        <f t="shared" si="9"/>
        <v>42200.542268518519</v>
      </c>
      <c r="T147" s="12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11"/>
        <v>38.333333333333336</v>
      </c>
      <c r="Q148" t="s">
        <v>8310</v>
      </c>
      <c r="R148" t="s">
        <v>8313</v>
      </c>
      <c r="S148" s="12">
        <f t="shared" si="9"/>
        <v>42693.016180555554</v>
      </c>
      <c r="T148" s="12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>
        <v>0</v>
      </c>
      <c r="Q149" t="s">
        <v>8310</v>
      </c>
      <c r="R149" t="s">
        <v>8313</v>
      </c>
      <c r="S149" s="12">
        <f t="shared" si="9"/>
        <v>41969.767824074079</v>
      </c>
      <c r="T149" s="12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11"/>
        <v>20</v>
      </c>
      <c r="Q150" t="s">
        <v>8310</v>
      </c>
      <c r="R150" t="s">
        <v>8313</v>
      </c>
      <c r="S150" s="12">
        <f t="shared" si="9"/>
        <v>42397.281666666662</v>
      </c>
      <c r="T150" s="12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11"/>
        <v>15.333333333333334</v>
      </c>
      <c r="Q151" t="s">
        <v>8310</v>
      </c>
      <c r="R151" t="s">
        <v>8313</v>
      </c>
      <c r="S151" s="12">
        <f t="shared" si="9"/>
        <v>41968.172106481477</v>
      </c>
      <c r="T151" s="12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11"/>
        <v>449.43283582089555</v>
      </c>
      <c r="Q152" t="s">
        <v>8310</v>
      </c>
      <c r="R152" t="s">
        <v>8313</v>
      </c>
      <c r="S152" s="12">
        <f t="shared" si="9"/>
        <v>42090.161828703705</v>
      </c>
      <c r="T152" s="12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11"/>
        <v>28</v>
      </c>
      <c r="Q153" t="s">
        <v>8310</v>
      </c>
      <c r="R153" t="s">
        <v>8313</v>
      </c>
      <c r="S153" s="12">
        <f t="shared" si="9"/>
        <v>42113.550821759258</v>
      </c>
      <c r="T153" s="12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11"/>
        <v>15</v>
      </c>
      <c r="Q154" t="s">
        <v>8310</v>
      </c>
      <c r="R154" t="s">
        <v>8313</v>
      </c>
      <c r="S154" s="12">
        <f t="shared" si="9"/>
        <v>41875.077546296299</v>
      </c>
      <c r="T154" s="12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11"/>
        <v>35.9</v>
      </c>
      <c r="Q155" t="s">
        <v>8310</v>
      </c>
      <c r="R155" t="s">
        <v>8313</v>
      </c>
      <c r="S155" s="12">
        <f t="shared" si="9"/>
        <v>41933.586157407408</v>
      </c>
      <c r="T155" s="12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11"/>
        <v>13.333333333333334</v>
      </c>
      <c r="Q156" t="s">
        <v>8310</v>
      </c>
      <c r="R156" t="s">
        <v>8313</v>
      </c>
      <c r="S156" s="12">
        <f t="shared" si="9"/>
        <v>42115.547395833331</v>
      </c>
      <c r="T156" s="12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11"/>
        <v>20.25</v>
      </c>
      <c r="Q157" t="s">
        <v>8310</v>
      </c>
      <c r="R157" t="s">
        <v>8313</v>
      </c>
      <c r="S157" s="12">
        <f t="shared" si="9"/>
        <v>42168.559432870374</v>
      </c>
      <c r="T157" s="12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11"/>
        <v>119</v>
      </c>
      <c r="Q158" t="s">
        <v>8310</v>
      </c>
      <c r="R158" t="s">
        <v>8313</v>
      </c>
      <c r="S158" s="12">
        <f t="shared" si="9"/>
        <v>41794.124953703707</v>
      </c>
      <c r="T158" s="12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11"/>
        <v>4</v>
      </c>
      <c r="Q159" t="s">
        <v>8310</v>
      </c>
      <c r="R159" t="s">
        <v>8313</v>
      </c>
      <c r="S159" s="12">
        <f t="shared" si="9"/>
        <v>42396.911712962959</v>
      </c>
      <c r="T159" s="12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>
        <v>0</v>
      </c>
      <c r="Q160" t="s">
        <v>8310</v>
      </c>
      <c r="R160" t="s">
        <v>8313</v>
      </c>
      <c r="S160" s="12">
        <f t="shared" si="9"/>
        <v>41904.07671296296</v>
      </c>
      <c r="T160" s="12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11"/>
        <v>10</v>
      </c>
      <c r="Q161" t="s">
        <v>8310</v>
      </c>
      <c r="R161" t="s">
        <v>8313</v>
      </c>
      <c r="S161" s="12">
        <f t="shared" si="9"/>
        <v>42514.434548611112</v>
      </c>
      <c r="T161" s="12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>
        <v>0</v>
      </c>
      <c r="Q162" t="s">
        <v>8310</v>
      </c>
      <c r="R162" t="s">
        <v>8314</v>
      </c>
      <c r="S162" s="12">
        <f t="shared" si="9"/>
        <v>42171.913090277783</v>
      </c>
      <c r="T162" s="12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11"/>
        <v>5</v>
      </c>
      <c r="Q163" t="s">
        <v>8310</v>
      </c>
      <c r="R163" t="s">
        <v>8314</v>
      </c>
      <c r="S163" s="12">
        <f t="shared" si="9"/>
        <v>41792.687442129631</v>
      </c>
      <c r="T163" s="12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11"/>
        <v>43.5</v>
      </c>
      <c r="Q164" t="s">
        <v>8310</v>
      </c>
      <c r="R164" t="s">
        <v>8314</v>
      </c>
      <c r="S164" s="12">
        <f t="shared" si="9"/>
        <v>41835.126805555556</v>
      </c>
      <c r="T164" s="12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>
        <v>0</v>
      </c>
      <c r="Q165" t="s">
        <v>8310</v>
      </c>
      <c r="R165" t="s">
        <v>8314</v>
      </c>
      <c r="S165" s="12">
        <f t="shared" si="9"/>
        <v>42243.961273148147</v>
      </c>
      <c r="T165" s="12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11"/>
        <v>91.428571428571431</v>
      </c>
      <c r="Q166" t="s">
        <v>8310</v>
      </c>
      <c r="R166" t="s">
        <v>8314</v>
      </c>
      <c r="S166" s="12">
        <f t="shared" si="9"/>
        <v>41841.762743055559</v>
      </c>
      <c r="T166" s="12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>
        <v>0</v>
      </c>
      <c r="Q167" t="s">
        <v>8310</v>
      </c>
      <c r="R167" t="s">
        <v>8314</v>
      </c>
      <c r="S167" s="12">
        <f t="shared" si="9"/>
        <v>42351.658842592587</v>
      </c>
      <c r="T167" s="12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11"/>
        <v>3000</v>
      </c>
      <c r="Q168" t="s">
        <v>8310</v>
      </c>
      <c r="R168" t="s">
        <v>8314</v>
      </c>
      <c r="S168" s="12">
        <f t="shared" si="9"/>
        <v>42721.075949074075</v>
      </c>
      <c r="T168" s="12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11"/>
        <v>5.5</v>
      </c>
      <c r="Q169" t="s">
        <v>8310</v>
      </c>
      <c r="R169" t="s">
        <v>8314</v>
      </c>
      <c r="S169" s="12">
        <f t="shared" si="9"/>
        <v>42160.927488425921</v>
      </c>
      <c r="T169" s="12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11"/>
        <v>108.33333333333333</v>
      </c>
      <c r="Q170" t="s">
        <v>8310</v>
      </c>
      <c r="R170" t="s">
        <v>8314</v>
      </c>
      <c r="S170" s="12">
        <f t="shared" si="9"/>
        <v>42052.83530092593</v>
      </c>
      <c r="T170" s="12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11"/>
        <v>56</v>
      </c>
      <c r="Q171" t="s">
        <v>8310</v>
      </c>
      <c r="R171" t="s">
        <v>8314</v>
      </c>
      <c r="S171" s="12">
        <f t="shared" si="9"/>
        <v>41900.505312499998</v>
      </c>
      <c r="T171" s="12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11"/>
        <v>32.5</v>
      </c>
      <c r="Q172" t="s">
        <v>8310</v>
      </c>
      <c r="R172" t="s">
        <v>8314</v>
      </c>
      <c r="S172" s="12">
        <f t="shared" si="9"/>
        <v>42216.977812500001</v>
      </c>
      <c r="T172" s="12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11"/>
        <v>1</v>
      </c>
      <c r="Q173" t="s">
        <v>8310</v>
      </c>
      <c r="R173" t="s">
        <v>8314</v>
      </c>
      <c r="S173" s="12">
        <f t="shared" si="9"/>
        <v>42534.180717592593</v>
      </c>
      <c r="T173" s="12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>
        <v>0</v>
      </c>
      <c r="Q174" t="s">
        <v>8310</v>
      </c>
      <c r="R174" t="s">
        <v>8314</v>
      </c>
      <c r="S174" s="12">
        <f t="shared" si="9"/>
        <v>42047.394942129627</v>
      </c>
      <c r="T174" s="12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>
        <v>0</v>
      </c>
      <c r="Q175" t="s">
        <v>8310</v>
      </c>
      <c r="R175" t="s">
        <v>8314</v>
      </c>
      <c r="S175" s="12">
        <f t="shared" si="9"/>
        <v>42033.573009259257</v>
      </c>
      <c r="T175" s="12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>
        <v>0</v>
      </c>
      <c r="Q176" t="s">
        <v>8310</v>
      </c>
      <c r="R176" t="s">
        <v>8314</v>
      </c>
      <c r="S176" s="12">
        <f t="shared" si="9"/>
        <v>42072.758981481486</v>
      </c>
      <c r="T176" s="12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11"/>
        <v>49.884615384615387</v>
      </c>
      <c r="Q177" t="s">
        <v>8310</v>
      </c>
      <c r="R177" t="s">
        <v>8314</v>
      </c>
      <c r="S177" s="12">
        <f t="shared" si="9"/>
        <v>41855.777905092589</v>
      </c>
      <c r="T177" s="12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>
        <v>0</v>
      </c>
      <c r="Q178" t="s">
        <v>8310</v>
      </c>
      <c r="R178" t="s">
        <v>8314</v>
      </c>
      <c r="S178" s="12">
        <f t="shared" si="9"/>
        <v>42191.824062500003</v>
      </c>
      <c r="T178" s="12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11"/>
        <v>25.714285714285715</v>
      </c>
      <c r="Q179" t="s">
        <v>8310</v>
      </c>
      <c r="R179" t="s">
        <v>8314</v>
      </c>
      <c r="S179" s="12">
        <f t="shared" si="9"/>
        <v>42070.047754629632</v>
      </c>
      <c r="T179" s="12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>
        <v>0</v>
      </c>
      <c r="Q180" t="s">
        <v>8310</v>
      </c>
      <c r="R180" t="s">
        <v>8314</v>
      </c>
      <c r="S180" s="12">
        <f t="shared" si="9"/>
        <v>42304.955381944441</v>
      </c>
      <c r="T180" s="12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11"/>
        <v>100</v>
      </c>
      <c r="Q181" t="s">
        <v>8310</v>
      </c>
      <c r="R181" t="s">
        <v>8314</v>
      </c>
      <c r="S181" s="12">
        <f t="shared" si="9"/>
        <v>42403.080497685187</v>
      </c>
      <c r="T181" s="12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11"/>
        <v>30.846153846153847</v>
      </c>
      <c r="Q182" t="s">
        <v>8310</v>
      </c>
      <c r="R182" t="s">
        <v>8314</v>
      </c>
      <c r="S182" s="12">
        <f t="shared" si="9"/>
        <v>42067.991238425922</v>
      </c>
      <c r="T182" s="12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11"/>
        <v>180.5</v>
      </c>
      <c r="Q183" t="s">
        <v>8310</v>
      </c>
      <c r="R183" t="s">
        <v>8314</v>
      </c>
      <c r="S183" s="12">
        <f t="shared" si="9"/>
        <v>42147.741840277777</v>
      </c>
      <c r="T183" s="12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>
        <v>0</v>
      </c>
      <c r="Q184" t="s">
        <v>8310</v>
      </c>
      <c r="R184" t="s">
        <v>8314</v>
      </c>
      <c r="S184" s="12">
        <f t="shared" si="9"/>
        <v>42712.011944444443</v>
      </c>
      <c r="T184" s="12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11"/>
        <v>373.5</v>
      </c>
      <c r="Q185" t="s">
        <v>8310</v>
      </c>
      <c r="R185" t="s">
        <v>8314</v>
      </c>
      <c r="S185" s="12">
        <f t="shared" si="9"/>
        <v>41939.810300925928</v>
      </c>
      <c r="T185" s="12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11"/>
        <v>25.5</v>
      </c>
      <c r="Q186" t="s">
        <v>8310</v>
      </c>
      <c r="R186" t="s">
        <v>8314</v>
      </c>
      <c r="S186" s="12">
        <f t="shared" si="9"/>
        <v>41825.791226851856</v>
      </c>
      <c r="T186" s="12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11"/>
        <v>220</v>
      </c>
      <c r="Q187" t="s">
        <v>8310</v>
      </c>
      <c r="R187" t="s">
        <v>8314</v>
      </c>
      <c r="S187" s="12">
        <f t="shared" si="9"/>
        <v>42570.91133101852</v>
      </c>
      <c r="T187" s="12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>
        <v>0</v>
      </c>
      <c r="Q188" t="s">
        <v>8310</v>
      </c>
      <c r="R188" t="s">
        <v>8314</v>
      </c>
      <c r="S188" s="12">
        <f t="shared" si="9"/>
        <v>42767.812893518523</v>
      </c>
      <c r="T188" s="12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11"/>
        <v>160</v>
      </c>
      <c r="Q189" t="s">
        <v>8310</v>
      </c>
      <c r="R189" t="s">
        <v>8314</v>
      </c>
      <c r="S189" s="12">
        <f t="shared" si="9"/>
        <v>42182.234456018516</v>
      </c>
      <c r="T189" s="12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>
        <v>0</v>
      </c>
      <c r="Q190" t="s">
        <v>8310</v>
      </c>
      <c r="R190" t="s">
        <v>8314</v>
      </c>
      <c r="S190" s="12">
        <f t="shared" si="9"/>
        <v>41857.18304398148</v>
      </c>
      <c r="T190" s="12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11"/>
        <v>69</v>
      </c>
      <c r="Q191" t="s">
        <v>8310</v>
      </c>
      <c r="R191" t="s">
        <v>8314</v>
      </c>
      <c r="S191" s="12">
        <f t="shared" si="9"/>
        <v>42556.690706018519</v>
      </c>
      <c r="T191" s="12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11"/>
        <v>50</v>
      </c>
      <c r="Q192" t="s">
        <v>8310</v>
      </c>
      <c r="R192" t="s">
        <v>8314</v>
      </c>
      <c r="S192" s="12">
        <f t="shared" si="9"/>
        <v>42527.650995370372</v>
      </c>
      <c r="T192" s="12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11"/>
        <v>83.333333333333329</v>
      </c>
      <c r="Q193" t="s">
        <v>8310</v>
      </c>
      <c r="R193" t="s">
        <v>8314</v>
      </c>
      <c r="S193" s="12">
        <f t="shared" si="9"/>
        <v>42239.441412037035</v>
      </c>
      <c r="T193" s="12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11"/>
        <v>5.666666666666667</v>
      </c>
      <c r="Q194" t="s">
        <v>8310</v>
      </c>
      <c r="R194" t="s">
        <v>8314</v>
      </c>
      <c r="S194" s="12">
        <f t="shared" si="9"/>
        <v>41899.792037037041</v>
      </c>
      <c r="T194" s="12">
        <f t="shared" si="10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SUM(E195/D195)*100</f>
        <v>0</v>
      </c>
      <c r="P195" s="7">
        <v>0</v>
      </c>
      <c r="Q195" t="s">
        <v>8310</v>
      </c>
      <c r="R195" t="s">
        <v>8314</v>
      </c>
      <c r="S195" s="12">
        <f t="shared" ref="S195:S258" si="13">(((J195/60)/60)/24)+DATE(1970,1,1)</f>
        <v>41911.934791666667</v>
      </c>
      <c r="T195" s="12">
        <f t="shared" ref="T195:T258" si="14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ref="P196:P258" si="15">AVERAGE(E196/L196)</f>
        <v>1</v>
      </c>
      <c r="Q196" t="s">
        <v>8310</v>
      </c>
      <c r="R196" t="s">
        <v>8314</v>
      </c>
      <c r="S196" s="12">
        <f t="shared" si="13"/>
        <v>42375.996886574074</v>
      </c>
      <c r="T196" s="12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>
        <v>0</v>
      </c>
      <c r="Q197" t="s">
        <v>8310</v>
      </c>
      <c r="R197" t="s">
        <v>8314</v>
      </c>
      <c r="S197" s="12">
        <f t="shared" si="13"/>
        <v>42135.67050925926</v>
      </c>
      <c r="T197" s="12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5"/>
        <v>77.10526315789474</v>
      </c>
      <c r="Q198" t="s">
        <v>8310</v>
      </c>
      <c r="R198" t="s">
        <v>8314</v>
      </c>
      <c r="S198" s="12">
        <f t="shared" si="13"/>
        <v>42259.542800925927</v>
      </c>
      <c r="T198" s="12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5"/>
        <v>32.75</v>
      </c>
      <c r="Q199" t="s">
        <v>8310</v>
      </c>
      <c r="R199" t="s">
        <v>8314</v>
      </c>
      <c r="S199" s="12">
        <f t="shared" si="13"/>
        <v>42741.848379629635</v>
      </c>
      <c r="T199" s="12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5"/>
        <v>46.5</v>
      </c>
      <c r="Q200" t="s">
        <v>8310</v>
      </c>
      <c r="R200" t="s">
        <v>8314</v>
      </c>
      <c r="S200" s="12">
        <f t="shared" si="13"/>
        <v>41887.383356481485</v>
      </c>
      <c r="T200" s="12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>
        <v>0</v>
      </c>
      <c r="Q201" t="s">
        <v>8310</v>
      </c>
      <c r="R201" t="s">
        <v>8314</v>
      </c>
      <c r="S201" s="12">
        <f t="shared" si="13"/>
        <v>42584.123865740738</v>
      </c>
      <c r="T201" s="12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5"/>
        <v>87.308333333333337</v>
      </c>
      <c r="Q202" t="s">
        <v>8310</v>
      </c>
      <c r="R202" t="s">
        <v>8314</v>
      </c>
      <c r="S202" s="12">
        <f t="shared" si="13"/>
        <v>41867.083368055559</v>
      </c>
      <c r="T202" s="12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5"/>
        <v>54.285714285714285</v>
      </c>
      <c r="Q203" t="s">
        <v>8310</v>
      </c>
      <c r="R203" t="s">
        <v>8314</v>
      </c>
      <c r="S203" s="12">
        <f t="shared" si="13"/>
        <v>42023.818622685183</v>
      </c>
      <c r="T203" s="12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>
        <v>0</v>
      </c>
      <c r="Q204" t="s">
        <v>8310</v>
      </c>
      <c r="R204" t="s">
        <v>8314</v>
      </c>
      <c r="S204" s="12">
        <f t="shared" si="13"/>
        <v>42255.927824074075</v>
      </c>
      <c r="T204" s="12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5"/>
        <v>93.25</v>
      </c>
      <c r="Q205" t="s">
        <v>8310</v>
      </c>
      <c r="R205" t="s">
        <v>8314</v>
      </c>
      <c r="S205" s="12">
        <f t="shared" si="13"/>
        <v>41973.847962962958</v>
      </c>
      <c r="T205" s="12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5"/>
        <v>117.68368136117556</v>
      </c>
      <c r="Q206" t="s">
        <v>8310</v>
      </c>
      <c r="R206" t="s">
        <v>8314</v>
      </c>
      <c r="S206" s="12">
        <f t="shared" si="13"/>
        <v>42556.583368055552</v>
      </c>
      <c r="T206" s="12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5"/>
        <v>76.470588235294116</v>
      </c>
      <c r="Q207" t="s">
        <v>8310</v>
      </c>
      <c r="R207" t="s">
        <v>8314</v>
      </c>
      <c r="S207" s="12">
        <f t="shared" si="13"/>
        <v>42248.632199074069</v>
      </c>
      <c r="T207" s="12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>
        <v>0</v>
      </c>
      <c r="Q208" t="s">
        <v>8310</v>
      </c>
      <c r="R208" t="s">
        <v>8314</v>
      </c>
      <c r="S208" s="12">
        <f t="shared" si="13"/>
        <v>42567.004432870366</v>
      </c>
      <c r="T208" s="12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5"/>
        <v>163.84615384615384</v>
      </c>
      <c r="Q209" t="s">
        <v>8310</v>
      </c>
      <c r="R209" t="s">
        <v>8314</v>
      </c>
      <c r="S209" s="12">
        <f t="shared" si="13"/>
        <v>41978.197199074071</v>
      </c>
      <c r="T209" s="12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>
        <v>0</v>
      </c>
      <c r="Q210" t="s">
        <v>8310</v>
      </c>
      <c r="R210" t="s">
        <v>8314</v>
      </c>
      <c r="S210" s="12">
        <f t="shared" si="13"/>
        <v>41959.369988425926</v>
      </c>
      <c r="T210" s="12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>
        <v>0</v>
      </c>
      <c r="Q211" t="s">
        <v>8310</v>
      </c>
      <c r="R211" t="s">
        <v>8314</v>
      </c>
      <c r="S211" s="12">
        <f t="shared" si="13"/>
        <v>42165.922858796301</v>
      </c>
      <c r="T211" s="12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5"/>
        <v>91.818181818181813</v>
      </c>
      <c r="Q212" t="s">
        <v>8310</v>
      </c>
      <c r="R212" t="s">
        <v>8314</v>
      </c>
      <c r="S212" s="12">
        <f t="shared" si="13"/>
        <v>42249.064722222218</v>
      </c>
      <c r="T212" s="12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5"/>
        <v>185.83333333333334</v>
      </c>
      <c r="Q213" t="s">
        <v>8310</v>
      </c>
      <c r="R213" t="s">
        <v>8314</v>
      </c>
      <c r="S213" s="12">
        <f t="shared" si="13"/>
        <v>42236.159918981488</v>
      </c>
      <c r="T213" s="12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5"/>
        <v>1</v>
      </c>
      <c r="Q214" t="s">
        <v>8310</v>
      </c>
      <c r="R214" t="s">
        <v>8314</v>
      </c>
      <c r="S214" s="12">
        <f t="shared" si="13"/>
        <v>42416.881018518514</v>
      </c>
      <c r="T214" s="12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5"/>
        <v>20</v>
      </c>
      <c r="Q215" t="s">
        <v>8310</v>
      </c>
      <c r="R215" t="s">
        <v>8314</v>
      </c>
      <c r="S215" s="12">
        <f t="shared" si="13"/>
        <v>42202.594293981485</v>
      </c>
      <c r="T215" s="12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5"/>
        <v>1</v>
      </c>
      <c r="Q216" t="s">
        <v>8310</v>
      </c>
      <c r="R216" t="s">
        <v>8314</v>
      </c>
      <c r="S216" s="12">
        <f t="shared" si="13"/>
        <v>42009.64061342593</v>
      </c>
      <c r="T216" s="12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5"/>
        <v>10</v>
      </c>
      <c r="Q217" t="s">
        <v>8310</v>
      </c>
      <c r="R217" t="s">
        <v>8314</v>
      </c>
      <c r="S217" s="12">
        <f t="shared" si="13"/>
        <v>42375.230115740742</v>
      </c>
      <c r="T217" s="12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5"/>
        <v>331.53833333333336</v>
      </c>
      <c r="Q218" t="s">
        <v>8310</v>
      </c>
      <c r="R218" t="s">
        <v>8314</v>
      </c>
      <c r="S218" s="12">
        <f t="shared" si="13"/>
        <v>42066.958761574075</v>
      </c>
      <c r="T218" s="12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5"/>
        <v>314.28947368421052</v>
      </c>
      <c r="Q219" t="s">
        <v>8310</v>
      </c>
      <c r="R219" t="s">
        <v>8314</v>
      </c>
      <c r="S219" s="12">
        <f t="shared" si="13"/>
        <v>41970.64061342593</v>
      </c>
      <c r="T219" s="12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5"/>
        <v>100</v>
      </c>
      <c r="Q220" t="s">
        <v>8310</v>
      </c>
      <c r="R220" t="s">
        <v>8314</v>
      </c>
      <c r="S220" s="12">
        <f t="shared" si="13"/>
        <v>42079.628344907411</v>
      </c>
      <c r="T220" s="12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5"/>
        <v>115.98684210526316</v>
      </c>
      <c r="Q221" t="s">
        <v>8310</v>
      </c>
      <c r="R221" t="s">
        <v>8314</v>
      </c>
      <c r="S221" s="12">
        <f t="shared" si="13"/>
        <v>42429.326678240745</v>
      </c>
      <c r="T221" s="12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5"/>
        <v>120</v>
      </c>
      <c r="Q222" t="s">
        <v>8310</v>
      </c>
      <c r="R222" t="s">
        <v>8314</v>
      </c>
      <c r="S222" s="12">
        <f t="shared" si="13"/>
        <v>42195.643865740742</v>
      </c>
      <c r="T222" s="12">
        <f t="shared" si="1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>
        <v>0</v>
      </c>
      <c r="Q223" t="s">
        <v>8310</v>
      </c>
      <c r="R223" t="s">
        <v>8314</v>
      </c>
      <c r="S223" s="12">
        <f t="shared" si="13"/>
        <v>42031.837546296301</v>
      </c>
      <c r="T223" s="12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5"/>
        <v>65</v>
      </c>
      <c r="Q224" t="s">
        <v>8310</v>
      </c>
      <c r="R224" t="s">
        <v>8314</v>
      </c>
      <c r="S224" s="12">
        <f t="shared" si="13"/>
        <v>42031.769884259258</v>
      </c>
      <c r="T224" s="12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>
        <v>0</v>
      </c>
      <c r="Q225" t="s">
        <v>8310</v>
      </c>
      <c r="R225" t="s">
        <v>8314</v>
      </c>
      <c r="S225" s="12">
        <f t="shared" si="13"/>
        <v>42482.048032407409</v>
      </c>
      <c r="T225" s="12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>
        <v>0</v>
      </c>
      <c r="Q226" t="s">
        <v>8310</v>
      </c>
      <c r="R226" t="s">
        <v>8314</v>
      </c>
      <c r="S226" s="12">
        <f t="shared" si="13"/>
        <v>42135.235254629632</v>
      </c>
      <c r="T226" s="12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>
        <v>0</v>
      </c>
      <c r="Q227" t="s">
        <v>8310</v>
      </c>
      <c r="R227" t="s">
        <v>8314</v>
      </c>
      <c r="S227" s="12">
        <f t="shared" si="13"/>
        <v>42438.961273148147</v>
      </c>
      <c r="T227" s="12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5"/>
        <v>125</v>
      </c>
      <c r="Q228" t="s">
        <v>8310</v>
      </c>
      <c r="R228" t="s">
        <v>8314</v>
      </c>
      <c r="S228" s="12">
        <f t="shared" si="13"/>
        <v>42106.666018518517</v>
      </c>
      <c r="T228" s="12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>
        <v>0</v>
      </c>
      <c r="Q229" t="s">
        <v>8310</v>
      </c>
      <c r="R229" t="s">
        <v>8314</v>
      </c>
      <c r="S229" s="12">
        <f t="shared" si="13"/>
        <v>42164.893993055557</v>
      </c>
      <c r="T229" s="12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>
        <v>0</v>
      </c>
      <c r="Q230" t="s">
        <v>8310</v>
      </c>
      <c r="R230" t="s">
        <v>8314</v>
      </c>
      <c r="S230" s="12">
        <f t="shared" si="13"/>
        <v>42096.686400462961</v>
      </c>
      <c r="T230" s="12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>
        <v>0</v>
      </c>
      <c r="Q231" t="s">
        <v>8310</v>
      </c>
      <c r="R231" t="s">
        <v>8314</v>
      </c>
      <c r="S231" s="12">
        <f t="shared" si="13"/>
        <v>42383.933993055558</v>
      </c>
      <c r="T231" s="12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5"/>
        <v>30</v>
      </c>
      <c r="Q232" t="s">
        <v>8310</v>
      </c>
      <c r="R232" t="s">
        <v>8314</v>
      </c>
      <c r="S232" s="12">
        <f t="shared" si="13"/>
        <v>42129.777210648142</v>
      </c>
      <c r="T232" s="12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>
        <v>0</v>
      </c>
      <c r="Q233" t="s">
        <v>8310</v>
      </c>
      <c r="R233" t="s">
        <v>8314</v>
      </c>
      <c r="S233" s="12">
        <f t="shared" si="13"/>
        <v>42341.958923611113</v>
      </c>
      <c r="T233" s="12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5"/>
        <v>15.714285714285714</v>
      </c>
      <c r="Q234" t="s">
        <v>8310</v>
      </c>
      <c r="R234" t="s">
        <v>8314</v>
      </c>
      <c r="S234" s="12">
        <f t="shared" si="13"/>
        <v>42032.82576388889</v>
      </c>
      <c r="T234" s="12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>
        <v>0</v>
      </c>
      <c r="Q235" t="s">
        <v>8310</v>
      </c>
      <c r="R235" t="s">
        <v>8314</v>
      </c>
      <c r="S235" s="12">
        <f t="shared" si="13"/>
        <v>42612.911712962959</v>
      </c>
      <c r="T235" s="12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5"/>
        <v>80.2</v>
      </c>
      <c r="Q236" t="s">
        <v>8310</v>
      </c>
      <c r="R236" t="s">
        <v>8314</v>
      </c>
      <c r="S236" s="12">
        <f t="shared" si="13"/>
        <v>42136.035405092596</v>
      </c>
      <c r="T236" s="12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>
        <v>0</v>
      </c>
      <c r="Q237" t="s">
        <v>8310</v>
      </c>
      <c r="R237" t="s">
        <v>8314</v>
      </c>
      <c r="S237" s="12">
        <f t="shared" si="13"/>
        <v>42164.908530092594</v>
      </c>
      <c r="T237" s="12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>
        <v>0</v>
      </c>
      <c r="Q238" t="s">
        <v>8310</v>
      </c>
      <c r="R238" t="s">
        <v>8314</v>
      </c>
      <c r="S238" s="12">
        <f t="shared" si="13"/>
        <v>42321.08447916666</v>
      </c>
      <c r="T238" s="12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5"/>
        <v>50</v>
      </c>
      <c r="Q239" t="s">
        <v>8310</v>
      </c>
      <c r="R239" t="s">
        <v>8314</v>
      </c>
      <c r="S239" s="12">
        <f t="shared" si="13"/>
        <v>42377.577187499999</v>
      </c>
      <c r="T239" s="12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>
        <v>0</v>
      </c>
      <c r="Q240" t="s">
        <v>8310</v>
      </c>
      <c r="R240" t="s">
        <v>8314</v>
      </c>
      <c r="S240" s="12">
        <f t="shared" si="13"/>
        <v>42713.962499999994</v>
      </c>
      <c r="T240" s="12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5"/>
        <v>50</v>
      </c>
      <c r="Q241" t="s">
        <v>8310</v>
      </c>
      <c r="R241" t="s">
        <v>8314</v>
      </c>
      <c r="S241" s="12">
        <f t="shared" si="13"/>
        <v>42297.110300925924</v>
      </c>
      <c r="T241" s="12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5"/>
        <v>117.84759124087591</v>
      </c>
      <c r="Q242" t="s">
        <v>8310</v>
      </c>
      <c r="R242" t="s">
        <v>8315</v>
      </c>
      <c r="S242" s="12">
        <f t="shared" si="13"/>
        <v>41354.708460648151</v>
      </c>
      <c r="T242" s="12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5"/>
        <v>109.04255319148936</v>
      </c>
      <c r="Q243" t="s">
        <v>8310</v>
      </c>
      <c r="R243" t="s">
        <v>8315</v>
      </c>
      <c r="S243" s="12">
        <f t="shared" si="13"/>
        <v>41949.697962962964</v>
      </c>
      <c r="T243" s="12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5"/>
        <v>73.019801980198025</v>
      </c>
      <c r="Q244" t="s">
        <v>8310</v>
      </c>
      <c r="R244" t="s">
        <v>8315</v>
      </c>
      <c r="S244" s="12">
        <f t="shared" si="13"/>
        <v>40862.492939814816</v>
      </c>
      <c r="T244" s="12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5"/>
        <v>78.195121951219505</v>
      </c>
      <c r="Q245" t="s">
        <v>8310</v>
      </c>
      <c r="R245" t="s">
        <v>8315</v>
      </c>
      <c r="S245" s="12">
        <f t="shared" si="13"/>
        <v>41662.047500000001</v>
      </c>
      <c r="T245" s="12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5"/>
        <v>47.398809523809526</v>
      </c>
      <c r="Q246" t="s">
        <v>8310</v>
      </c>
      <c r="R246" t="s">
        <v>8315</v>
      </c>
      <c r="S246" s="12">
        <f t="shared" si="13"/>
        <v>40213.323599537034</v>
      </c>
      <c r="T246" s="12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5"/>
        <v>54.020833333333336</v>
      </c>
      <c r="Q247" t="s">
        <v>8310</v>
      </c>
      <c r="R247" t="s">
        <v>8315</v>
      </c>
      <c r="S247" s="12">
        <f t="shared" si="13"/>
        <v>41107.053067129629</v>
      </c>
      <c r="T247" s="12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5"/>
        <v>68.488789237668158</v>
      </c>
      <c r="Q248" t="s">
        <v>8310</v>
      </c>
      <c r="R248" t="s">
        <v>8315</v>
      </c>
      <c r="S248" s="12">
        <f t="shared" si="13"/>
        <v>40480.363483796296</v>
      </c>
      <c r="T248" s="12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5"/>
        <v>108.14516129032258</v>
      </c>
      <c r="Q249" t="s">
        <v>8310</v>
      </c>
      <c r="R249" t="s">
        <v>8315</v>
      </c>
      <c r="S249" s="12">
        <f t="shared" si="13"/>
        <v>40430.604328703703</v>
      </c>
      <c r="T249" s="12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5"/>
        <v>589.95205479452056</v>
      </c>
      <c r="Q250" t="s">
        <v>8310</v>
      </c>
      <c r="R250" t="s">
        <v>8315</v>
      </c>
      <c r="S250" s="12">
        <f t="shared" si="13"/>
        <v>40870.774409722224</v>
      </c>
      <c r="T250" s="12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5"/>
        <v>48.051063829787232</v>
      </c>
      <c r="Q251" t="s">
        <v>8310</v>
      </c>
      <c r="R251" t="s">
        <v>8315</v>
      </c>
      <c r="S251" s="12">
        <f t="shared" si="13"/>
        <v>40332.923842592594</v>
      </c>
      <c r="T251" s="12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5"/>
        <v>72.482837528604122</v>
      </c>
      <c r="Q252" t="s">
        <v>8310</v>
      </c>
      <c r="R252" t="s">
        <v>8315</v>
      </c>
      <c r="S252" s="12">
        <f t="shared" si="13"/>
        <v>41401.565868055557</v>
      </c>
      <c r="T252" s="12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5"/>
        <v>57.077922077922075</v>
      </c>
      <c r="Q253" t="s">
        <v>8310</v>
      </c>
      <c r="R253" t="s">
        <v>8315</v>
      </c>
      <c r="S253" s="12">
        <f t="shared" si="13"/>
        <v>41013.787569444445</v>
      </c>
      <c r="T253" s="12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5"/>
        <v>85.444444444444443</v>
      </c>
      <c r="Q254" t="s">
        <v>8310</v>
      </c>
      <c r="R254" t="s">
        <v>8315</v>
      </c>
      <c r="S254" s="12">
        <f t="shared" si="13"/>
        <v>40266.662708333337</v>
      </c>
      <c r="T254" s="12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5"/>
        <v>215.85714285714286</v>
      </c>
      <c r="Q255" t="s">
        <v>8310</v>
      </c>
      <c r="R255" t="s">
        <v>8315</v>
      </c>
      <c r="S255" s="12">
        <f t="shared" si="13"/>
        <v>40924.650868055556</v>
      </c>
      <c r="T255" s="12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5"/>
        <v>89.38643312101911</v>
      </c>
      <c r="Q256" t="s">
        <v>8310</v>
      </c>
      <c r="R256" t="s">
        <v>8315</v>
      </c>
      <c r="S256" s="12">
        <f t="shared" si="13"/>
        <v>42263.952662037031</v>
      </c>
      <c r="T256" s="12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5"/>
        <v>45.418404255319146</v>
      </c>
      <c r="Q257" t="s">
        <v>8310</v>
      </c>
      <c r="R257" t="s">
        <v>8315</v>
      </c>
      <c r="S257" s="12">
        <f t="shared" si="13"/>
        <v>40588.526412037041</v>
      </c>
      <c r="T257" s="12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5"/>
        <v>65.756363636363631</v>
      </c>
      <c r="Q258" t="s">
        <v>8310</v>
      </c>
      <c r="R258" t="s">
        <v>8315</v>
      </c>
      <c r="S258" s="12">
        <f t="shared" si="13"/>
        <v>41319.769293981481</v>
      </c>
      <c r="T258" s="12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1" si="16">SUM(E259/D259)*100</f>
        <v>106.72648571428572</v>
      </c>
      <c r="P259" s="7">
        <f t="shared" ref="P259:P322" si="17">AVERAGE(E259/L259)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SUM(E322/D322)*100</f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102.66285714285715</v>
      </c>
      <c r="P323" s="7">
        <f t="shared" ref="P323:P386" si="21">AVERAGE(E323/L323)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SUM(E386/D386)*100</f>
        <v>112.105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105.982</v>
      </c>
      <c r="P387" s="7">
        <f t="shared" ref="P387:P450" si="25">AVERAGE(E387/L387)</f>
        <v>111.79535864978902</v>
      </c>
      <c r="Q387" t="s">
        <v>8310</v>
      </c>
      <c r="R387" t="s">
        <v>8315</v>
      </c>
      <c r="S387" s="12">
        <f t="shared" ref="S387:S436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>
        <v>0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>
        <v>0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>
        <v>0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2">
        <f>(((J437/60)/60)/24)+DATE(1970,1,1)</f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>
        <v>0</v>
      </c>
      <c r="Q438" t="s">
        <v>8310</v>
      </c>
      <c r="R438" t="s">
        <v>8316</v>
      </c>
      <c r="S438" s="12">
        <f t="shared" ref="S438:S501" si="28">(((J438/60)/60)/24)+DATE(1970,1,1)</f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>
        <v>0</v>
      </c>
      <c r="Q439" t="s">
        <v>8310</v>
      </c>
      <c r="R439" t="s">
        <v>8316</v>
      </c>
      <c r="S439" s="12">
        <f t="shared" si="28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8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>
        <v>0</v>
      </c>
      <c r="Q441" t="s">
        <v>8310</v>
      </c>
      <c r="R441" t="s">
        <v>8316</v>
      </c>
      <c r="S441" s="12">
        <f t="shared" si="28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2">
        <f t="shared" si="28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>
        <v>0</v>
      </c>
      <c r="Q443" t="s">
        <v>8310</v>
      </c>
      <c r="R443" t="s">
        <v>8316</v>
      </c>
      <c r="S443" s="12">
        <f t="shared" si="28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8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2">
        <f t="shared" si="28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2">
        <f t="shared" si="28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2">
        <f t="shared" si="28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2">
        <f t="shared" si="28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2">
        <f t="shared" si="28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9">SUM(E450/D450)*100</f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8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9"/>
        <v>2.25</v>
      </c>
      <c r="P451" s="7">
        <f t="shared" ref="P451:P514" si="30">AVERAGE(E451/L451)</f>
        <v>9</v>
      </c>
      <c r="Q451" t="s">
        <v>8310</v>
      </c>
      <c r="R451" t="s">
        <v>8316</v>
      </c>
      <c r="S451" s="12">
        <f t="shared" si="28"/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9"/>
        <v>0.79200000000000004</v>
      </c>
      <c r="P452" s="7">
        <f t="shared" si="30"/>
        <v>56.571428571428569</v>
      </c>
      <c r="Q452" t="s">
        <v>8310</v>
      </c>
      <c r="R452" t="s">
        <v>8316</v>
      </c>
      <c r="S452" s="12">
        <f t="shared" si="28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9"/>
        <v>0</v>
      </c>
      <c r="P453" s="7">
        <v>0</v>
      </c>
      <c r="Q453" t="s">
        <v>8310</v>
      </c>
      <c r="R453" t="s">
        <v>8316</v>
      </c>
      <c r="S453" s="12">
        <f t="shared" si="28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9"/>
        <v>64</v>
      </c>
      <c r="P454" s="7">
        <f t="shared" si="30"/>
        <v>40</v>
      </c>
      <c r="Q454" t="s">
        <v>8310</v>
      </c>
      <c r="R454" t="s">
        <v>8316</v>
      </c>
      <c r="S454" s="12">
        <f t="shared" si="28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9"/>
        <v>2.7404479578392621E-2</v>
      </c>
      <c r="P455" s="7">
        <f t="shared" si="30"/>
        <v>13</v>
      </c>
      <c r="Q455" t="s">
        <v>8310</v>
      </c>
      <c r="R455" t="s">
        <v>8316</v>
      </c>
      <c r="S455" s="12">
        <f t="shared" si="28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9"/>
        <v>0.82000000000000006</v>
      </c>
      <c r="P456" s="7">
        <f t="shared" si="30"/>
        <v>16.399999999999999</v>
      </c>
      <c r="Q456" t="s">
        <v>8310</v>
      </c>
      <c r="R456" t="s">
        <v>8316</v>
      </c>
      <c r="S456" s="12">
        <f t="shared" si="28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9"/>
        <v>6.9230769230769221E-2</v>
      </c>
      <c r="P457" s="7">
        <f t="shared" si="30"/>
        <v>22.5</v>
      </c>
      <c r="Q457" t="s">
        <v>8310</v>
      </c>
      <c r="R457" t="s">
        <v>8316</v>
      </c>
      <c r="S457" s="12">
        <f t="shared" si="28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9"/>
        <v>0.68631863186318631</v>
      </c>
      <c r="P458" s="7">
        <f t="shared" si="30"/>
        <v>20.333333333333332</v>
      </c>
      <c r="Q458" t="s">
        <v>8310</v>
      </c>
      <c r="R458" t="s">
        <v>8316</v>
      </c>
      <c r="S458" s="12">
        <f t="shared" si="28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9"/>
        <v>0</v>
      </c>
      <c r="P459" s="7">
        <v>0</v>
      </c>
      <c r="Q459" t="s">
        <v>8310</v>
      </c>
      <c r="R459" t="s">
        <v>8316</v>
      </c>
      <c r="S459" s="12">
        <f t="shared" si="28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9"/>
        <v>8.2100000000000009</v>
      </c>
      <c r="P460" s="7">
        <f t="shared" si="30"/>
        <v>16.755102040816325</v>
      </c>
      <c r="Q460" t="s">
        <v>8310</v>
      </c>
      <c r="R460" t="s">
        <v>8316</v>
      </c>
      <c r="S460" s="12">
        <f t="shared" si="28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9"/>
        <v>6.4102564102564097E-2</v>
      </c>
      <c r="P461" s="7">
        <f t="shared" si="30"/>
        <v>25</v>
      </c>
      <c r="Q461" t="s">
        <v>8310</v>
      </c>
      <c r="R461" t="s">
        <v>8316</v>
      </c>
      <c r="S461" s="12">
        <f t="shared" si="28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9"/>
        <v>0.29411764705882354</v>
      </c>
      <c r="P462" s="7">
        <f t="shared" si="30"/>
        <v>12.5</v>
      </c>
      <c r="Q462" t="s">
        <v>8310</v>
      </c>
      <c r="R462" t="s">
        <v>8316</v>
      </c>
      <c r="S462" s="12">
        <f t="shared" si="28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9"/>
        <v>0</v>
      </c>
      <c r="P463" s="7">
        <v>0</v>
      </c>
      <c r="Q463" t="s">
        <v>8310</v>
      </c>
      <c r="R463" t="s">
        <v>8316</v>
      </c>
      <c r="S463" s="12">
        <f t="shared" si="28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9"/>
        <v>0</v>
      </c>
      <c r="P464" s="7">
        <v>0</v>
      </c>
      <c r="Q464" t="s">
        <v>8310</v>
      </c>
      <c r="R464" t="s">
        <v>8316</v>
      </c>
      <c r="S464" s="12">
        <f t="shared" si="28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9"/>
        <v>2.2727272727272729</v>
      </c>
      <c r="P465" s="7">
        <f t="shared" si="30"/>
        <v>113.63636363636364</v>
      </c>
      <c r="Q465" t="s">
        <v>8310</v>
      </c>
      <c r="R465" t="s">
        <v>8316</v>
      </c>
      <c r="S465" s="12">
        <f t="shared" si="28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9"/>
        <v>9.9009900990099015E-2</v>
      </c>
      <c r="P466" s="7">
        <f t="shared" si="30"/>
        <v>1</v>
      </c>
      <c r="Q466" t="s">
        <v>8310</v>
      </c>
      <c r="R466" t="s">
        <v>8316</v>
      </c>
      <c r="S466" s="12">
        <f t="shared" si="28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9"/>
        <v>26.953125</v>
      </c>
      <c r="P467" s="7">
        <f t="shared" si="30"/>
        <v>17.25</v>
      </c>
      <c r="Q467" t="s">
        <v>8310</v>
      </c>
      <c r="R467" t="s">
        <v>8316</v>
      </c>
      <c r="S467" s="12">
        <f t="shared" si="28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9"/>
        <v>0.76</v>
      </c>
      <c r="P468" s="7">
        <f t="shared" si="30"/>
        <v>15.2</v>
      </c>
      <c r="Q468" t="s">
        <v>8310</v>
      </c>
      <c r="R468" t="s">
        <v>8316</v>
      </c>
      <c r="S468" s="12">
        <f t="shared" si="28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9"/>
        <v>21.574999999999999</v>
      </c>
      <c r="P469" s="7">
        <f t="shared" si="30"/>
        <v>110.64102564102564</v>
      </c>
      <c r="Q469" t="s">
        <v>8310</v>
      </c>
      <c r="R469" t="s">
        <v>8316</v>
      </c>
      <c r="S469" s="12">
        <f t="shared" si="28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9"/>
        <v>0</v>
      </c>
      <c r="P470" s="7">
        <v>0</v>
      </c>
      <c r="Q470" t="s">
        <v>8310</v>
      </c>
      <c r="R470" t="s">
        <v>8316</v>
      </c>
      <c r="S470" s="12">
        <f t="shared" si="28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9"/>
        <v>0</v>
      </c>
      <c r="P471" s="7">
        <v>0</v>
      </c>
      <c r="Q471" t="s">
        <v>8310</v>
      </c>
      <c r="R471" t="s">
        <v>8316</v>
      </c>
      <c r="S471" s="12">
        <f t="shared" si="28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9"/>
        <v>1.02</v>
      </c>
      <c r="P472" s="7">
        <f t="shared" si="30"/>
        <v>25.5</v>
      </c>
      <c r="Q472" t="s">
        <v>8310</v>
      </c>
      <c r="R472" t="s">
        <v>8316</v>
      </c>
      <c r="S472" s="12">
        <f t="shared" si="28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9"/>
        <v>11.892727272727273</v>
      </c>
      <c r="P473" s="7">
        <f t="shared" si="30"/>
        <v>38.476470588235294</v>
      </c>
      <c r="Q473" t="s">
        <v>8310</v>
      </c>
      <c r="R473" t="s">
        <v>8316</v>
      </c>
      <c r="S473" s="12">
        <f t="shared" si="28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9"/>
        <v>17.625</v>
      </c>
      <c r="P474" s="7">
        <f t="shared" si="30"/>
        <v>28.2</v>
      </c>
      <c r="Q474" t="s">
        <v>8310</v>
      </c>
      <c r="R474" t="s">
        <v>8316</v>
      </c>
      <c r="S474" s="12">
        <f t="shared" si="28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9"/>
        <v>2.87</v>
      </c>
      <c r="P475" s="7">
        <f t="shared" si="30"/>
        <v>61.5</v>
      </c>
      <c r="Q475" t="s">
        <v>8310</v>
      </c>
      <c r="R475" t="s">
        <v>8316</v>
      </c>
      <c r="S475" s="12">
        <f t="shared" si="28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9"/>
        <v>3.0303030303030304E-2</v>
      </c>
      <c r="P476" s="7">
        <f t="shared" si="30"/>
        <v>1</v>
      </c>
      <c r="Q476" t="s">
        <v>8310</v>
      </c>
      <c r="R476" t="s">
        <v>8316</v>
      </c>
      <c r="S476" s="12">
        <f t="shared" si="28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9"/>
        <v>0</v>
      </c>
      <c r="P477" s="7">
        <v>0</v>
      </c>
      <c r="Q477" t="s">
        <v>8310</v>
      </c>
      <c r="R477" t="s">
        <v>8316</v>
      </c>
      <c r="S477" s="12">
        <f t="shared" si="28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9"/>
        <v>2.230268181818182</v>
      </c>
      <c r="P478" s="7">
        <f t="shared" si="30"/>
        <v>39.569274193548388</v>
      </c>
      <c r="Q478" t="s">
        <v>8310</v>
      </c>
      <c r="R478" t="s">
        <v>8316</v>
      </c>
      <c r="S478" s="12">
        <f t="shared" si="28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9"/>
        <v>0</v>
      </c>
      <c r="P479" s="7">
        <v>0</v>
      </c>
      <c r="Q479" t="s">
        <v>8310</v>
      </c>
      <c r="R479" t="s">
        <v>8316</v>
      </c>
      <c r="S479" s="12">
        <f t="shared" si="28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9"/>
        <v>0</v>
      </c>
      <c r="P480" s="7">
        <v>0</v>
      </c>
      <c r="Q480" t="s">
        <v>8310</v>
      </c>
      <c r="R480" t="s">
        <v>8316</v>
      </c>
      <c r="S480" s="12">
        <f t="shared" si="28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9"/>
        <v>32.56</v>
      </c>
      <c r="P481" s="7">
        <f t="shared" si="30"/>
        <v>88.8</v>
      </c>
      <c r="Q481" t="s">
        <v>8310</v>
      </c>
      <c r="R481" t="s">
        <v>8316</v>
      </c>
      <c r="S481" s="12">
        <f t="shared" si="28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9"/>
        <v>19.41</v>
      </c>
      <c r="P482" s="7">
        <f t="shared" si="30"/>
        <v>55.457142857142856</v>
      </c>
      <c r="Q482" t="s">
        <v>8310</v>
      </c>
      <c r="R482" t="s">
        <v>8316</v>
      </c>
      <c r="S482" s="12">
        <f t="shared" si="28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9"/>
        <v>6.1</v>
      </c>
      <c r="P483" s="7">
        <f t="shared" si="30"/>
        <v>87.142857142857139</v>
      </c>
      <c r="Q483" t="s">
        <v>8310</v>
      </c>
      <c r="R483" t="s">
        <v>8316</v>
      </c>
      <c r="S483" s="12">
        <f t="shared" si="28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9"/>
        <v>0.1</v>
      </c>
      <c r="P484" s="7">
        <f t="shared" si="30"/>
        <v>10</v>
      </c>
      <c r="Q484" t="s">
        <v>8310</v>
      </c>
      <c r="R484" t="s">
        <v>8316</v>
      </c>
      <c r="S484" s="12">
        <f t="shared" si="28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9"/>
        <v>50.2</v>
      </c>
      <c r="P485" s="7">
        <f t="shared" si="30"/>
        <v>51.224489795918366</v>
      </c>
      <c r="Q485" t="s">
        <v>8310</v>
      </c>
      <c r="R485" t="s">
        <v>8316</v>
      </c>
      <c r="S485" s="12">
        <f t="shared" si="28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9"/>
        <v>0.18625</v>
      </c>
      <c r="P486" s="7">
        <f t="shared" si="30"/>
        <v>13.545454545454545</v>
      </c>
      <c r="Q486" t="s">
        <v>8310</v>
      </c>
      <c r="R486" t="s">
        <v>8316</v>
      </c>
      <c r="S486" s="12">
        <f t="shared" si="28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9"/>
        <v>21.906971229845084</v>
      </c>
      <c r="P487" s="7">
        <f t="shared" si="30"/>
        <v>66.520080000000007</v>
      </c>
      <c r="Q487" t="s">
        <v>8310</v>
      </c>
      <c r="R487" t="s">
        <v>8316</v>
      </c>
      <c r="S487" s="12">
        <f t="shared" si="28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9"/>
        <v>9.0909090909090905E-3</v>
      </c>
      <c r="P488" s="7">
        <f t="shared" si="30"/>
        <v>50</v>
      </c>
      <c r="Q488" t="s">
        <v>8310</v>
      </c>
      <c r="R488" t="s">
        <v>8316</v>
      </c>
      <c r="S488" s="12">
        <f t="shared" si="28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9"/>
        <v>0</v>
      </c>
      <c r="P489" s="7">
        <v>0</v>
      </c>
      <c r="Q489" t="s">
        <v>8310</v>
      </c>
      <c r="R489" t="s">
        <v>8316</v>
      </c>
      <c r="S489" s="12">
        <f t="shared" si="28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9"/>
        <v>0</v>
      </c>
      <c r="P490" s="7">
        <v>0</v>
      </c>
      <c r="Q490" t="s">
        <v>8310</v>
      </c>
      <c r="R490" t="s">
        <v>8316</v>
      </c>
      <c r="S490" s="12">
        <f t="shared" si="28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9"/>
        <v>0.28667813379201834</v>
      </c>
      <c r="P491" s="7">
        <f t="shared" si="30"/>
        <v>71.666666666666671</v>
      </c>
      <c r="Q491" t="s">
        <v>8310</v>
      </c>
      <c r="R491" t="s">
        <v>8316</v>
      </c>
      <c r="S491" s="12">
        <f t="shared" si="28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9"/>
        <v>0</v>
      </c>
      <c r="P492" s="7">
        <v>0</v>
      </c>
      <c r="Q492" t="s">
        <v>8310</v>
      </c>
      <c r="R492" t="s">
        <v>8316</v>
      </c>
      <c r="S492" s="12">
        <f t="shared" si="28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9"/>
        <v>0</v>
      </c>
      <c r="P493" s="7">
        <v>0</v>
      </c>
      <c r="Q493" t="s">
        <v>8310</v>
      </c>
      <c r="R493" t="s">
        <v>8316</v>
      </c>
      <c r="S493" s="12">
        <f t="shared" si="28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9"/>
        <v>0</v>
      </c>
      <c r="P494" s="7">
        <v>0</v>
      </c>
      <c r="Q494" t="s">
        <v>8310</v>
      </c>
      <c r="R494" t="s">
        <v>8316</v>
      </c>
      <c r="S494" s="12">
        <f t="shared" si="28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9"/>
        <v>0</v>
      </c>
      <c r="P495" s="7">
        <v>0</v>
      </c>
      <c r="Q495" t="s">
        <v>8310</v>
      </c>
      <c r="R495" t="s">
        <v>8316</v>
      </c>
      <c r="S495" s="12">
        <f t="shared" si="28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9"/>
        <v>0.155</v>
      </c>
      <c r="P496" s="7">
        <f t="shared" si="30"/>
        <v>10.333333333333334</v>
      </c>
      <c r="Q496" t="s">
        <v>8310</v>
      </c>
      <c r="R496" t="s">
        <v>8316</v>
      </c>
      <c r="S496" s="12">
        <f t="shared" si="28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9"/>
        <v>0</v>
      </c>
      <c r="P497" s="7">
        <v>0</v>
      </c>
      <c r="Q497" t="s">
        <v>8310</v>
      </c>
      <c r="R497" t="s">
        <v>8316</v>
      </c>
      <c r="S497" s="12">
        <f t="shared" si="28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9"/>
        <v>1.6666666666666668E-3</v>
      </c>
      <c r="P498" s="7">
        <f t="shared" si="30"/>
        <v>1</v>
      </c>
      <c r="Q498" t="s">
        <v>8310</v>
      </c>
      <c r="R498" t="s">
        <v>8316</v>
      </c>
      <c r="S498" s="12">
        <f t="shared" si="28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9"/>
        <v>0.6696428571428571</v>
      </c>
      <c r="P499" s="7">
        <f t="shared" si="30"/>
        <v>10</v>
      </c>
      <c r="Q499" t="s">
        <v>8310</v>
      </c>
      <c r="R499" t="s">
        <v>8316</v>
      </c>
      <c r="S499" s="12">
        <f t="shared" si="28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9"/>
        <v>4.5985132395404564</v>
      </c>
      <c r="P500" s="7">
        <f t="shared" si="30"/>
        <v>136.09090909090909</v>
      </c>
      <c r="Q500" t="s">
        <v>8310</v>
      </c>
      <c r="R500" t="s">
        <v>8316</v>
      </c>
      <c r="S500" s="12">
        <f t="shared" si="28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9"/>
        <v>9.5500000000000007</v>
      </c>
      <c r="P501" s="7">
        <f t="shared" si="30"/>
        <v>73.461538461538467</v>
      </c>
      <c r="Q501" t="s">
        <v>8310</v>
      </c>
      <c r="R501" t="s">
        <v>8316</v>
      </c>
      <c r="S501" s="12">
        <f t="shared" si="28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9"/>
        <v>3.3076923076923079</v>
      </c>
      <c r="P502" s="7">
        <f t="shared" si="30"/>
        <v>53.75</v>
      </c>
      <c r="Q502" t="s">
        <v>8310</v>
      </c>
      <c r="R502" t="s">
        <v>8316</v>
      </c>
      <c r="S502" s="12">
        <f t="shared" ref="S502:S565" si="32">(((J502/60)/60)/24)+DATE(1970,1,1)</f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9"/>
        <v>0</v>
      </c>
      <c r="P503" s="7">
        <v>0</v>
      </c>
      <c r="Q503" t="s">
        <v>8310</v>
      </c>
      <c r="R503" t="s">
        <v>8316</v>
      </c>
      <c r="S503" s="12">
        <f t="shared" si="32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9"/>
        <v>1.1499999999999999</v>
      </c>
      <c r="P504" s="7">
        <f t="shared" si="30"/>
        <v>57.5</v>
      </c>
      <c r="Q504" t="s">
        <v>8310</v>
      </c>
      <c r="R504" t="s">
        <v>8316</v>
      </c>
      <c r="S504" s="12">
        <f t="shared" si="32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9"/>
        <v>1.7538461538461538</v>
      </c>
      <c r="P505" s="7">
        <f t="shared" si="30"/>
        <v>12.666666666666666</v>
      </c>
      <c r="Q505" t="s">
        <v>8310</v>
      </c>
      <c r="R505" t="s">
        <v>8316</v>
      </c>
      <c r="S505" s="12">
        <f t="shared" si="32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9"/>
        <v>1.3673469387755102</v>
      </c>
      <c r="P506" s="7">
        <f t="shared" si="30"/>
        <v>67</v>
      </c>
      <c r="Q506" t="s">
        <v>8310</v>
      </c>
      <c r="R506" t="s">
        <v>8316</v>
      </c>
      <c r="S506" s="12">
        <f t="shared" si="32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9"/>
        <v>0.43333333333333329</v>
      </c>
      <c r="P507" s="7">
        <f t="shared" si="30"/>
        <v>3.7142857142857144</v>
      </c>
      <c r="Q507" t="s">
        <v>8310</v>
      </c>
      <c r="R507" t="s">
        <v>8316</v>
      </c>
      <c r="S507" s="12">
        <f t="shared" si="32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9"/>
        <v>0.125</v>
      </c>
      <c r="P508" s="7">
        <f t="shared" si="30"/>
        <v>250</v>
      </c>
      <c r="Q508" t="s">
        <v>8310</v>
      </c>
      <c r="R508" t="s">
        <v>8316</v>
      </c>
      <c r="S508" s="12">
        <f t="shared" si="32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9"/>
        <v>3.2</v>
      </c>
      <c r="P509" s="7">
        <f t="shared" si="30"/>
        <v>64</v>
      </c>
      <c r="Q509" t="s">
        <v>8310</v>
      </c>
      <c r="R509" t="s">
        <v>8316</v>
      </c>
      <c r="S509" s="12">
        <f t="shared" si="32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9"/>
        <v>0.8</v>
      </c>
      <c r="P510" s="7">
        <f t="shared" si="30"/>
        <v>133.33333333333334</v>
      </c>
      <c r="Q510" t="s">
        <v>8310</v>
      </c>
      <c r="R510" t="s">
        <v>8316</v>
      </c>
      <c r="S510" s="12">
        <f t="shared" si="32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9"/>
        <v>0.2</v>
      </c>
      <c r="P511" s="7">
        <f t="shared" si="30"/>
        <v>10</v>
      </c>
      <c r="Q511" t="s">
        <v>8310</v>
      </c>
      <c r="R511" t="s">
        <v>8316</v>
      </c>
      <c r="S511" s="12">
        <f t="shared" si="32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9"/>
        <v>0</v>
      </c>
      <c r="P512" s="7">
        <v>0</v>
      </c>
      <c r="Q512" t="s">
        <v>8310</v>
      </c>
      <c r="R512" t="s">
        <v>8316</v>
      </c>
      <c r="S512" s="12">
        <f t="shared" si="32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9"/>
        <v>3</v>
      </c>
      <c r="P513" s="7">
        <f t="shared" si="30"/>
        <v>30</v>
      </c>
      <c r="Q513" t="s">
        <v>8310</v>
      </c>
      <c r="R513" t="s">
        <v>8316</v>
      </c>
      <c r="S513" s="12">
        <f t="shared" si="32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3">SUM(E514/D514)*100</f>
        <v>0.13749999999999998</v>
      </c>
      <c r="P514" s="7">
        <f t="shared" si="30"/>
        <v>5.5</v>
      </c>
      <c r="Q514" t="s">
        <v>8310</v>
      </c>
      <c r="R514" t="s">
        <v>8316</v>
      </c>
      <c r="S514" s="12">
        <f t="shared" si="32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3"/>
        <v>13.923999999999999</v>
      </c>
      <c r="P515" s="7">
        <f t="shared" ref="P515:P578" si="34">AVERAGE(E515/L515)</f>
        <v>102.38235294117646</v>
      </c>
      <c r="Q515" t="s">
        <v>8310</v>
      </c>
      <c r="R515" t="s">
        <v>8316</v>
      </c>
      <c r="S515" s="12">
        <f t="shared" si="32"/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3"/>
        <v>3.3333333333333335</v>
      </c>
      <c r="P516" s="7">
        <f t="shared" si="34"/>
        <v>16.666666666666668</v>
      </c>
      <c r="Q516" t="s">
        <v>8310</v>
      </c>
      <c r="R516" t="s">
        <v>8316</v>
      </c>
      <c r="S516" s="12">
        <f t="shared" si="32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3"/>
        <v>25.41340206185567</v>
      </c>
      <c r="P517" s="7">
        <f t="shared" si="34"/>
        <v>725.02941176470586</v>
      </c>
      <c r="Q517" t="s">
        <v>8310</v>
      </c>
      <c r="R517" t="s">
        <v>8316</v>
      </c>
      <c r="S517" s="12">
        <f t="shared" si="32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3"/>
        <v>0</v>
      </c>
      <c r="P518" s="7">
        <v>0</v>
      </c>
      <c r="Q518" t="s">
        <v>8310</v>
      </c>
      <c r="R518" t="s">
        <v>8316</v>
      </c>
      <c r="S518" s="12">
        <f t="shared" si="32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3"/>
        <v>1.3666666666666667</v>
      </c>
      <c r="P519" s="7">
        <f t="shared" si="34"/>
        <v>68.333333333333329</v>
      </c>
      <c r="Q519" t="s">
        <v>8310</v>
      </c>
      <c r="R519" t="s">
        <v>8316</v>
      </c>
      <c r="S519" s="12">
        <f t="shared" si="32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3"/>
        <v>0</v>
      </c>
      <c r="P520" s="7">
        <v>0</v>
      </c>
      <c r="Q520" t="s">
        <v>8310</v>
      </c>
      <c r="R520" t="s">
        <v>8316</v>
      </c>
      <c r="S520" s="12">
        <f t="shared" si="32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3"/>
        <v>22.881426547787683</v>
      </c>
      <c r="P521" s="7">
        <f t="shared" si="34"/>
        <v>39.228571428571428</v>
      </c>
      <c r="Q521" t="s">
        <v>8310</v>
      </c>
      <c r="R521" t="s">
        <v>8316</v>
      </c>
      <c r="S521" s="12">
        <f t="shared" si="32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3"/>
        <v>102.1</v>
      </c>
      <c r="P522" s="7">
        <f t="shared" si="34"/>
        <v>150.14705882352942</v>
      </c>
      <c r="Q522" t="s">
        <v>8317</v>
      </c>
      <c r="R522" t="s">
        <v>8318</v>
      </c>
      <c r="S522" s="12">
        <f t="shared" si="32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3"/>
        <v>104.64</v>
      </c>
      <c r="P523" s="7">
        <f t="shared" si="34"/>
        <v>93.428571428571431</v>
      </c>
      <c r="Q523" t="s">
        <v>8317</v>
      </c>
      <c r="R523" t="s">
        <v>8318</v>
      </c>
      <c r="S523" s="12">
        <f t="shared" si="32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3"/>
        <v>114.66666666666667</v>
      </c>
      <c r="P524" s="7">
        <f t="shared" si="34"/>
        <v>110.96774193548387</v>
      </c>
      <c r="Q524" t="s">
        <v>8317</v>
      </c>
      <c r="R524" t="s">
        <v>8318</v>
      </c>
      <c r="S524" s="12">
        <f t="shared" si="32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3"/>
        <v>120.6</v>
      </c>
      <c r="P525" s="7">
        <f t="shared" si="34"/>
        <v>71.785714285714292</v>
      </c>
      <c r="Q525" t="s">
        <v>8317</v>
      </c>
      <c r="R525" t="s">
        <v>8318</v>
      </c>
      <c r="S525" s="12">
        <f t="shared" si="32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3"/>
        <v>108.67285714285715</v>
      </c>
      <c r="P526" s="7">
        <f t="shared" si="34"/>
        <v>29.258076923076924</v>
      </c>
      <c r="Q526" t="s">
        <v>8317</v>
      </c>
      <c r="R526" t="s">
        <v>8318</v>
      </c>
      <c r="S526" s="12">
        <f t="shared" si="32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3"/>
        <v>100</v>
      </c>
      <c r="P527" s="7">
        <f t="shared" si="34"/>
        <v>1000</v>
      </c>
      <c r="Q527" t="s">
        <v>8317</v>
      </c>
      <c r="R527" t="s">
        <v>8318</v>
      </c>
      <c r="S527" s="12">
        <f t="shared" si="32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3"/>
        <v>113.99999999999999</v>
      </c>
      <c r="P528" s="7">
        <f t="shared" si="34"/>
        <v>74.347826086956516</v>
      </c>
      <c r="Q528" t="s">
        <v>8317</v>
      </c>
      <c r="R528" t="s">
        <v>8318</v>
      </c>
      <c r="S528" s="12">
        <f t="shared" si="32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3"/>
        <v>100.85</v>
      </c>
      <c r="P529" s="7">
        <f t="shared" si="34"/>
        <v>63.829113924050631</v>
      </c>
      <c r="Q529" t="s">
        <v>8317</v>
      </c>
      <c r="R529" t="s">
        <v>8318</v>
      </c>
      <c r="S529" s="12">
        <f t="shared" si="32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3"/>
        <v>115.65217391304347</v>
      </c>
      <c r="P530" s="7">
        <f t="shared" si="34"/>
        <v>44.333333333333336</v>
      </c>
      <c r="Q530" t="s">
        <v>8317</v>
      </c>
      <c r="R530" t="s">
        <v>8318</v>
      </c>
      <c r="S530" s="12">
        <f t="shared" si="32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3"/>
        <v>130.41666666666666</v>
      </c>
      <c r="P531" s="7">
        <f t="shared" si="34"/>
        <v>86.944444444444443</v>
      </c>
      <c r="Q531" t="s">
        <v>8317</v>
      </c>
      <c r="R531" t="s">
        <v>8318</v>
      </c>
      <c r="S531" s="12">
        <f t="shared" si="32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3"/>
        <v>107.78267254038178</v>
      </c>
      <c r="P532" s="7">
        <f t="shared" si="34"/>
        <v>126.55172413793103</v>
      </c>
      <c r="Q532" t="s">
        <v>8317</v>
      </c>
      <c r="R532" t="s">
        <v>8318</v>
      </c>
      <c r="S532" s="12">
        <f t="shared" si="32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3"/>
        <v>100</v>
      </c>
      <c r="P533" s="7">
        <f t="shared" si="34"/>
        <v>129.03225806451613</v>
      </c>
      <c r="Q533" t="s">
        <v>8317</v>
      </c>
      <c r="R533" t="s">
        <v>8318</v>
      </c>
      <c r="S533" s="12">
        <f t="shared" si="32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3"/>
        <v>123.25</v>
      </c>
      <c r="P534" s="7">
        <f t="shared" si="34"/>
        <v>71.242774566473983</v>
      </c>
      <c r="Q534" t="s">
        <v>8317</v>
      </c>
      <c r="R534" t="s">
        <v>8318</v>
      </c>
      <c r="S534" s="12">
        <f t="shared" si="32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3"/>
        <v>100.2</v>
      </c>
      <c r="P535" s="7">
        <f t="shared" si="34"/>
        <v>117.88235294117646</v>
      </c>
      <c r="Q535" t="s">
        <v>8317</v>
      </c>
      <c r="R535" t="s">
        <v>8318</v>
      </c>
      <c r="S535" s="12">
        <f t="shared" si="32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3"/>
        <v>104.66666666666666</v>
      </c>
      <c r="P536" s="7">
        <f t="shared" si="34"/>
        <v>327.08333333333331</v>
      </c>
      <c r="Q536" t="s">
        <v>8317</v>
      </c>
      <c r="R536" t="s">
        <v>8318</v>
      </c>
      <c r="S536" s="12">
        <f t="shared" si="32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3"/>
        <v>102.49999999999999</v>
      </c>
      <c r="P537" s="7">
        <f t="shared" si="34"/>
        <v>34.745762711864408</v>
      </c>
      <c r="Q537" t="s">
        <v>8317</v>
      </c>
      <c r="R537" t="s">
        <v>8318</v>
      </c>
      <c r="S537" s="12">
        <f t="shared" si="32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3"/>
        <v>118.25757575757576</v>
      </c>
      <c r="P538" s="7">
        <f t="shared" si="34"/>
        <v>100.06410256410257</v>
      </c>
      <c r="Q538" t="s">
        <v>8317</v>
      </c>
      <c r="R538" t="s">
        <v>8318</v>
      </c>
      <c r="S538" s="12">
        <f t="shared" si="32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3"/>
        <v>120.5</v>
      </c>
      <c r="P539" s="7">
        <f t="shared" si="34"/>
        <v>40.847457627118644</v>
      </c>
      <c r="Q539" t="s">
        <v>8317</v>
      </c>
      <c r="R539" t="s">
        <v>8318</v>
      </c>
      <c r="S539" s="12">
        <f t="shared" si="32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3"/>
        <v>302.42</v>
      </c>
      <c r="P540" s="7">
        <f t="shared" si="34"/>
        <v>252.01666666666668</v>
      </c>
      <c r="Q540" t="s">
        <v>8317</v>
      </c>
      <c r="R540" t="s">
        <v>8318</v>
      </c>
      <c r="S540" s="12">
        <f t="shared" si="32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3"/>
        <v>100.64400000000001</v>
      </c>
      <c r="P541" s="7">
        <f t="shared" si="34"/>
        <v>25.161000000000001</v>
      </c>
      <c r="Q541" t="s">
        <v>8317</v>
      </c>
      <c r="R541" t="s">
        <v>8318</v>
      </c>
      <c r="S541" s="12">
        <f t="shared" si="32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3"/>
        <v>6.6666666666666671E-3</v>
      </c>
      <c r="P542" s="7">
        <f t="shared" si="34"/>
        <v>1</v>
      </c>
      <c r="Q542" t="s">
        <v>8319</v>
      </c>
      <c r="R542" t="s">
        <v>8320</v>
      </c>
      <c r="S542" s="12">
        <f t="shared" si="32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3"/>
        <v>0.55555555555555558</v>
      </c>
      <c r="P543" s="7">
        <f t="shared" si="34"/>
        <v>25</v>
      </c>
      <c r="Q543" t="s">
        <v>8319</v>
      </c>
      <c r="R543" t="s">
        <v>8320</v>
      </c>
      <c r="S543" s="12">
        <f t="shared" si="32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3"/>
        <v>3.9999999999999996E-4</v>
      </c>
      <c r="P544" s="7">
        <f t="shared" si="34"/>
        <v>1</v>
      </c>
      <c r="Q544" t="s">
        <v>8319</v>
      </c>
      <c r="R544" t="s">
        <v>8320</v>
      </c>
      <c r="S544" s="12">
        <f t="shared" si="32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3"/>
        <v>0.31818181818181818</v>
      </c>
      <c r="P545" s="7">
        <f t="shared" si="34"/>
        <v>35</v>
      </c>
      <c r="Q545" t="s">
        <v>8319</v>
      </c>
      <c r="R545" t="s">
        <v>8320</v>
      </c>
      <c r="S545" s="12">
        <f t="shared" si="32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3"/>
        <v>1.2</v>
      </c>
      <c r="P546" s="7">
        <f t="shared" si="34"/>
        <v>3</v>
      </c>
      <c r="Q546" t="s">
        <v>8319</v>
      </c>
      <c r="R546" t="s">
        <v>8320</v>
      </c>
      <c r="S546" s="12">
        <f t="shared" si="32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3"/>
        <v>27.383999999999997</v>
      </c>
      <c r="P547" s="7">
        <f t="shared" si="34"/>
        <v>402.70588235294116</v>
      </c>
      <c r="Q547" t="s">
        <v>8319</v>
      </c>
      <c r="R547" t="s">
        <v>8320</v>
      </c>
      <c r="S547" s="12">
        <f t="shared" si="32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3"/>
        <v>8.666666666666667E-2</v>
      </c>
      <c r="P548" s="7">
        <f t="shared" si="34"/>
        <v>26</v>
      </c>
      <c r="Q548" t="s">
        <v>8319</v>
      </c>
      <c r="R548" t="s">
        <v>8320</v>
      </c>
      <c r="S548" s="12">
        <f t="shared" si="32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3"/>
        <v>0</v>
      </c>
      <c r="P549" s="7">
        <v>0</v>
      </c>
      <c r="Q549" t="s">
        <v>8319</v>
      </c>
      <c r="R549" t="s">
        <v>8320</v>
      </c>
      <c r="S549" s="12">
        <f t="shared" si="32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3"/>
        <v>0.09</v>
      </c>
      <c r="P550" s="7">
        <f t="shared" si="34"/>
        <v>9</v>
      </c>
      <c r="Q550" t="s">
        <v>8319</v>
      </c>
      <c r="R550" t="s">
        <v>8320</v>
      </c>
      <c r="S550" s="12">
        <f t="shared" si="32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3"/>
        <v>2.7199999999999998</v>
      </c>
      <c r="P551" s="7">
        <f t="shared" si="34"/>
        <v>8.5</v>
      </c>
      <c r="Q551" t="s">
        <v>8319</v>
      </c>
      <c r="R551" t="s">
        <v>8320</v>
      </c>
      <c r="S551" s="12">
        <f t="shared" si="32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3"/>
        <v>0.70000000000000007</v>
      </c>
      <c r="P552" s="7">
        <f t="shared" si="34"/>
        <v>8.75</v>
      </c>
      <c r="Q552" t="s">
        <v>8319</v>
      </c>
      <c r="R552" t="s">
        <v>8320</v>
      </c>
      <c r="S552" s="12">
        <f t="shared" si="32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3"/>
        <v>5.0413333333333332</v>
      </c>
      <c r="P553" s="7">
        <f t="shared" si="34"/>
        <v>135.03571428571428</v>
      </c>
      <c r="Q553" t="s">
        <v>8319</v>
      </c>
      <c r="R553" t="s">
        <v>8320</v>
      </c>
      <c r="S553" s="12">
        <f t="shared" si="32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3"/>
        <v>0</v>
      </c>
      <c r="P554" s="7">
        <v>0</v>
      </c>
      <c r="Q554" t="s">
        <v>8319</v>
      </c>
      <c r="R554" t="s">
        <v>8320</v>
      </c>
      <c r="S554" s="12">
        <f t="shared" si="32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3"/>
        <v>0.49199999999999999</v>
      </c>
      <c r="P555" s="7">
        <f t="shared" si="34"/>
        <v>20.5</v>
      </c>
      <c r="Q555" t="s">
        <v>8319</v>
      </c>
      <c r="R555" t="s">
        <v>8320</v>
      </c>
      <c r="S555" s="12">
        <f t="shared" si="32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3"/>
        <v>36.589147286821706</v>
      </c>
      <c r="P556" s="7">
        <f t="shared" si="34"/>
        <v>64.36363636363636</v>
      </c>
      <c r="Q556" t="s">
        <v>8319</v>
      </c>
      <c r="R556" t="s">
        <v>8320</v>
      </c>
      <c r="S556" s="12">
        <f t="shared" si="32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3"/>
        <v>0</v>
      </c>
      <c r="P557" s="7">
        <v>0</v>
      </c>
      <c r="Q557" t="s">
        <v>8319</v>
      </c>
      <c r="R557" t="s">
        <v>8320</v>
      </c>
      <c r="S557" s="12">
        <f t="shared" si="32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3"/>
        <v>2.5</v>
      </c>
      <c r="P558" s="7">
        <f t="shared" si="34"/>
        <v>200</v>
      </c>
      <c r="Q558" t="s">
        <v>8319</v>
      </c>
      <c r="R558" t="s">
        <v>8320</v>
      </c>
      <c r="S558" s="12">
        <f t="shared" si="32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3"/>
        <v>0.91066666666666674</v>
      </c>
      <c r="P559" s="7">
        <f t="shared" si="34"/>
        <v>68.3</v>
      </c>
      <c r="Q559" t="s">
        <v>8319</v>
      </c>
      <c r="R559" t="s">
        <v>8320</v>
      </c>
      <c r="S559" s="12">
        <f t="shared" si="32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3"/>
        <v>0</v>
      </c>
      <c r="P560" s="7">
        <v>0</v>
      </c>
      <c r="Q560" t="s">
        <v>8319</v>
      </c>
      <c r="R560" t="s">
        <v>8320</v>
      </c>
      <c r="S560" s="12">
        <f t="shared" si="32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3"/>
        <v>2.0833333333333336E-2</v>
      </c>
      <c r="P561" s="7">
        <f t="shared" si="34"/>
        <v>50</v>
      </c>
      <c r="Q561" t="s">
        <v>8319</v>
      </c>
      <c r="R561" t="s">
        <v>8320</v>
      </c>
      <c r="S561" s="12">
        <f t="shared" si="32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3"/>
        <v>1.2E-2</v>
      </c>
      <c r="P562" s="7">
        <f t="shared" si="34"/>
        <v>4</v>
      </c>
      <c r="Q562" t="s">
        <v>8319</v>
      </c>
      <c r="R562" t="s">
        <v>8320</v>
      </c>
      <c r="S562" s="12">
        <f t="shared" si="32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3"/>
        <v>0.36666666666666664</v>
      </c>
      <c r="P563" s="7">
        <f t="shared" si="34"/>
        <v>27.5</v>
      </c>
      <c r="Q563" t="s">
        <v>8319</v>
      </c>
      <c r="R563" t="s">
        <v>8320</v>
      </c>
      <c r="S563" s="12">
        <f t="shared" si="32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3"/>
        <v>0</v>
      </c>
      <c r="P564" s="7">
        <v>0</v>
      </c>
      <c r="Q564" t="s">
        <v>8319</v>
      </c>
      <c r="R564" t="s">
        <v>8320</v>
      </c>
      <c r="S564" s="12">
        <f t="shared" si="32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3"/>
        <v>9.0666666666666659E-2</v>
      </c>
      <c r="P565" s="7">
        <f t="shared" si="34"/>
        <v>34</v>
      </c>
      <c r="Q565" t="s">
        <v>8319</v>
      </c>
      <c r="R565" t="s">
        <v>8320</v>
      </c>
      <c r="S565" s="12">
        <f t="shared" si="32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3"/>
        <v>5.5555555555555558E-3</v>
      </c>
      <c r="P566" s="7">
        <f t="shared" si="34"/>
        <v>1</v>
      </c>
      <c r="Q566" t="s">
        <v>8319</v>
      </c>
      <c r="R566" t="s">
        <v>8320</v>
      </c>
      <c r="S566" s="12">
        <f t="shared" ref="S566:S629" si="36">(((J566/60)/60)/24)+DATE(1970,1,1)</f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3"/>
        <v>0</v>
      </c>
      <c r="P567" s="7">
        <v>0</v>
      </c>
      <c r="Q567" t="s">
        <v>8319</v>
      </c>
      <c r="R567" t="s">
        <v>8320</v>
      </c>
      <c r="S567" s="12">
        <f t="shared" si="36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3"/>
        <v>0.02</v>
      </c>
      <c r="P568" s="7">
        <f t="shared" si="34"/>
        <v>1</v>
      </c>
      <c r="Q568" t="s">
        <v>8319</v>
      </c>
      <c r="R568" t="s">
        <v>8320</v>
      </c>
      <c r="S568" s="12">
        <f t="shared" si="36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3"/>
        <v>0</v>
      </c>
      <c r="P569" s="7">
        <v>0</v>
      </c>
      <c r="Q569" t="s">
        <v>8319</v>
      </c>
      <c r="R569" t="s">
        <v>8320</v>
      </c>
      <c r="S569" s="12">
        <f t="shared" si="36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3"/>
        <v>1</v>
      </c>
      <c r="P570" s="7">
        <f t="shared" si="34"/>
        <v>49</v>
      </c>
      <c r="Q570" t="s">
        <v>8319</v>
      </c>
      <c r="R570" t="s">
        <v>8320</v>
      </c>
      <c r="S570" s="12">
        <f t="shared" si="36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3"/>
        <v>0.8</v>
      </c>
      <c r="P571" s="7">
        <f t="shared" si="34"/>
        <v>20</v>
      </c>
      <c r="Q571" t="s">
        <v>8319</v>
      </c>
      <c r="R571" t="s">
        <v>8320</v>
      </c>
      <c r="S571" s="12">
        <f t="shared" si="36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3"/>
        <v>0.16705882352941176</v>
      </c>
      <c r="P572" s="7">
        <f t="shared" si="34"/>
        <v>142</v>
      </c>
      <c r="Q572" t="s">
        <v>8319</v>
      </c>
      <c r="R572" t="s">
        <v>8320</v>
      </c>
      <c r="S572" s="12">
        <f t="shared" si="36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3"/>
        <v>0.42399999999999999</v>
      </c>
      <c r="P573" s="7">
        <f t="shared" si="34"/>
        <v>53</v>
      </c>
      <c r="Q573" t="s">
        <v>8319</v>
      </c>
      <c r="R573" t="s">
        <v>8320</v>
      </c>
      <c r="S573" s="12">
        <f t="shared" si="36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3"/>
        <v>0</v>
      </c>
      <c r="P574" s="7">
        <v>0</v>
      </c>
      <c r="Q574" t="s">
        <v>8319</v>
      </c>
      <c r="R574" t="s">
        <v>8320</v>
      </c>
      <c r="S574" s="12">
        <f t="shared" si="36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3"/>
        <v>0.38925389253892539</v>
      </c>
      <c r="P575" s="7">
        <f t="shared" si="34"/>
        <v>38.444444444444443</v>
      </c>
      <c r="Q575" t="s">
        <v>8319</v>
      </c>
      <c r="R575" t="s">
        <v>8320</v>
      </c>
      <c r="S575" s="12">
        <f t="shared" si="36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3"/>
        <v>0.7155635062611807</v>
      </c>
      <c r="P576" s="7">
        <f t="shared" si="34"/>
        <v>20</v>
      </c>
      <c r="Q576" t="s">
        <v>8319</v>
      </c>
      <c r="R576" t="s">
        <v>8320</v>
      </c>
      <c r="S576" s="12">
        <f t="shared" si="36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3"/>
        <v>0.43166666666666664</v>
      </c>
      <c r="P577" s="7">
        <f t="shared" si="34"/>
        <v>64.75</v>
      </c>
      <c r="Q577" t="s">
        <v>8319</v>
      </c>
      <c r="R577" t="s">
        <v>8320</v>
      </c>
      <c r="S577" s="12">
        <f t="shared" si="36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7">SUM(E578/D578)*100</f>
        <v>1.25E-3</v>
      </c>
      <c r="P578" s="7">
        <f t="shared" si="34"/>
        <v>1</v>
      </c>
      <c r="Q578" t="s">
        <v>8319</v>
      </c>
      <c r="R578" t="s">
        <v>8320</v>
      </c>
      <c r="S578" s="12">
        <f t="shared" si="36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7"/>
        <v>0.2</v>
      </c>
      <c r="P579" s="7">
        <f t="shared" ref="P579:P642" si="38">AVERAGE(E579/L579)</f>
        <v>10</v>
      </c>
      <c r="Q579" t="s">
        <v>8319</v>
      </c>
      <c r="R579" t="s">
        <v>8320</v>
      </c>
      <c r="S579" s="12">
        <f t="shared" si="36"/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7"/>
        <v>1.12E-2</v>
      </c>
      <c r="P580" s="7">
        <f t="shared" si="38"/>
        <v>2</v>
      </c>
      <c r="Q580" t="s">
        <v>8319</v>
      </c>
      <c r="R580" t="s">
        <v>8320</v>
      </c>
      <c r="S580" s="12">
        <f t="shared" si="36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7"/>
        <v>1.4583333333333333</v>
      </c>
      <c r="P581" s="7">
        <f t="shared" si="38"/>
        <v>35</v>
      </c>
      <c r="Q581" t="s">
        <v>8319</v>
      </c>
      <c r="R581" t="s">
        <v>8320</v>
      </c>
      <c r="S581" s="12">
        <f t="shared" si="36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7"/>
        <v>3.3333333333333333E-2</v>
      </c>
      <c r="P582" s="7">
        <f t="shared" si="38"/>
        <v>1</v>
      </c>
      <c r="Q582" t="s">
        <v>8319</v>
      </c>
      <c r="R582" t="s">
        <v>8320</v>
      </c>
      <c r="S582" s="12">
        <f t="shared" si="36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7"/>
        <v>0</v>
      </c>
      <c r="P583" s="7">
        <v>0</v>
      </c>
      <c r="Q583" t="s">
        <v>8319</v>
      </c>
      <c r="R583" t="s">
        <v>8320</v>
      </c>
      <c r="S583" s="12">
        <f t="shared" si="36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7"/>
        <v>0</v>
      </c>
      <c r="P584" s="7">
        <v>0</v>
      </c>
      <c r="Q584" t="s">
        <v>8319</v>
      </c>
      <c r="R584" t="s">
        <v>8320</v>
      </c>
      <c r="S584" s="12">
        <f t="shared" si="36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7"/>
        <v>1.1111111111111112E-2</v>
      </c>
      <c r="P585" s="7">
        <f t="shared" si="38"/>
        <v>1</v>
      </c>
      <c r="Q585" t="s">
        <v>8319</v>
      </c>
      <c r="R585" t="s">
        <v>8320</v>
      </c>
      <c r="S585" s="12">
        <f t="shared" si="36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7"/>
        <v>1</v>
      </c>
      <c r="P586" s="7">
        <f t="shared" si="38"/>
        <v>5</v>
      </c>
      <c r="Q586" t="s">
        <v>8319</v>
      </c>
      <c r="R586" t="s">
        <v>8320</v>
      </c>
      <c r="S586" s="12">
        <f t="shared" si="36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7"/>
        <v>0</v>
      </c>
      <c r="P587" s="7">
        <v>0</v>
      </c>
      <c r="Q587" t="s">
        <v>8319</v>
      </c>
      <c r="R587" t="s">
        <v>8320</v>
      </c>
      <c r="S587" s="12">
        <f t="shared" si="36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7"/>
        <v>0.55999999999999994</v>
      </c>
      <c r="P588" s="7">
        <f t="shared" si="38"/>
        <v>14</v>
      </c>
      <c r="Q588" t="s">
        <v>8319</v>
      </c>
      <c r="R588" t="s">
        <v>8320</v>
      </c>
      <c r="S588" s="12">
        <f t="shared" si="36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7"/>
        <v>9.0833333333333339</v>
      </c>
      <c r="P589" s="7">
        <f t="shared" si="38"/>
        <v>389.28571428571428</v>
      </c>
      <c r="Q589" t="s">
        <v>8319</v>
      </c>
      <c r="R589" t="s">
        <v>8320</v>
      </c>
      <c r="S589" s="12">
        <f t="shared" si="36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7"/>
        <v>3.3444444444444441</v>
      </c>
      <c r="P590" s="7">
        <f t="shared" si="38"/>
        <v>150.5</v>
      </c>
      <c r="Q590" t="s">
        <v>8319</v>
      </c>
      <c r="R590" t="s">
        <v>8320</v>
      </c>
      <c r="S590" s="12">
        <f t="shared" si="36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7"/>
        <v>1.3333333333333334E-2</v>
      </c>
      <c r="P591" s="7">
        <f t="shared" si="38"/>
        <v>1</v>
      </c>
      <c r="Q591" t="s">
        <v>8319</v>
      </c>
      <c r="R591" t="s">
        <v>8320</v>
      </c>
      <c r="S591" s="12">
        <f t="shared" si="36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7"/>
        <v>4.46</v>
      </c>
      <c r="P592" s="7">
        <f t="shared" si="38"/>
        <v>24.777777777777779</v>
      </c>
      <c r="Q592" t="s">
        <v>8319</v>
      </c>
      <c r="R592" t="s">
        <v>8320</v>
      </c>
      <c r="S592" s="12">
        <f t="shared" si="36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7"/>
        <v>6.0999999999999999E-2</v>
      </c>
      <c r="P593" s="7">
        <f t="shared" si="38"/>
        <v>30.5</v>
      </c>
      <c r="Q593" t="s">
        <v>8319</v>
      </c>
      <c r="R593" t="s">
        <v>8320</v>
      </c>
      <c r="S593" s="12">
        <f t="shared" si="36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7"/>
        <v>3.3333333333333335</v>
      </c>
      <c r="P594" s="7">
        <f t="shared" si="38"/>
        <v>250</v>
      </c>
      <c r="Q594" t="s">
        <v>8319</v>
      </c>
      <c r="R594" t="s">
        <v>8320</v>
      </c>
      <c r="S594" s="12">
        <f t="shared" si="36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7"/>
        <v>23</v>
      </c>
      <c r="P595" s="7">
        <f t="shared" si="38"/>
        <v>16.428571428571427</v>
      </c>
      <c r="Q595" t="s">
        <v>8319</v>
      </c>
      <c r="R595" t="s">
        <v>8320</v>
      </c>
      <c r="S595" s="12">
        <f t="shared" si="36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7"/>
        <v>0.104</v>
      </c>
      <c r="P596" s="7">
        <f t="shared" si="38"/>
        <v>13</v>
      </c>
      <c r="Q596" t="s">
        <v>8319</v>
      </c>
      <c r="R596" t="s">
        <v>8320</v>
      </c>
      <c r="S596" s="12">
        <f t="shared" si="36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7"/>
        <v>0.42599999999999999</v>
      </c>
      <c r="P597" s="7">
        <f t="shared" si="38"/>
        <v>53.25</v>
      </c>
      <c r="Q597" t="s">
        <v>8319</v>
      </c>
      <c r="R597" t="s">
        <v>8320</v>
      </c>
      <c r="S597" s="12">
        <f t="shared" si="36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7"/>
        <v>0.03</v>
      </c>
      <c r="P598" s="7">
        <f t="shared" si="38"/>
        <v>3</v>
      </c>
      <c r="Q598" t="s">
        <v>8319</v>
      </c>
      <c r="R598" t="s">
        <v>8320</v>
      </c>
      <c r="S598" s="12">
        <f t="shared" si="36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7"/>
        <v>0.26666666666666666</v>
      </c>
      <c r="P599" s="7">
        <f t="shared" si="38"/>
        <v>10</v>
      </c>
      <c r="Q599" t="s">
        <v>8319</v>
      </c>
      <c r="R599" t="s">
        <v>8320</v>
      </c>
      <c r="S599" s="12">
        <f t="shared" si="36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7"/>
        <v>34</v>
      </c>
      <c r="P600" s="7">
        <f t="shared" si="38"/>
        <v>121.42857142857143</v>
      </c>
      <c r="Q600" t="s">
        <v>8319</v>
      </c>
      <c r="R600" t="s">
        <v>8320</v>
      </c>
      <c r="S600" s="12">
        <f t="shared" si="36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7"/>
        <v>6.2E-2</v>
      </c>
      <c r="P601" s="7">
        <f t="shared" si="38"/>
        <v>15.5</v>
      </c>
      <c r="Q601" t="s">
        <v>8319</v>
      </c>
      <c r="R601" t="s">
        <v>8320</v>
      </c>
      <c r="S601" s="12">
        <f t="shared" si="36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7"/>
        <v>2</v>
      </c>
      <c r="P602" s="7">
        <f t="shared" si="38"/>
        <v>100</v>
      </c>
      <c r="Q602" t="s">
        <v>8319</v>
      </c>
      <c r="R602" t="s">
        <v>8320</v>
      </c>
      <c r="S602" s="12">
        <f t="shared" si="36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7"/>
        <v>1.4000000000000001</v>
      </c>
      <c r="P603" s="7">
        <f t="shared" si="38"/>
        <v>23.333333333333332</v>
      </c>
      <c r="Q603" t="s">
        <v>8319</v>
      </c>
      <c r="R603" t="s">
        <v>8320</v>
      </c>
      <c r="S603" s="12">
        <f t="shared" si="36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7"/>
        <v>0</v>
      </c>
      <c r="P604" s="7">
        <v>0</v>
      </c>
      <c r="Q604" t="s">
        <v>8319</v>
      </c>
      <c r="R604" t="s">
        <v>8320</v>
      </c>
      <c r="S604" s="12">
        <f t="shared" si="36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7"/>
        <v>3.9334666666666664</v>
      </c>
      <c r="P605" s="7">
        <f t="shared" si="38"/>
        <v>45.386153846153846</v>
      </c>
      <c r="Q605" t="s">
        <v>8319</v>
      </c>
      <c r="R605" t="s">
        <v>8320</v>
      </c>
      <c r="S605" s="12">
        <f t="shared" si="36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7"/>
        <v>0</v>
      </c>
      <c r="P606" s="7">
        <v>0</v>
      </c>
      <c r="Q606" t="s">
        <v>8319</v>
      </c>
      <c r="R606" t="s">
        <v>8320</v>
      </c>
      <c r="S606" s="12">
        <f t="shared" si="36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7"/>
        <v>2.62</v>
      </c>
      <c r="P607" s="7">
        <f t="shared" si="38"/>
        <v>16.375</v>
      </c>
      <c r="Q607" t="s">
        <v>8319</v>
      </c>
      <c r="R607" t="s">
        <v>8320</v>
      </c>
      <c r="S607" s="12">
        <f t="shared" si="36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7"/>
        <v>0.2</v>
      </c>
      <c r="P608" s="7">
        <f t="shared" si="38"/>
        <v>10</v>
      </c>
      <c r="Q608" t="s">
        <v>8319</v>
      </c>
      <c r="R608" t="s">
        <v>8320</v>
      </c>
      <c r="S608" s="12">
        <f t="shared" si="36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7"/>
        <v>0</v>
      </c>
      <c r="P609" s="7">
        <v>0</v>
      </c>
      <c r="Q609" t="s">
        <v>8319</v>
      </c>
      <c r="R609" t="s">
        <v>8320</v>
      </c>
      <c r="S609" s="12">
        <f t="shared" si="36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7"/>
        <v>0.97400000000000009</v>
      </c>
      <c r="P610" s="7">
        <f t="shared" si="38"/>
        <v>292.2</v>
      </c>
      <c r="Q610" t="s">
        <v>8319</v>
      </c>
      <c r="R610" t="s">
        <v>8320</v>
      </c>
      <c r="S610" s="12">
        <f t="shared" si="36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7"/>
        <v>0.64102564102564097</v>
      </c>
      <c r="P611" s="7">
        <f t="shared" si="38"/>
        <v>5</v>
      </c>
      <c r="Q611" t="s">
        <v>8319</v>
      </c>
      <c r="R611" t="s">
        <v>8320</v>
      </c>
      <c r="S611" s="12">
        <f t="shared" si="36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7"/>
        <v>0</v>
      </c>
      <c r="P612" s="7">
        <v>0</v>
      </c>
      <c r="Q612" t="s">
        <v>8319</v>
      </c>
      <c r="R612" t="s">
        <v>8320</v>
      </c>
      <c r="S612" s="12">
        <f t="shared" si="36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7"/>
        <v>0</v>
      </c>
      <c r="P613" s="7">
        <v>0</v>
      </c>
      <c r="Q613" t="s">
        <v>8319</v>
      </c>
      <c r="R613" t="s">
        <v>8320</v>
      </c>
      <c r="S613" s="12">
        <f t="shared" si="36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7"/>
        <v>0</v>
      </c>
      <c r="P614" s="7">
        <v>0</v>
      </c>
      <c r="Q614" t="s">
        <v>8319</v>
      </c>
      <c r="R614" t="s">
        <v>8320</v>
      </c>
      <c r="S614" s="12">
        <f t="shared" si="36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7"/>
        <v>21.363333333333333</v>
      </c>
      <c r="P615" s="7">
        <f t="shared" si="38"/>
        <v>105.93388429752066</v>
      </c>
      <c r="Q615" t="s">
        <v>8319</v>
      </c>
      <c r="R615" t="s">
        <v>8320</v>
      </c>
      <c r="S615" s="12">
        <f t="shared" si="36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7"/>
        <v>0</v>
      </c>
      <c r="P616" s="7">
        <v>0</v>
      </c>
      <c r="Q616" t="s">
        <v>8319</v>
      </c>
      <c r="R616" t="s">
        <v>8320</v>
      </c>
      <c r="S616" s="12">
        <f t="shared" si="36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7"/>
        <v>0</v>
      </c>
      <c r="P617" s="7">
        <v>0</v>
      </c>
      <c r="Q617" t="s">
        <v>8319</v>
      </c>
      <c r="R617" t="s">
        <v>8320</v>
      </c>
      <c r="S617" s="12">
        <f t="shared" si="36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7"/>
        <v>0</v>
      </c>
      <c r="P618" s="7">
        <v>0</v>
      </c>
      <c r="Q618" t="s">
        <v>8319</v>
      </c>
      <c r="R618" t="s">
        <v>8320</v>
      </c>
      <c r="S618" s="12">
        <f t="shared" si="36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7"/>
        <v>3</v>
      </c>
      <c r="P619" s="7">
        <f t="shared" si="38"/>
        <v>20</v>
      </c>
      <c r="Q619" t="s">
        <v>8319</v>
      </c>
      <c r="R619" t="s">
        <v>8320</v>
      </c>
      <c r="S619" s="12">
        <f t="shared" si="36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7"/>
        <v>0</v>
      </c>
      <c r="P620" s="7">
        <v>0</v>
      </c>
      <c r="Q620" t="s">
        <v>8319</v>
      </c>
      <c r="R620" t="s">
        <v>8320</v>
      </c>
      <c r="S620" s="12">
        <f t="shared" si="36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7"/>
        <v>3.9999999999999996E-5</v>
      </c>
      <c r="P621" s="7">
        <f t="shared" si="38"/>
        <v>1</v>
      </c>
      <c r="Q621" t="s">
        <v>8319</v>
      </c>
      <c r="R621" t="s">
        <v>8320</v>
      </c>
      <c r="S621" s="12">
        <f t="shared" si="36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7"/>
        <v>1</v>
      </c>
      <c r="P622" s="7">
        <f t="shared" si="38"/>
        <v>300</v>
      </c>
      <c r="Q622" t="s">
        <v>8319</v>
      </c>
      <c r="R622" t="s">
        <v>8320</v>
      </c>
      <c r="S622" s="12">
        <f t="shared" si="36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7"/>
        <v>1.044</v>
      </c>
      <c r="P623" s="7">
        <f t="shared" si="38"/>
        <v>87</v>
      </c>
      <c r="Q623" t="s">
        <v>8319</v>
      </c>
      <c r="R623" t="s">
        <v>8320</v>
      </c>
      <c r="S623" s="12">
        <f t="shared" si="36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7"/>
        <v>5.6833333333333336</v>
      </c>
      <c r="P624" s="7">
        <f t="shared" si="38"/>
        <v>37.888888888888886</v>
      </c>
      <c r="Q624" t="s">
        <v>8319</v>
      </c>
      <c r="R624" t="s">
        <v>8320</v>
      </c>
      <c r="S624" s="12">
        <f t="shared" si="36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7"/>
        <v>0</v>
      </c>
      <c r="P625" s="7">
        <v>0</v>
      </c>
      <c r="Q625" t="s">
        <v>8319</v>
      </c>
      <c r="R625" t="s">
        <v>8320</v>
      </c>
      <c r="S625" s="12">
        <f t="shared" si="36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7"/>
        <v>0</v>
      </c>
      <c r="P626" s="7">
        <v>0</v>
      </c>
      <c r="Q626" t="s">
        <v>8319</v>
      </c>
      <c r="R626" t="s">
        <v>8320</v>
      </c>
      <c r="S626" s="12">
        <f t="shared" si="36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7"/>
        <v>0</v>
      </c>
      <c r="P627" s="7">
        <v>0</v>
      </c>
      <c r="Q627" t="s">
        <v>8319</v>
      </c>
      <c r="R627" t="s">
        <v>8320</v>
      </c>
      <c r="S627" s="12">
        <f t="shared" si="36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7"/>
        <v>17.380000000000003</v>
      </c>
      <c r="P628" s="7">
        <f t="shared" si="38"/>
        <v>111.41025641025641</v>
      </c>
      <c r="Q628" t="s">
        <v>8319</v>
      </c>
      <c r="R628" t="s">
        <v>8320</v>
      </c>
      <c r="S628" s="12">
        <f t="shared" si="36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7"/>
        <v>0.02</v>
      </c>
      <c r="P629" s="7">
        <f t="shared" si="38"/>
        <v>90</v>
      </c>
      <c r="Q629" t="s">
        <v>8319</v>
      </c>
      <c r="R629" t="s">
        <v>8320</v>
      </c>
      <c r="S629" s="12">
        <f t="shared" si="36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7"/>
        <v>0</v>
      </c>
      <c r="P630" s="7">
        <v>0</v>
      </c>
      <c r="Q630" t="s">
        <v>8319</v>
      </c>
      <c r="R630" t="s">
        <v>8320</v>
      </c>
      <c r="S630" s="12">
        <f t="shared" ref="S630:S693" si="40">(((J630/60)/60)/24)+DATE(1970,1,1)</f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7"/>
        <v>0.17500000000000002</v>
      </c>
      <c r="P631" s="7">
        <f t="shared" si="38"/>
        <v>116.66666666666667</v>
      </c>
      <c r="Q631" t="s">
        <v>8319</v>
      </c>
      <c r="R631" t="s">
        <v>8320</v>
      </c>
      <c r="S631" s="12">
        <f t="shared" si="40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7"/>
        <v>8.3340278356529712E-2</v>
      </c>
      <c r="P632" s="7">
        <f t="shared" si="38"/>
        <v>10</v>
      </c>
      <c r="Q632" t="s">
        <v>8319</v>
      </c>
      <c r="R632" t="s">
        <v>8320</v>
      </c>
      <c r="S632" s="12">
        <f t="shared" si="40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7"/>
        <v>1.38</v>
      </c>
      <c r="P633" s="7">
        <f t="shared" si="38"/>
        <v>76.666666666666671</v>
      </c>
      <c r="Q633" t="s">
        <v>8319</v>
      </c>
      <c r="R633" t="s">
        <v>8320</v>
      </c>
      <c r="S633" s="12">
        <f t="shared" si="40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7"/>
        <v>0</v>
      </c>
      <c r="P634" s="7">
        <v>0</v>
      </c>
      <c r="Q634" t="s">
        <v>8319</v>
      </c>
      <c r="R634" t="s">
        <v>8320</v>
      </c>
      <c r="S634" s="12">
        <f t="shared" si="40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7"/>
        <v>12.45</v>
      </c>
      <c r="P635" s="7">
        <f t="shared" si="38"/>
        <v>49.8</v>
      </c>
      <c r="Q635" t="s">
        <v>8319</v>
      </c>
      <c r="R635" t="s">
        <v>8320</v>
      </c>
      <c r="S635" s="12">
        <f t="shared" si="40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7"/>
        <v>0.02</v>
      </c>
      <c r="P636" s="7">
        <f t="shared" si="38"/>
        <v>1</v>
      </c>
      <c r="Q636" t="s">
        <v>8319</v>
      </c>
      <c r="R636" t="s">
        <v>8320</v>
      </c>
      <c r="S636" s="12">
        <f t="shared" si="40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7"/>
        <v>8.0000000000000002E-3</v>
      </c>
      <c r="P637" s="7">
        <f t="shared" si="38"/>
        <v>2</v>
      </c>
      <c r="Q637" t="s">
        <v>8319</v>
      </c>
      <c r="R637" t="s">
        <v>8320</v>
      </c>
      <c r="S637" s="12">
        <f t="shared" si="40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7"/>
        <v>0.2</v>
      </c>
      <c r="P638" s="7">
        <f t="shared" si="38"/>
        <v>4</v>
      </c>
      <c r="Q638" t="s">
        <v>8319</v>
      </c>
      <c r="R638" t="s">
        <v>8320</v>
      </c>
      <c r="S638" s="12">
        <f t="shared" si="40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7"/>
        <v>0</v>
      </c>
      <c r="P639" s="7">
        <v>0</v>
      </c>
      <c r="Q639" t="s">
        <v>8319</v>
      </c>
      <c r="R639" t="s">
        <v>8320</v>
      </c>
      <c r="S639" s="12">
        <f t="shared" si="40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7"/>
        <v>9.0000000000000011E-3</v>
      </c>
      <c r="P640" s="7">
        <f t="shared" si="38"/>
        <v>3</v>
      </c>
      <c r="Q640" t="s">
        <v>8319</v>
      </c>
      <c r="R640" t="s">
        <v>8320</v>
      </c>
      <c r="S640" s="12">
        <f t="shared" si="40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7"/>
        <v>9.9999999999999991E-5</v>
      </c>
      <c r="P641" s="7">
        <f t="shared" si="38"/>
        <v>1</v>
      </c>
      <c r="Q641" t="s">
        <v>8319</v>
      </c>
      <c r="R641" t="s">
        <v>8320</v>
      </c>
      <c r="S641" s="12">
        <f t="shared" si="40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1">SUM(E642/D642)*100</f>
        <v>144.28571428571428</v>
      </c>
      <c r="P642" s="7">
        <f t="shared" si="38"/>
        <v>50.5</v>
      </c>
      <c r="Q642" t="s">
        <v>8319</v>
      </c>
      <c r="R642" t="s">
        <v>8321</v>
      </c>
      <c r="S642" s="12">
        <f t="shared" si="40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1"/>
        <v>119.16249999999999</v>
      </c>
      <c r="P643" s="7">
        <f t="shared" ref="P643:P706" si="42">AVERAGE(E643/L643)</f>
        <v>151.31746031746033</v>
      </c>
      <c r="Q643" t="s">
        <v>8319</v>
      </c>
      <c r="R643" t="s">
        <v>8321</v>
      </c>
      <c r="S643" s="12">
        <f t="shared" si="40"/>
        <v>42199.57</v>
      </c>
      <c r="T643" s="12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1"/>
        <v>1460.4850000000001</v>
      </c>
      <c r="P644" s="7">
        <f t="shared" si="42"/>
        <v>134.3592456301748</v>
      </c>
      <c r="Q644" t="s">
        <v>8319</v>
      </c>
      <c r="R644" t="s">
        <v>8321</v>
      </c>
      <c r="S644" s="12">
        <f t="shared" si="40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1"/>
        <v>105.80799999999999</v>
      </c>
      <c r="P645" s="7">
        <f t="shared" si="42"/>
        <v>174.02631578947367</v>
      </c>
      <c r="Q645" t="s">
        <v>8319</v>
      </c>
      <c r="R645" t="s">
        <v>8321</v>
      </c>
      <c r="S645" s="12">
        <f t="shared" si="40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1"/>
        <v>300.11791999999997</v>
      </c>
      <c r="P646" s="7">
        <f t="shared" si="42"/>
        <v>73.486268364348675</v>
      </c>
      <c r="Q646" t="s">
        <v>8319</v>
      </c>
      <c r="R646" t="s">
        <v>8321</v>
      </c>
      <c r="S646" s="12">
        <f t="shared" si="40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1"/>
        <v>278.7</v>
      </c>
      <c r="P647" s="7">
        <f t="shared" si="42"/>
        <v>23.518987341772153</v>
      </c>
      <c r="Q647" t="s">
        <v>8319</v>
      </c>
      <c r="R647" t="s">
        <v>8321</v>
      </c>
      <c r="S647" s="12">
        <f t="shared" si="40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1"/>
        <v>131.87625</v>
      </c>
      <c r="P648" s="7">
        <f t="shared" si="42"/>
        <v>39.074444444444445</v>
      </c>
      <c r="Q648" t="s">
        <v>8319</v>
      </c>
      <c r="R648" t="s">
        <v>8321</v>
      </c>
      <c r="S648" s="12">
        <f t="shared" si="40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1"/>
        <v>107.05</v>
      </c>
      <c r="P649" s="7">
        <f t="shared" si="42"/>
        <v>125.94117647058823</v>
      </c>
      <c r="Q649" t="s">
        <v>8319</v>
      </c>
      <c r="R649" t="s">
        <v>8321</v>
      </c>
      <c r="S649" s="12">
        <f t="shared" si="40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1"/>
        <v>126.82285714285715</v>
      </c>
      <c r="P650" s="7">
        <f t="shared" si="42"/>
        <v>1644</v>
      </c>
      <c r="Q650" t="s">
        <v>8319</v>
      </c>
      <c r="R650" t="s">
        <v>8321</v>
      </c>
      <c r="S650" s="12">
        <f t="shared" si="40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1"/>
        <v>139.96</v>
      </c>
      <c r="P651" s="7">
        <f t="shared" si="42"/>
        <v>42.670731707317074</v>
      </c>
      <c r="Q651" t="s">
        <v>8319</v>
      </c>
      <c r="R651" t="s">
        <v>8321</v>
      </c>
      <c r="S651" s="12">
        <f t="shared" si="40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1"/>
        <v>112.4</v>
      </c>
      <c r="P652" s="7">
        <f t="shared" si="42"/>
        <v>35.125</v>
      </c>
      <c r="Q652" t="s">
        <v>8319</v>
      </c>
      <c r="R652" t="s">
        <v>8321</v>
      </c>
      <c r="S652" s="12">
        <f t="shared" si="40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1"/>
        <v>100.52799999999999</v>
      </c>
      <c r="P653" s="7">
        <f t="shared" si="42"/>
        <v>239.35238095238094</v>
      </c>
      <c r="Q653" t="s">
        <v>8319</v>
      </c>
      <c r="R653" t="s">
        <v>8321</v>
      </c>
      <c r="S653" s="12">
        <f t="shared" si="40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1"/>
        <v>100.46666666666665</v>
      </c>
      <c r="P654" s="7">
        <f t="shared" si="42"/>
        <v>107.64285714285714</v>
      </c>
      <c r="Q654" t="s">
        <v>8319</v>
      </c>
      <c r="R654" t="s">
        <v>8321</v>
      </c>
      <c r="S654" s="12">
        <f t="shared" si="40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1"/>
        <v>141.446</v>
      </c>
      <c r="P655" s="7">
        <f t="shared" si="42"/>
        <v>95.830623306233065</v>
      </c>
      <c r="Q655" t="s">
        <v>8319</v>
      </c>
      <c r="R655" t="s">
        <v>8321</v>
      </c>
      <c r="S655" s="12">
        <f t="shared" si="40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1"/>
        <v>267.29166666666669</v>
      </c>
      <c r="P656" s="7">
        <f t="shared" si="42"/>
        <v>31.663376110562684</v>
      </c>
      <c r="Q656" t="s">
        <v>8319</v>
      </c>
      <c r="R656" t="s">
        <v>8321</v>
      </c>
      <c r="S656" s="12">
        <f t="shared" si="40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1"/>
        <v>146.88749999999999</v>
      </c>
      <c r="P657" s="7">
        <f t="shared" si="42"/>
        <v>42.886861313868614</v>
      </c>
      <c r="Q657" t="s">
        <v>8319</v>
      </c>
      <c r="R657" t="s">
        <v>8321</v>
      </c>
      <c r="S657" s="12">
        <f t="shared" si="40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1"/>
        <v>213.56</v>
      </c>
      <c r="P658" s="7">
        <f t="shared" si="42"/>
        <v>122.73563218390805</v>
      </c>
      <c r="Q658" t="s">
        <v>8319</v>
      </c>
      <c r="R658" t="s">
        <v>8321</v>
      </c>
      <c r="S658" s="12">
        <f t="shared" si="40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1"/>
        <v>125.69999999999999</v>
      </c>
      <c r="P659" s="7">
        <f t="shared" si="42"/>
        <v>190.45454545454547</v>
      </c>
      <c r="Q659" t="s">
        <v>8319</v>
      </c>
      <c r="R659" t="s">
        <v>8321</v>
      </c>
      <c r="S659" s="12">
        <f t="shared" si="40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1"/>
        <v>104.46206037108834</v>
      </c>
      <c r="P660" s="7">
        <f t="shared" si="42"/>
        <v>109.33695652173913</v>
      </c>
      <c r="Q660" t="s">
        <v>8319</v>
      </c>
      <c r="R660" t="s">
        <v>8321</v>
      </c>
      <c r="S660" s="12">
        <f t="shared" si="40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1"/>
        <v>100.56666666666668</v>
      </c>
      <c r="P661" s="7">
        <f t="shared" si="42"/>
        <v>143.66666666666666</v>
      </c>
      <c r="Q661" t="s">
        <v>8319</v>
      </c>
      <c r="R661" t="s">
        <v>8321</v>
      </c>
      <c r="S661" s="12">
        <f t="shared" si="40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1"/>
        <v>3.0579999999999998</v>
      </c>
      <c r="P662" s="7">
        <f t="shared" si="42"/>
        <v>84.944444444444443</v>
      </c>
      <c r="Q662" t="s">
        <v>8319</v>
      </c>
      <c r="R662" t="s">
        <v>8321</v>
      </c>
      <c r="S662" s="12">
        <f t="shared" si="40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1"/>
        <v>0.95</v>
      </c>
      <c r="P663" s="7">
        <f t="shared" si="42"/>
        <v>10.555555555555555</v>
      </c>
      <c r="Q663" t="s">
        <v>8319</v>
      </c>
      <c r="R663" t="s">
        <v>8321</v>
      </c>
      <c r="S663" s="12">
        <f t="shared" si="40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1"/>
        <v>0.4</v>
      </c>
      <c r="P664" s="7">
        <f t="shared" si="42"/>
        <v>39</v>
      </c>
      <c r="Q664" t="s">
        <v>8319</v>
      </c>
      <c r="R664" t="s">
        <v>8321</v>
      </c>
      <c r="S664" s="12">
        <f t="shared" si="40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1"/>
        <v>0.35000000000000003</v>
      </c>
      <c r="P665" s="7">
        <f t="shared" si="42"/>
        <v>100</v>
      </c>
      <c r="Q665" t="s">
        <v>8319</v>
      </c>
      <c r="R665" t="s">
        <v>8321</v>
      </c>
      <c r="S665" s="12">
        <f t="shared" si="40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1"/>
        <v>7.5333333333333332</v>
      </c>
      <c r="P666" s="7">
        <f t="shared" si="42"/>
        <v>31.172413793103448</v>
      </c>
      <c r="Q666" t="s">
        <v>8319</v>
      </c>
      <c r="R666" t="s">
        <v>8321</v>
      </c>
      <c r="S666" s="12">
        <f t="shared" si="40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1"/>
        <v>18.64</v>
      </c>
      <c r="P667" s="7">
        <f t="shared" si="42"/>
        <v>155.33333333333334</v>
      </c>
      <c r="Q667" t="s">
        <v>8319</v>
      </c>
      <c r="R667" t="s">
        <v>8321</v>
      </c>
      <c r="S667" s="12">
        <f t="shared" si="40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1"/>
        <v>4.0000000000000001E-3</v>
      </c>
      <c r="P668" s="7">
        <f t="shared" si="42"/>
        <v>2</v>
      </c>
      <c r="Q668" t="s">
        <v>8319</v>
      </c>
      <c r="R668" t="s">
        <v>8321</v>
      </c>
      <c r="S668" s="12">
        <f t="shared" si="40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1"/>
        <v>10.02</v>
      </c>
      <c r="P669" s="7">
        <f t="shared" si="42"/>
        <v>178.92857142857142</v>
      </c>
      <c r="Q669" t="s">
        <v>8319</v>
      </c>
      <c r="R669" t="s">
        <v>8321</v>
      </c>
      <c r="S669" s="12">
        <f t="shared" si="40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1"/>
        <v>4.5600000000000005</v>
      </c>
      <c r="P670" s="7">
        <f t="shared" si="42"/>
        <v>27.36</v>
      </c>
      <c r="Q670" t="s">
        <v>8319</v>
      </c>
      <c r="R670" t="s">
        <v>8321</v>
      </c>
      <c r="S670" s="12">
        <f t="shared" si="40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1"/>
        <v>21.5075</v>
      </c>
      <c r="P671" s="7">
        <f t="shared" si="42"/>
        <v>1536.25</v>
      </c>
      <c r="Q671" t="s">
        <v>8319</v>
      </c>
      <c r="R671" t="s">
        <v>8321</v>
      </c>
      <c r="S671" s="12">
        <f t="shared" si="40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1"/>
        <v>29.276666666666667</v>
      </c>
      <c r="P672" s="7">
        <f t="shared" si="42"/>
        <v>84.99677419354839</v>
      </c>
      <c r="Q672" t="s">
        <v>8319</v>
      </c>
      <c r="R672" t="s">
        <v>8321</v>
      </c>
      <c r="S672" s="12">
        <f t="shared" si="40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1"/>
        <v>39.426666666666662</v>
      </c>
      <c r="P673" s="7">
        <f t="shared" si="42"/>
        <v>788.5333333333333</v>
      </c>
      <c r="Q673" t="s">
        <v>8319</v>
      </c>
      <c r="R673" t="s">
        <v>8321</v>
      </c>
      <c r="S673" s="12">
        <f t="shared" si="40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1"/>
        <v>21.628</v>
      </c>
      <c r="P674" s="7">
        <f t="shared" si="42"/>
        <v>50.29767441860465</v>
      </c>
      <c r="Q674" t="s">
        <v>8319</v>
      </c>
      <c r="R674" t="s">
        <v>8321</v>
      </c>
      <c r="S674" s="12">
        <f t="shared" si="40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1"/>
        <v>0.20500000000000002</v>
      </c>
      <c r="P675" s="7">
        <f t="shared" si="42"/>
        <v>68.333333333333329</v>
      </c>
      <c r="Q675" t="s">
        <v>8319</v>
      </c>
      <c r="R675" t="s">
        <v>8321</v>
      </c>
      <c r="S675" s="12">
        <f t="shared" si="40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1"/>
        <v>0.03</v>
      </c>
      <c r="P676" s="7">
        <f t="shared" si="42"/>
        <v>7.5</v>
      </c>
      <c r="Q676" t="s">
        <v>8319</v>
      </c>
      <c r="R676" t="s">
        <v>8321</v>
      </c>
      <c r="S676" s="12">
        <f t="shared" si="40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1"/>
        <v>14.85</v>
      </c>
      <c r="P677" s="7">
        <f t="shared" si="42"/>
        <v>34.269230769230766</v>
      </c>
      <c r="Q677" t="s">
        <v>8319</v>
      </c>
      <c r="R677" t="s">
        <v>8321</v>
      </c>
      <c r="S677" s="12">
        <f t="shared" si="40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1"/>
        <v>1.4710000000000001</v>
      </c>
      <c r="P678" s="7">
        <f t="shared" si="42"/>
        <v>61.291666666666664</v>
      </c>
      <c r="Q678" t="s">
        <v>8319</v>
      </c>
      <c r="R678" t="s">
        <v>8321</v>
      </c>
      <c r="S678" s="12">
        <f t="shared" si="40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1"/>
        <v>25.584</v>
      </c>
      <c r="P679" s="7">
        <f t="shared" si="42"/>
        <v>133.25</v>
      </c>
      <c r="Q679" t="s">
        <v>8319</v>
      </c>
      <c r="R679" t="s">
        <v>8321</v>
      </c>
      <c r="S679" s="12">
        <f t="shared" si="40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1"/>
        <v>3.8206896551724134</v>
      </c>
      <c r="P680" s="7">
        <f t="shared" si="42"/>
        <v>65.17647058823529</v>
      </c>
      <c r="Q680" t="s">
        <v>8319</v>
      </c>
      <c r="R680" t="s">
        <v>8321</v>
      </c>
      <c r="S680" s="12">
        <f t="shared" si="40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1"/>
        <v>15.485964912280703</v>
      </c>
      <c r="P681" s="7">
        <f t="shared" si="42"/>
        <v>93.90425531914893</v>
      </c>
      <c r="Q681" t="s">
        <v>8319</v>
      </c>
      <c r="R681" t="s">
        <v>8321</v>
      </c>
      <c r="S681" s="12">
        <f t="shared" si="40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1"/>
        <v>25.912000000000003</v>
      </c>
      <c r="P682" s="7">
        <f t="shared" si="42"/>
        <v>150.65116279069767</v>
      </c>
      <c r="Q682" t="s">
        <v>8319</v>
      </c>
      <c r="R682" t="s">
        <v>8321</v>
      </c>
      <c r="S682" s="12">
        <f t="shared" si="40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1"/>
        <v>0.04</v>
      </c>
      <c r="P683" s="7">
        <f t="shared" si="42"/>
        <v>1</v>
      </c>
      <c r="Q683" t="s">
        <v>8319</v>
      </c>
      <c r="R683" t="s">
        <v>8321</v>
      </c>
      <c r="S683" s="12">
        <f t="shared" si="40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1"/>
        <v>0.106</v>
      </c>
      <c r="P684" s="7">
        <f t="shared" si="42"/>
        <v>13.25</v>
      </c>
      <c r="Q684" t="s">
        <v>8319</v>
      </c>
      <c r="R684" t="s">
        <v>8321</v>
      </c>
      <c r="S684" s="12">
        <f t="shared" si="40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1"/>
        <v>0.85142857142857142</v>
      </c>
      <c r="P685" s="7">
        <f t="shared" si="42"/>
        <v>99.333333333333329</v>
      </c>
      <c r="Q685" t="s">
        <v>8319</v>
      </c>
      <c r="R685" t="s">
        <v>8321</v>
      </c>
      <c r="S685" s="12">
        <f t="shared" si="40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1"/>
        <v>7.4837500000000006</v>
      </c>
      <c r="P686" s="7">
        <f t="shared" si="42"/>
        <v>177.39259259259259</v>
      </c>
      <c r="Q686" t="s">
        <v>8319</v>
      </c>
      <c r="R686" t="s">
        <v>8321</v>
      </c>
      <c r="S686" s="12">
        <f t="shared" si="40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1"/>
        <v>27.650000000000002</v>
      </c>
      <c r="P687" s="7">
        <f t="shared" si="42"/>
        <v>55.3</v>
      </c>
      <c r="Q687" t="s">
        <v>8319</v>
      </c>
      <c r="R687" t="s">
        <v>8321</v>
      </c>
      <c r="S687" s="12">
        <f t="shared" si="40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1"/>
        <v>0</v>
      </c>
      <c r="P688" s="7">
        <v>0</v>
      </c>
      <c r="Q688" t="s">
        <v>8319</v>
      </c>
      <c r="R688" t="s">
        <v>8321</v>
      </c>
      <c r="S688" s="12">
        <f t="shared" si="40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1"/>
        <v>3.55</v>
      </c>
      <c r="P689" s="7">
        <f t="shared" si="42"/>
        <v>591.66666666666663</v>
      </c>
      <c r="Q689" t="s">
        <v>8319</v>
      </c>
      <c r="R689" t="s">
        <v>8321</v>
      </c>
      <c r="S689" s="12">
        <f t="shared" si="40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1"/>
        <v>72.989999999999995</v>
      </c>
      <c r="P690" s="7">
        <f t="shared" si="42"/>
        <v>405.5</v>
      </c>
      <c r="Q690" t="s">
        <v>8319</v>
      </c>
      <c r="R690" t="s">
        <v>8321</v>
      </c>
      <c r="S690" s="12">
        <f t="shared" si="40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1"/>
        <v>57.648750000000007</v>
      </c>
      <c r="P691" s="7">
        <f t="shared" si="42"/>
        <v>343.14732142857144</v>
      </c>
      <c r="Q691" t="s">
        <v>8319</v>
      </c>
      <c r="R691" t="s">
        <v>8321</v>
      </c>
      <c r="S691" s="12">
        <f t="shared" si="40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1"/>
        <v>12.34</v>
      </c>
      <c r="P692" s="7">
        <f t="shared" si="42"/>
        <v>72.588235294117652</v>
      </c>
      <c r="Q692" t="s">
        <v>8319</v>
      </c>
      <c r="R692" t="s">
        <v>8321</v>
      </c>
      <c r="S692" s="12">
        <f t="shared" si="40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1"/>
        <v>0.52</v>
      </c>
      <c r="P693" s="7">
        <f t="shared" si="42"/>
        <v>26</v>
      </c>
      <c r="Q693" t="s">
        <v>8319</v>
      </c>
      <c r="R693" t="s">
        <v>8321</v>
      </c>
      <c r="S693" s="12">
        <f t="shared" si="40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1"/>
        <v>6.5299999999999994</v>
      </c>
      <c r="P694" s="7">
        <f t="shared" si="42"/>
        <v>6.4975124378109452</v>
      </c>
      <c r="Q694" t="s">
        <v>8319</v>
      </c>
      <c r="R694" t="s">
        <v>8321</v>
      </c>
      <c r="S694" s="12">
        <f t="shared" ref="S694:S757" si="44">(((J694/60)/60)/24)+DATE(1970,1,1)</f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1"/>
        <v>35.338000000000001</v>
      </c>
      <c r="P695" s="7">
        <f t="shared" si="42"/>
        <v>119.38513513513513</v>
      </c>
      <c r="Q695" t="s">
        <v>8319</v>
      </c>
      <c r="R695" t="s">
        <v>8321</v>
      </c>
      <c r="S695" s="12">
        <f t="shared" si="44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1"/>
        <v>0.39333333333333331</v>
      </c>
      <c r="P696" s="7">
        <f t="shared" si="42"/>
        <v>84.285714285714292</v>
      </c>
      <c r="Q696" t="s">
        <v>8319</v>
      </c>
      <c r="R696" t="s">
        <v>8321</v>
      </c>
      <c r="S696" s="12">
        <f t="shared" si="44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1"/>
        <v>1.06</v>
      </c>
      <c r="P697" s="7">
        <f t="shared" si="42"/>
        <v>90.857142857142861</v>
      </c>
      <c r="Q697" t="s">
        <v>8319</v>
      </c>
      <c r="R697" t="s">
        <v>8321</v>
      </c>
      <c r="S697" s="12">
        <f t="shared" si="44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1"/>
        <v>5.7142857142857147E-4</v>
      </c>
      <c r="P698" s="7">
        <f t="shared" si="42"/>
        <v>1</v>
      </c>
      <c r="Q698" t="s">
        <v>8319</v>
      </c>
      <c r="R698" t="s">
        <v>8321</v>
      </c>
      <c r="S698" s="12">
        <f t="shared" si="44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1"/>
        <v>46.379999999999995</v>
      </c>
      <c r="P699" s="7">
        <f t="shared" si="42"/>
        <v>20.342105263157894</v>
      </c>
      <c r="Q699" t="s">
        <v>8319</v>
      </c>
      <c r="R699" t="s">
        <v>8321</v>
      </c>
      <c r="S699" s="12">
        <f t="shared" si="44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1"/>
        <v>15.39</v>
      </c>
      <c r="P700" s="7">
        <f t="shared" si="42"/>
        <v>530.68965517241384</v>
      </c>
      <c r="Q700" t="s">
        <v>8319</v>
      </c>
      <c r="R700" t="s">
        <v>8321</v>
      </c>
      <c r="S700" s="12">
        <f t="shared" si="44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1"/>
        <v>82.422107692307705</v>
      </c>
      <c r="P701" s="7">
        <f t="shared" si="42"/>
        <v>120.39184269662923</v>
      </c>
      <c r="Q701" t="s">
        <v>8319</v>
      </c>
      <c r="R701" t="s">
        <v>8321</v>
      </c>
      <c r="S701" s="12">
        <f t="shared" si="44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1"/>
        <v>2.6866666666666665</v>
      </c>
      <c r="P702" s="7">
        <f t="shared" si="42"/>
        <v>13</v>
      </c>
      <c r="Q702" t="s">
        <v>8319</v>
      </c>
      <c r="R702" t="s">
        <v>8321</v>
      </c>
      <c r="S702" s="12">
        <f t="shared" si="44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1"/>
        <v>26.6</v>
      </c>
      <c r="P703" s="7">
        <f t="shared" si="42"/>
        <v>291.33333333333331</v>
      </c>
      <c r="Q703" t="s">
        <v>8319</v>
      </c>
      <c r="R703" t="s">
        <v>8321</v>
      </c>
      <c r="S703" s="12">
        <f t="shared" si="44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1"/>
        <v>30.813400000000001</v>
      </c>
      <c r="P704" s="7">
        <f t="shared" si="42"/>
        <v>124.9191891891892</v>
      </c>
      <c r="Q704" t="s">
        <v>8319</v>
      </c>
      <c r="R704" t="s">
        <v>8321</v>
      </c>
      <c r="S704" s="12">
        <f t="shared" si="44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1"/>
        <v>5.58</v>
      </c>
      <c r="P705" s="7">
        <f t="shared" si="42"/>
        <v>119.57142857142857</v>
      </c>
      <c r="Q705" t="s">
        <v>8319</v>
      </c>
      <c r="R705" t="s">
        <v>8321</v>
      </c>
      <c r="S705" s="12">
        <f t="shared" si="44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5">SUM(E706/D706)*100</f>
        <v>0.87454545454545463</v>
      </c>
      <c r="P706" s="7">
        <f t="shared" si="42"/>
        <v>120.25</v>
      </c>
      <c r="Q706" t="s">
        <v>8319</v>
      </c>
      <c r="R706" t="s">
        <v>8321</v>
      </c>
      <c r="S706" s="12">
        <f t="shared" si="44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5"/>
        <v>0.97699999999999987</v>
      </c>
      <c r="P707" s="7">
        <f t="shared" ref="P707:P769" si="46">AVERAGE(E707/L707)</f>
        <v>195.4</v>
      </c>
      <c r="Q707" t="s">
        <v>8319</v>
      </c>
      <c r="R707" t="s">
        <v>8321</v>
      </c>
      <c r="S707" s="12">
        <f t="shared" si="44"/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5"/>
        <v>0</v>
      </c>
      <c r="P708" s="7">
        <v>0</v>
      </c>
      <c r="Q708" t="s">
        <v>8319</v>
      </c>
      <c r="R708" t="s">
        <v>8321</v>
      </c>
      <c r="S708" s="12">
        <f t="shared" si="44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5"/>
        <v>78.927352941176466</v>
      </c>
      <c r="P709" s="7">
        <f t="shared" si="46"/>
        <v>117.69868421052631</v>
      </c>
      <c r="Q709" t="s">
        <v>8319</v>
      </c>
      <c r="R709" t="s">
        <v>8321</v>
      </c>
      <c r="S709" s="12">
        <f t="shared" si="44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5"/>
        <v>22.092500000000001</v>
      </c>
      <c r="P710" s="7">
        <f t="shared" si="46"/>
        <v>23.948509485094849</v>
      </c>
      <c r="Q710" t="s">
        <v>8319</v>
      </c>
      <c r="R710" t="s">
        <v>8321</v>
      </c>
      <c r="S710" s="12">
        <f t="shared" si="44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5"/>
        <v>0.40666666666666662</v>
      </c>
      <c r="P711" s="7">
        <f t="shared" si="46"/>
        <v>30.5</v>
      </c>
      <c r="Q711" t="s">
        <v>8319</v>
      </c>
      <c r="R711" t="s">
        <v>8321</v>
      </c>
      <c r="S711" s="12">
        <f t="shared" si="44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5"/>
        <v>0</v>
      </c>
      <c r="P712" s="7">
        <v>0</v>
      </c>
      <c r="Q712" t="s">
        <v>8319</v>
      </c>
      <c r="R712" t="s">
        <v>8321</v>
      </c>
      <c r="S712" s="12">
        <f t="shared" si="44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5"/>
        <v>33.790999999999997</v>
      </c>
      <c r="P713" s="7">
        <f t="shared" si="46"/>
        <v>99.973372781065095</v>
      </c>
      <c r="Q713" t="s">
        <v>8319</v>
      </c>
      <c r="R713" t="s">
        <v>8321</v>
      </c>
      <c r="S713" s="12">
        <f t="shared" si="44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5"/>
        <v>0.21649484536082475</v>
      </c>
      <c r="P714" s="7">
        <f t="shared" si="46"/>
        <v>26.25</v>
      </c>
      <c r="Q714" t="s">
        <v>8319</v>
      </c>
      <c r="R714" t="s">
        <v>8321</v>
      </c>
      <c r="S714" s="12">
        <f t="shared" si="44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5"/>
        <v>0.79600000000000004</v>
      </c>
      <c r="P715" s="7">
        <f t="shared" si="46"/>
        <v>199</v>
      </c>
      <c r="Q715" t="s">
        <v>8319</v>
      </c>
      <c r="R715" t="s">
        <v>8321</v>
      </c>
      <c r="S715" s="12">
        <f t="shared" si="44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5"/>
        <v>14.993333333333334</v>
      </c>
      <c r="P716" s="7">
        <f t="shared" si="46"/>
        <v>80.321428571428569</v>
      </c>
      <c r="Q716" t="s">
        <v>8319</v>
      </c>
      <c r="R716" t="s">
        <v>8321</v>
      </c>
      <c r="S716" s="12">
        <f t="shared" si="44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5"/>
        <v>5.0509090909090908</v>
      </c>
      <c r="P717" s="7">
        <f t="shared" si="46"/>
        <v>115.75</v>
      </c>
      <c r="Q717" t="s">
        <v>8319</v>
      </c>
      <c r="R717" t="s">
        <v>8321</v>
      </c>
      <c r="S717" s="12">
        <f t="shared" si="44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5"/>
        <v>10.214285714285715</v>
      </c>
      <c r="P718" s="7">
        <f t="shared" si="46"/>
        <v>44.6875</v>
      </c>
      <c r="Q718" t="s">
        <v>8319</v>
      </c>
      <c r="R718" t="s">
        <v>8321</v>
      </c>
      <c r="S718" s="12">
        <f t="shared" si="44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5"/>
        <v>0.30499999999999999</v>
      </c>
      <c r="P719" s="7">
        <f t="shared" si="46"/>
        <v>76.25</v>
      </c>
      <c r="Q719" t="s">
        <v>8319</v>
      </c>
      <c r="R719" t="s">
        <v>8321</v>
      </c>
      <c r="S719" s="12">
        <f t="shared" si="44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5"/>
        <v>0.75</v>
      </c>
      <c r="P720" s="7">
        <f t="shared" si="46"/>
        <v>22.5</v>
      </c>
      <c r="Q720" t="s">
        <v>8319</v>
      </c>
      <c r="R720" t="s">
        <v>8321</v>
      </c>
      <c r="S720" s="12">
        <f t="shared" si="44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5"/>
        <v>1.2933333333333332</v>
      </c>
      <c r="P721" s="7">
        <f t="shared" si="46"/>
        <v>19.399999999999999</v>
      </c>
      <c r="Q721" t="s">
        <v>8319</v>
      </c>
      <c r="R721" t="s">
        <v>8321</v>
      </c>
      <c r="S721" s="12">
        <f t="shared" si="44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5"/>
        <v>143.94736842105263</v>
      </c>
      <c r="P722" s="7">
        <f t="shared" si="46"/>
        <v>66.707317073170728</v>
      </c>
      <c r="Q722" t="s">
        <v>8322</v>
      </c>
      <c r="R722" t="s">
        <v>8323</v>
      </c>
      <c r="S722" s="12">
        <f t="shared" si="44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5"/>
        <v>122.10975609756099</v>
      </c>
      <c r="P723" s="7">
        <f t="shared" si="46"/>
        <v>84.142857142857139</v>
      </c>
      <c r="Q723" t="s">
        <v>8322</v>
      </c>
      <c r="R723" t="s">
        <v>8323</v>
      </c>
      <c r="S723" s="12">
        <f t="shared" si="44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5"/>
        <v>132.024</v>
      </c>
      <c r="P724" s="7">
        <f t="shared" si="46"/>
        <v>215.72549019607843</v>
      </c>
      <c r="Q724" t="s">
        <v>8322</v>
      </c>
      <c r="R724" t="s">
        <v>8323</v>
      </c>
      <c r="S724" s="12">
        <f t="shared" si="44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5"/>
        <v>109.38000000000001</v>
      </c>
      <c r="P725" s="7">
        <f t="shared" si="46"/>
        <v>54.69</v>
      </c>
      <c r="Q725" t="s">
        <v>8322</v>
      </c>
      <c r="R725" t="s">
        <v>8323</v>
      </c>
      <c r="S725" s="12">
        <f t="shared" si="44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5"/>
        <v>105.47157142857144</v>
      </c>
      <c r="P726" s="7">
        <f t="shared" si="46"/>
        <v>51.62944055944056</v>
      </c>
      <c r="Q726" t="s">
        <v>8322</v>
      </c>
      <c r="R726" t="s">
        <v>8323</v>
      </c>
      <c r="S726" s="12">
        <f t="shared" si="44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5"/>
        <v>100.35000000000001</v>
      </c>
      <c r="P727" s="7">
        <f t="shared" si="46"/>
        <v>143.35714285714286</v>
      </c>
      <c r="Q727" t="s">
        <v>8322</v>
      </c>
      <c r="R727" t="s">
        <v>8323</v>
      </c>
      <c r="S727" s="12">
        <f t="shared" si="44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5"/>
        <v>101.4</v>
      </c>
      <c r="P728" s="7">
        <f t="shared" si="46"/>
        <v>72.428571428571431</v>
      </c>
      <c r="Q728" t="s">
        <v>8322</v>
      </c>
      <c r="R728" t="s">
        <v>8323</v>
      </c>
      <c r="S728" s="12">
        <f t="shared" si="44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5"/>
        <v>155.51428571428571</v>
      </c>
      <c r="P729" s="7">
        <f t="shared" si="46"/>
        <v>36.530201342281877</v>
      </c>
      <c r="Q729" t="s">
        <v>8322</v>
      </c>
      <c r="R729" t="s">
        <v>8323</v>
      </c>
      <c r="S729" s="12">
        <f t="shared" si="44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5"/>
        <v>105.566</v>
      </c>
      <c r="P730" s="7">
        <f t="shared" si="46"/>
        <v>60.903461538461535</v>
      </c>
      <c r="Q730" t="s">
        <v>8322</v>
      </c>
      <c r="R730" t="s">
        <v>8323</v>
      </c>
      <c r="S730" s="12">
        <f t="shared" si="44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5"/>
        <v>130.65</v>
      </c>
      <c r="P731" s="7">
        <f t="shared" si="46"/>
        <v>43.55</v>
      </c>
      <c r="Q731" t="s">
        <v>8322</v>
      </c>
      <c r="R731" t="s">
        <v>8323</v>
      </c>
      <c r="S731" s="12">
        <f t="shared" si="44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5"/>
        <v>132.19</v>
      </c>
      <c r="P732" s="7">
        <f t="shared" si="46"/>
        <v>99.766037735849054</v>
      </c>
      <c r="Q732" t="s">
        <v>8322</v>
      </c>
      <c r="R732" t="s">
        <v>8323</v>
      </c>
      <c r="S732" s="12">
        <f t="shared" si="44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5"/>
        <v>126</v>
      </c>
      <c r="P733" s="7">
        <f t="shared" si="46"/>
        <v>88.732394366197184</v>
      </c>
      <c r="Q733" t="s">
        <v>8322</v>
      </c>
      <c r="R733" t="s">
        <v>8323</v>
      </c>
      <c r="S733" s="12">
        <f t="shared" si="44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5"/>
        <v>160</v>
      </c>
      <c r="P734" s="7">
        <f t="shared" si="46"/>
        <v>4.9230769230769234</v>
      </c>
      <c r="Q734" t="s">
        <v>8322</v>
      </c>
      <c r="R734" t="s">
        <v>8323</v>
      </c>
      <c r="S734" s="12">
        <f t="shared" si="44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5"/>
        <v>120.48</v>
      </c>
      <c r="P735" s="7">
        <f t="shared" si="46"/>
        <v>17.822485207100591</v>
      </c>
      <c r="Q735" t="s">
        <v>8322</v>
      </c>
      <c r="R735" t="s">
        <v>8323</v>
      </c>
      <c r="S735" s="12">
        <f t="shared" si="44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5"/>
        <v>125.52941176470588</v>
      </c>
      <c r="P736" s="7">
        <f t="shared" si="46"/>
        <v>187.19298245614036</v>
      </c>
      <c r="Q736" t="s">
        <v>8322</v>
      </c>
      <c r="R736" t="s">
        <v>8323</v>
      </c>
      <c r="S736" s="12">
        <f t="shared" si="44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5"/>
        <v>114.40638297872341</v>
      </c>
      <c r="P737" s="7">
        <f t="shared" si="46"/>
        <v>234.80786026200875</v>
      </c>
      <c r="Q737" t="s">
        <v>8322</v>
      </c>
      <c r="R737" t="s">
        <v>8323</v>
      </c>
      <c r="S737" s="12">
        <f t="shared" si="44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5"/>
        <v>315.13888888888891</v>
      </c>
      <c r="P738" s="7">
        <f t="shared" si="46"/>
        <v>105.04629629629629</v>
      </c>
      <c r="Q738" t="s">
        <v>8322</v>
      </c>
      <c r="R738" t="s">
        <v>8323</v>
      </c>
      <c r="S738" s="12">
        <f t="shared" si="44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5"/>
        <v>122.39999999999999</v>
      </c>
      <c r="P739" s="7">
        <f t="shared" si="46"/>
        <v>56.666666666666664</v>
      </c>
      <c r="Q739" t="s">
        <v>8322</v>
      </c>
      <c r="R739" t="s">
        <v>8323</v>
      </c>
      <c r="S739" s="12">
        <f t="shared" si="44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5"/>
        <v>106.73333333333332</v>
      </c>
      <c r="P740" s="7">
        <f t="shared" si="46"/>
        <v>39.048780487804876</v>
      </c>
      <c r="Q740" t="s">
        <v>8322</v>
      </c>
      <c r="R740" t="s">
        <v>8323</v>
      </c>
      <c r="S740" s="12">
        <f t="shared" si="44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5"/>
        <v>158.33333333333331</v>
      </c>
      <c r="P741" s="7">
        <f t="shared" si="46"/>
        <v>68.345323741007192</v>
      </c>
      <c r="Q741" t="s">
        <v>8322</v>
      </c>
      <c r="R741" t="s">
        <v>8323</v>
      </c>
      <c r="S741" s="12">
        <f t="shared" si="44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5"/>
        <v>107.4</v>
      </c>
      <c r="P742" s="7">
        <f t="shared" si="46"/>
        <v>169.57894736842104</v>
      </c>
      <c r="Q742" t="s">
        <v>8322</v>
      </c>
      <c r="R742" t="s">
        <v>8323</v>
      </c>
      <c r="S742" s="12">
        <f t="shared" si="44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5"/>
        <v>102.25999999999999</v>
      </c>
      <c r="P743" s="7">
        <f t="shared" si="46"/>
        <v>141.42340425531913</v>
      </c>
      <c r="Q743" t="s">
        <v>8322</v>
      </c>
      <c r="R743" t="s">
        <v>8323</v>
      </c>
      <c r="S743" s="12">
        <f t="shared" si="44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5"/>
        <v>110.71428571428572</v>
      </c>
      <c r="P744" s="7">
        <f t="shared" si="46"/>
        <v>67.391304347826093</v>
      </c>
      <c r="Q744" t="s">
        <v>8322</v>
      </c>
      <c r="R744" t="s">
        <v>8323</v>
      </c>
      <c r="S744" s="12">
        <f t="shared" si="44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5"/>
        <v>148</v>
      </c>
      <c r="P745" s="7">
        <f t="shared" si="46"/>
        <v>54.266666666666666</v>
      </c>
      <c r="Q745" t="s">
        <v>8322</v>
      </c>
      <c r="R745" t="s">
        <v>8323</v>
      </c>
      <c r="S745" s="12">
        <f t="shared" si="44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5"/>
        <v>102.32000000000001</v>
      </c>
      <c r="P746" s="7">
        <f t="shared" si="46"/>
        <v>82.516129032258064</v>
      </c>
      <c r="Q746" t="s">
        <v>8322</v>
      </c>
      <c r="R746" t="s">
        <v>8323</v>
      </c>
      <c r="S746" s="12">
        <f t="shared" si="44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5"/>
        <v>179.09909909909908</v>
      </c>
      <c r="P747" s="7">
        <f t="shared" si="46"/>
        <v>53.729729729729726</v>
      </c>
      <c r="Q747" t="s">
        <v>8322</v>
      </c>
      <c r="R747" t="s">
        <v>8323</v>
      </c>
      <c r="S747" s="12">
        <f t="shared" si="44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5"/>
        <v>111.08135252761969</v>
      </c>
      <c r="P748" s="7">
        <f t="shared" si="46"/>
        <v>34.206185567010309</v>
      </c>
      <c r="Q748" t="s">
        <v>8322</v>
      </c>
      <c r="R748" t="s">
        <v>8323</v>
      </c>
      <c r="S748" s="12">
        <f t="shared" si="44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5"/>
        <v>100.04285714285714</v>
      </c>
      <c r="P749" s="7">
        <f t="shared" si="46"/>
        <v>127.32727272727273</v>
      </c>
      <c r="Q749" t="s">
        <v>8322</v>
      </c>
      <c r="R749" t="s">
        <v>8323</v>
      </c>
      <c r="S749" s="12">
        <f t="shared" si="44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5"/>
        <v>100.25</v>
      </c>
      <c r="P750" s="7">
        <f t="shared" si="46"/>
        <v>45.56818181818182</v>
      </c>
      <c r="Q750" t="s">
        <v>8322</v>
      </c>
      <c r="R750" t="s">
        <v>8323</v>
      </c>
      <c r="S750" s="12">
        <f t="shared" si="44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5"/>
        <v>105.56</v>
      </c>
      <c r="P751" s="7">
        <f t="shared" si="46"/>
        <v>95.963636363636368</v>
      </c>
      <c r="Q751" t="s">
        <v>8322</v>
      </c>
      <c r="R751" t="s">
        <v>8323</v>
      </c>
      <c r="S751" s="12">
        <f t="shared" si="44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5"/>
        <v>102.58775877587757</v>
      </c>
      <c r="P752" s="7">
        <f t="shared" si="46"/>
        <v>77.271186440677965</v>
      </c>
      <c r="Q752" t="s">
        <v>8322</v>
      </c>
      <c r="R752" t="s">
        <v>8323</v>
      </c>
      <c r="S752" s="12">
        <f t="shared" si="44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5"/>
        <v>118.5</v>
      </c>
      <c r="P753" s="7">
        <f t="shared" si="46"/>
        <v>57.338709677419352</v>
      </c>
      <c r="Q753" t="s">
        <v>8322</v>
      </c>
      <c r="R753" t="s">
        <v>8323</v>
      </c>
      <c r="S753" s="12">
        <f t="shared" si="44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5"/>
        <v>111.7</v>
      </c>
      <c r="P754" s="7">
        <f t="shared" si="46"/>
        <v>53.19047619047619</v>
      </c>
      <c r="Q754" t="s">
        <v>8322</v>
      </c>
      <c r="R754" t="s">
        <v>8323</v>
      </c>
      <c r="S754" s="12">
        <f t="shared" si="44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5"/>
        <v>128</v>
      </c>
      <c r="P755" s="7">
        <f t="shared" si="46"/>
        <v>492.30769230769232</v>
      </c>
      <c r="Q755" t="s">
        <v>8322</v>
      </c>
      <c r="R755" t="s">
        <v>8323</v>
      </c>
      <c r="S755" s="12">
        <f t="shared" si="44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5"/>
        <v>103.75000000000001</v>
      </c>
      <c r="P756" s="7">
        <f t="shared" si="46"/>
        <v>42.346938775510203</v>
      </c>
      <c r="Q756" t="s">
        <v>8322</v>
      </c>
      <c r="R756" t="s">
        <v>8323</v>
      </c>
      <c r="S756" s="12">
        <f t="shared" si="44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5"/>
        <v>101.9076</v>
      </c>
      <c r="P757" s="7">
        <f t="shared" si="46"/>
        <v>37.466029411764708</v>
      </c>
      <c r="Q757" t="s">
        <v>8322</v>
      </c>
      <c r="R757" t="s">
        <v>8323</v>
      </c>
      <c r="S757" s="12">
        <f t="shared" si="44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5"/>
        <v>117.71428571428571</v>
      </c>
      <c r="P758" s="7">
        <f t="shared" si="46"/>
        <v>37.454545454545453</v>
      </c>
      <c r="Q758" t="s">
        <v>8322</v>
      </c>
      <c r="R758" t="s">
        <v>8323</v>
      </c>
      <c r="S758" s="12">
        <f t="shared" ref="S758:S821" si="48">(((J758/60)/60)/24)+DATE(1970,1,1)</f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5"/>
        <v>238</v>
      </c>
      <c r="P759" s="7">
        <f t="shared" si="46"/>
        <v>33.055555555555557</v>
      </c>
      <c r="Q759" t="s">
        <v>8322</v>
      </c>
      <c r="R759" t="s">
        <v>8323</v>
      </c>
      <c r="S759" s="12">
        <f t="shared" si="48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5"/>
        <v>102</v>
      </c>
      <c r="P760" s="7">
        <f t="shared" si="46"/>
        <v>134.21052631578948</v>
      </c>
      <c r="Q760" t="s">
        <v>8322</v>
      </c>
      <c r="R760" t="s">
        <v>8323</v>
      </c>
      <c r="S760" s="12">
        <f t="shared" si="48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5"/>
        <v>101.92000000000002</v>
      </c>
      <c r="P761" s="7">
        <f t="shared" si="46"/>
        <v>51.474747474747474</v>
      </c>
      <c r="Q761" t="s">
        <v>8322</v>
      </c>
      <c r="R761" t="s">
        <v>8323</v>
      </c>
      <c r="S761" s="12">
        <f t="shared" si="48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5"/>
        <v>0</v>
      </c>
      <c r="P762" s="7">
        <v>0</v>
      </c>
      <c r="Q762" t="s">
        <v>8322</v>
      </c>
      <c r="R762" t="s">
        <v>8324</v>
      </c>
      <c r="S762" s="12">
        <f t="shared" si="48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5"/>
        <v>4.7</v>
      </c>
      <c r="P763" s="7">
        <f t="shared" si="46"/>
        <v>39.166666666666664</v>
      </c>
      <c r="Q763" t="s">
        <v>8322</v>
      </c>
      <c r="R763" t="s">
        <v>8324</v>
      </c>
      <c r="S763" s="12">
        <f t="shared" si="48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5"/>
        <v>0</v>
      </c>
      <c r="P764" s="7">
        <v>0</v>
      </c>
      <c r="Q764" t="s">
        <v>8322</v>
      </c>
      <c r="R764" t="s">
        <v>8324</v>
      </c>
      <c r="S764" s="12">
        <f t="shared" si="48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5"/>
        <v>0.11655011655011654</v>
      </c>
      <c r="P765" s="7">
        <f t="shared" si="46"/>
        <v>5</v>
      </c>
      <c r="Q765" t="s">
        <v>8322</v>
      </c>
      <c r="R765" t="s">
        <v>8324</v>
      </c>
      <c r="S765" s="12">
        <f t="shared" si="48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5"/>
        <v>0</v>
      </c>
      <c r="P766" s="7">
        <v>0</v>
      </c>
      <c r="Q766" t="s">
        <v>8322</v>
      </c>
      <c r="R766" t="s">
        <v>8324</v>
      </c>
      <c r="S766" s="12">
        <f t="shared" si="48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5"/>
        <v>36.014285714285712</v>
      </c>
      <c r="P767" s="7">
        <f t="shared" si="46"/>
        <v>57.295454545454547</v>
      </c>
      <c r="Q767" t="s">
        <v>8322</v>
      </c>
      <c r="R767" t="s">
        <v>8324</v>
      </c>
      <c r="S767" s="12">
        <f t="shared" si="48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5"/>
        <v>0</v>
      </c>
      <c r="P768" s="7">
        <v>0</v>
      </c>
      <c r="Q768" t="s">
        <v>8322</v>
      </c>
      <c r="R768" t="s">
        <v>8324</v>
      </c>
      <c r="S768" s="12">
        <f t="shared" si="48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5"/>
        <v>3.54</v>
      </c>
      <c r="P769" s="7">
        <f t="shared" si="46"/>
        <v>59</v>
      </c>
      <c r="Q769" t="s">
        <v>8322</v>
      </c>
      <c r="R769" t="s">
        <v>8324</v>
      </c>
      <c r="S769" s="12">
        <f t="shared" si="48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9">SUM(E770/D770)*100</f>
        <v>0</v>
      </c>
      <c r="P770" s="7">
        <v>0</v>
      </c>
      <c r="Q770" t="s">
        <v>8322</v>
      </c>
      <c r="R770" t="s">
        <v>8324</v>
      </c>
      <c r="S770" s="12">
        <f t="shared" si="48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9"/>
        <v>41.4</v>
      </c>
      <c r="P771" s="7">
        <f t="shared" ref="P771:P834" si="50">AVERAGE(E771/L771)</f>
        <v>31.846153846153847</v>
      </c>
      <c r="Q771" t="s">
        <v>8322</v>
      </c>
      <c r="R771" t="s">
        <v>8324</v>
      </c>
      <c r="S771" s="12">
        <f t="shared" si="48"/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9"/>
        <v>0</v>
      </c>
      <c r="P772" s="7">
        <v>0</v>
      </c>
      <c r="Q772" t="s">
        <v>8322</v>
      </c>
      <c r="R772" t="s">
        <v>8324</v>
      </c>
      <c r="S772" s="12">
        <f t="shared" si="48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9"/>
        <v>2.6315789473684209E-2</v>
      </c>
      <c r="P773" s="7">
        <f t="shared" si="50"/>
        <v>10</v>
      </c>
      <c r="Q773" t="s">
        <v>8322</v>
      </c>
      <c r="R773" t="s">
        <v>8324</v>
      </c>
      <c r="S773" s="12">
        <f t="shared" si="48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9"/>
        <v>3.3333333333333335</v>
      </c>
      <c r="P774" s="7">
        <f t="shared" si="50"/>
        <v>50</v>
      </c>
      <c r="Q774" t="s">
        <v>8322</v>
      </c>
      <c r="R774" t="s">
        <v>8324</v>
      </c>
      <c r="S774" s="12">
        <f t="shared" si="48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9"/>
        <v>0.85129023676509719</v>
      </c>
      <c r="P775" s="7">
        <f t="shared" si="50"/>
        <v>16</v>
      </c>
      <c r="Q775" t="s">
        <v>8322</v>
      </c>
      <c r="R775" t="s">
        <v>8324</v>
      </c>
      <c r="S775" s="12">
        <f t="shared" si="48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9"/>
        <v>70.199999999999989</v>
      </c>
      <c r="P776" s="7">
        <f t="shared" si="50"/>
        <v>39</v>
      </c>
      <c r="Q776" t="s">
        <v>8322</v>
      </c>
      <c r="R776" t="s">
        <v>8324</v>
      </c>
      <c r="S776" s="12">
        <f t="shared" si="48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9"/>
        <v>1.7000000000000002</v>
      </c>
      <c r="P777" s="7">
        <f t="shared" si="50"/>
        <v>34</v>
      </c>
      <c r="Q777" t="s">
        <v>8322</v>
      </c>
      <c r="R777" t="s">
        <v>8324</v>
      </c>
      <c r="S777" s="12">
        <f t="shared" si="48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9"/>
        <v>51.4</v>
      </c>
      <c r="P778" s="7">
        <f t="shared" si="50"/>
        <v>63.122807017543863</v>
      </c>
      <c r="Q778" t="s">
        <v>8322</v>
      </c>
      <c r="R778" t="s">
        <v>8324</v>
      </c>
      <c r="S778" s="12">
        <f t="shared" si="48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9"/>
        <v>0.70000000000000007</v>
      </c>
      <c r="P779" s="7">
        <f t="shared" si="50"/>
        <v>7</v>
      </c>
      <c r="Q779" t="s">
        <v>8322</v>
      </c>
      <c r="R779" t="s">
        <v>8324</v>
      </c>
      <c r="S779" s="12">
        <f t="shared" si="48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9"/>
        <v>0.4</v>
      </c>
      <c r="P780" s="7">
        <f t="shared" si="50"/>
        <v>2</v>
      </c>
      <c r="Q780" t="s">
        <v>8322</v>
      </c>
      <c r="R780" t="s">
        <v>8324</v>
      </c>
      <c r="S780" s="12">
        <f t="shared" si="48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9"/>
        <v>2.666666666666667</v>
      </c>
      <c r="P781" s="7">
        <f t="shared" si="50"/>
        <v>66.666666666666671</v>
      </c>
      <c r="Q781" t="s">
        <v>8322</v>
      </c>
      <c r="R781" t="s">
        <v>8324</v>
      </c>
      <c r="S781" s="12">
        <f t="shared" si="48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9"/>
        <v>104</v>
      </c>
      <c r="P782" s="7">
        <f t="shared" si="50"/>
        <v>38.518518518518519</v>
      </c>
      <c r="Q782" t="s">
        <v>8325</v>
      </c>
      <c r="R782" t="s">
        <v>8326</v>
      </c>
      <c r="S782" s="12">
        <f t="shared" si="48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9"/>
        <v>133.15375</v>
      </c>
      <c r="P783" s="7">
        <f t="shared" si="50"/>
        <v>42.609200000000001</v>
      </c>
      <c r="Q783" t="s">
        <v>8325</v>
      </c>
      <c r="R783" t="s">
        <v>8326</v>
      </c>
      <c r="S783" s="12">
        <f t="shared" si="48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9"/>
        <v>100</v>
      </c>
      <c r="P784" s="7">
        <f t="shared" si="50"/>
        <v>50</v>
      </c>
      <c r="Q784" t="s">
        <v>8325</v>
      </c>
      <c r="R784" t="s">
        <v>8326</v>
      </c>
      <c r="S784" s="12">
        <f t="shared" si="48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9"/>
        <v>148.13333333333333</v>
      </c>
      <c r="P785" s="7">
        <f t="shared" si="50"/>
        <v>63.485714285714288</v>
      </c>
      <c r="Q785" t="s">
        <v>8325</v>
      </c>
      <c r="R785" t="s">
        <v>8326</v>
      </c>
      <c r="S785" s="12">
        <f t="shared" si="48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9"/>
        <v>102.49999999999999</v>
      </c>
      <c r="P786" s="7">
        <f t="shared" si="50"/>
        <v>102.5</v>
      </c>
      <c r="Q786" t="s">
        <v>8325</v>
      </c>
      <c r="R786" t="s">
        <v>8326</v>
      </c>
      <c r="S786" s="12">
        <f t="shared" si="48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9"/>
        <v>180.62799999999999</v>
      </c>
      <c r="P787" s="7">
        <f t="shared" si="50"/>
        <v>31.142758620689655</v>
      </c>
      <c r="Q787" t="s">
        <v>8325</v>
      </c>
      <c r="R787" t="s">
        <v>8326</v>
      </c>
      <c r="S787" s="12">
        <f t="shared" si="48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9"/>
        <v>142.79999999999998</v>
      </c>
      <c r="P788" s="7">
        <f t="shared" si="50"/>
        <v>162.27272727272728</v>
      </c>
      <c r="Q788" t="s">
        <v>8325</v>
      </c>
      <c r="R788" t="s">
        <v>8326</v>
      </c>
      <c r="S788" s="12">
        <f t="shared" si="48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9"/>
        <v>114.16666666666666</v>
      </c>
      <c r="P789" s="7">
        <f t="shared" si="50"/>
        <v>80.588235294117652</v>
      </c>
      <c r="Q789" t="s">
        <v>8325</v>
      </c>
      <c r="R789" t="s">
        <v>8326</v>
      </c>
      <c r="S789" s="12">
        <f t="shared" si="48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9"/>
        <v>203.505</v>
      </c>
      <c r="P790" s="7">
        <f t="shared" si="50"/>
        <v>59.85441176470588</v>
      </c>
      <c r="Q790" t="s">
        <v>8325</v>
      </c>
      <c r="R790" t="s">
        <v>8326</v>
      </c>
      <c r="S790" s="12">
        <f t="shared" si="48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9"/>
        <v>109.41176470588236</v>
      </c>
      <c r="P791" s="7">
        <f t="shared" si="50"/>
        <v>132.85714285714286</v>
      </c>
      <c r="Q791" t="s">
        <v>8325</v>
      </c>
      <c r="R791" t="s">
        <v>8326</v>
      </c>
      <c r="S791" s="12">
        <f t="shared" si="48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9"/>
        <v>144.37459999999999</v>
      </c>
      <c r="P792" s="7">
        <f t="shared" si="50"/>
        <v>92.547820512820508</v>
      </c>
      <c r="Q792" t="s">
        <v>8325</v>
      </c>
      <c r="R792" t="s">
        <v>8326</v>
      </c>
      <c r="S792" s="12">
        <f t="shared" si="48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9"/>
        <v>103.86666666666666</v>
      </c>
      <c r="P793" s="7">
        <f t="shared" si="50"/>
        <v>60.859375</v>
      </c>
      <c r="Q793" t="s">
        <v>8325</v>
      </c>
      <c r="R793" t="s">
        <v>8326</v>
      </c>
      <c r="S793" s="12">
        <f t="shared" si="48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9"/>
        <v>100.44440000000002</v>
      </c>
      <c r="P794" s="7">
        <f t="shared" si="50"/>
        <v>41.851833333333339</v>
      </c>
      <c r="Q794" t="s">
        <v>8325</v>
      </c>
      <c r="R794" t="s">
        <v>8326</v>
      </c>
      <c r="S794" s="12">
        <f t="shared" si="48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9"/>
        <v>102.77927272727271</v>
      </c>
      <c r="P795" s="7">
        <f t="shared" si="50"/>
        <v>88.325937499999995</v>
      </c>
      <c r="Q795" t="s">
        <v>8325</v>
      </c>
      <c r="R795" t="s">
        <v>8326</v>
      </c>
      <c r="S795" s="12">
        <f t="shared" si="48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9"/>
        <v>105.31250000000001</v>
      </c>
      <c r="P796" s="7">
        <f t="shared" si="50"/>
        <v>158.96226415094338</v>
      </c>
      <c r="Q796" t="s">
        <v>8325</v>
      </c>
      <c r="R796" t="s">
        <v>8326</v>
      </c>
      <c r="S796" s="12">
        <f t="shared" si="48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9"/>
        <v>111.78571428571429</v>
      </c>
      <c r="P797" s="7">
        <f t="shared" si="50"/>
        <v>85.054347826086953</v>
      </c>
      <c r="Q797" t="s">
        <v>8325</v>
      </c>
      <c r="R797" t="s">
        <v>8326</v>
      </c>
      <c r="S797" s="12">
        <f t="shared" si="48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9"/>
        <v>101.35000000000001</v>
      </c>
      <c r="P798" s="7">
        <f t="shared" si="50"/>
        <v>112.61111111111111</v>
      </c>
      <c r="Q798" t="s">
        <v>8325</v>
      </c>
      <c r="R798" t="s">
        <v>8326</v>
      </c>
      <c r="S798" s="12">
        <f t="shared" si="48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9"/>
        <v>107.53333333333333</v>
      </c>
      <c r="P799" s="7">
        <f t="shared" si="50"/>
        <v>45.436619718309856</v>
      </c>
      <c r="Q799" t="s">
        <v>8325</v>
      </c>
      <c r="R799" t="s">
        <v>8326</v>
      </c>
      <c r="S799" s="12">
        <f t="shared" si="48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9"/>
        <v>114.88571428571429</v>
      </c>
      <c r="P800" s="7">
        <f t="shared" si="50"/>
        <v>46.218390804597703</v>
      </c>
      <c r="Q800" t="s">
        <v>8325</v>
      </c>
      <c r="R800" t="s">
        <v>8326</v>
      </c>
      <c r="S800" s="12">
        <f t="shared" si="48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9"/>
        <v>100.02</v>
      </c>
      <c r="P801" s="7">
        <f t="shared" si="50"/>
        <v>178.60714285714286</v>
      </c>
      <c r="Q801" t="s">
        <v>8325</v>
      </c>
      <c r="R801" t="s">
        <v>8326</v>
      </c>
      <c r="S801" s="12">
        <f t="shared" si="48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9"/>
        <v>152.13333333333335</v>
      </c>
      <c r="P802" s="7">
        <f t="shared" si="50"/>
        <v>40.75</v>
      </c>
      <c r="Q802" t="s">
        <v>8325</v>
      </c>
      <c r="R802" t="s">
        <v>8326</v>
      </c>
      <c r="S802" s="12">
        <f t="shared" si="48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9"/>
        <v>111.52149999999999</v>
      </c>
      <c r="P803" s="7">
        <f t="shared" si="50"/>
        <v>43.733921568627444</v>
      </c>
      <c r="Q803" t="s">
        <v>8325</v>
      </c>
      <c r="R803" t="s">
        <v>8326</v>
      </c>
      <c r="S803" s="12">
        <f t="shared" si="48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9"/>
        <v>101.33333333333334</v>
      </c>
      <c r="P804" s="7">
        <f t="shared" si="50"/>
        <v>81.066666666666663</v>
      </c>
      <c r="Q804" t="s">
        <v>8325</v>
      </c>
      <c r="R804" t="s">
        <v>8326</v>
      </c>
      <c r="S804" s="12">
        <f t="shared" si="48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9"/>
        <v>123.2608695652174</v>
      </c>
      <c r="P805" s="7">
        <f t="shared" si="50"/>
        <v>74.60526315789474</v>
      </c>
      <c r="Q805" t="s">
        <v>8325</v>
      </c>
      <c r="R805" t="s">
        <v>8326</v>
      </c>
      <c r="S805" s="12">
        <f t="shared" si="48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9"/>
        <v>100</v>
      </c>
      <c r="P806" s="7">
        <f t="shared" si="50"/>
        <v>305.55555555555554</v>
      </c>
      <c r="Q806" t="s">
        <v>8325</v>
      </c>
      <c r="R806" t="s">
        <v>8326</v>
      </c>
      <c r="S806" s="12">
        <f t="shared" si="48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9"/>
        <v>105</v>
      </c>
      <c r="P807" s="7">
        <f t="shared" si="50"/>
        <v>58.333333333333336</v>
      </c>
      <c r="Q807" t="s">
        <v>8325</v>
      </c>
      <c r="R807" t="s">
        <v>8326</v>
      </c>
      <c r="S807" s="12">
        <f t="shared" si="48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9"/>
        <v>104.4375</v>
      </c>
      <c r="P808" s="7">
        <f t="shared" si="50"/>
        <v>117.67605633802818</v>
      </c>
      <c r="Q808" t="s">
        <v>8325</v>
      </c>
      <c r="R808" t="s">
        <v>8326</v>
      </c>
      <c r="S808" s="12">
        <f t="shared" si="48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9"/>
        <v>105.125</v>
      </c>
      <c r="P809" s="7">
        <f t="shared" si="50"/>
        <v>73.771929824561397</v>
      </c>
      <c r="Q809" t="s">
        <v>8325</v>
      </c>
      <c r="R809" t="s">
        <v>8326</v>
      </c>
      <c r="S809" s="12">
        <f t="shared" si="48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9"/>
        <v>100</v>
      </c>
      <c r="P810" s="7">
        <f t="shared" si="50"/>
        <v>104.65116279069767</v>
      </c>
      <c r="Q810" t="s">
        <v>8325</v>
      </c>
      <c r="R810" t="s">
        <v>8326</v>
      </c>
      <c r="S810" s="12">
        <f t="shared" si="48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9"/>
        <v>103.77499999999999</v>
      </c>
      <c r="P811" s="7">
        <f t="shared" si="50"/>
        <v>79.82692307692308</v>
      </c>
      <c r="Q811" t="s">
        <v>8325</v>
      </c>
      <c r="R811" t="s">
        <v>8326</v>
      </c>
      <c r="S811" s="12">
        <f t="shared" si="48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9"/>
        <v>105</v>
      </c>
      <c r="P812" s="7">
        <f t="shared" si="50"/>
        <v>58.333333333333336</v>
      </c>
      <c r="Q812" t="s">
        <v>8325</v>
      </c>
      <c r="R812" t="s">
        <v>8326</v>
      </c>
      <c r="S812" s="12">
        <f t="shared" si="48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9"/>
        <v>104</v>
      </c>
      <c r="P813" s="7">
        <f t="shared" si="50"/>
        <v>86.666666666666671</v>
      </c>
      <c r="Q813" t="s">
        <v>8325</v>
      </c>
      <c r="R813" t="s">
        <v>8326</v>
      </c>
      <c r="S813" s="12">
        <f t="shared" si="48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9"/>
        <v>151.83333333333334</v>
      </c>
      <c r="P814" s="7">
        <f t="shared" si="50"/>
        <v>27.606060606060606</v>
      </c>
      <c r="Q814" t="s">
        <v>8325</v>
      </c>
      <c r="R814" t="s">
        <v>8326</v>
      </c>
      <c r="S814" s="12">
        <f t="shared" si="48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9"/>
        <v>159.99600000000001</v>
      </c>
      <c r="P815" s="7">
        <f t="shared" si="50"/>
        <v>24.999375000000001</v>
      </c>
      <c r="Q815" t="s">
        <v>8325</v>
      </c>
      <c r="R815" t="s">
        <v>8326</v>
      </c>
      <c r="S815" s="12">
        <f t="shared" si="48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9"/>
        <v>127.3</v>
      </c>
      <c r="P816" s="7">
        <f t="shared" si="50"/>
        <v>45.464285714285715</v>
      </c>
      <c r="Q816" t="s">
        <v>8325</v>
      </c>
      <c r="R816" t="s">
        <v>8326</v>
      </c>
      <c r="S816" s="12">
        <f t="shared" si="48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9"/>
        <v>107</v>
      </c>
      <c r="P817" s="7">
        <f t="shared" si="50"/>
        <v>99.534883720930239</v>
      </c>
      <c r="Q817" t="s">
        <v>8325</v>
      </c>
      <c r="R817" t="s">
        <v>8326</v>
      </c>
      <c r="S817" s="12">
        <f t="shared" si="48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9"/>
        <v>115.12214285714286</v>
      </c>
      <c r="P818" s="7">
        <f t="shared" si="50"/>
        <v>39.31</v>
      </c>
      <c r="Q818" t="s">
        <v>8325</v>
      </c>
      <c r="R818" t="s">
        <v>8326</v>
      </c>
      <c r="S818" s="12">
        <f t="shared" si="48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9"/>
        <v>137.11066666666665</v>
      </c>
      <c r="P819" s="7">
        <f t="shared" si="50"/>
        <v>89.419999999999987</v>
      </c>
      <c r="Q819" t="s">
        <v>8325</v>
      </c>
      <c r="R819" t="s">
        <v>8326</v>
      </c>
      <c r="S819" s="12">
        <f t="shared" si="48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9"/>
        <v>155.71428571428572</v>
      </c>
      <c r="P820" s="7">
        <f t="shared" si="50"/>
        <v>28.684210526315791</v>
      </c>
      <c r="Q820" t="s">
        <v>8325</v>
      </c>
      <c r="R820" t="s">
        <v>8326</v>
      </c>
      <c r="S820" s="12">
        <f t="shared" si="48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9"/>
        <v>108.74999999999999</v>
      </c>
      <c r="P821" s="7">
        <f t="shared" si="50"/>
        <v>31.071428571428573</v>
      </c>
      <c r="Q821" t="s">
        <v>8325</v>
      </c>
      <c r="R821" t="s">
        <v>8326</v>
      </c>
      <c r="S821" s="12">
        <f t="shared" si="48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9"/>
        <v>134.05000000000001</v>
      </c>
      <c r="P822" s="7">
        <f t="shared" si="50"/>
        <v>70.55263157894737</v>
      </c>
      <c r="Q822" t="s">
        <v>8325</v>
      </c>
      <c r="R822" t="s">
        <v>8326</v>
      </c>
      <c r="S822" s="12">
        <f t="shared" ref="S822:S885" si="52">(((J822/60)/60)/24)+DATE(1970,1,1)</f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9"/>
        <v>100</v>
      </c>
      <c r="P823" s="7">
        <f t="shared" si="50"/>
        <v>224.12820512820514</v>
      </c>
      <c r="Q823" t="s">
        <v>8325</v>
      </c>
      <c r="R823" t="s">
        <v>8326</v>
      </c>
      <c r="S823" s="12">
        <f t="shared" si="52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9"/>
        <v>119.16666666666667</v>
      </c>
      <c r="P824" s="7">
        <f t="shared" si="50"/>
        <v>51.811594202898547</v>
      </c>
      <c r="Q824" t="s">
        <v>8325</v>
      </c>
      <c r="R824" t="s">
        <v>8326</v>
      </c>
      <c r="S824" s="12">
        <f t="shared" si="52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9"/>
        <v>179.5</v>
      </c>
      <c r="P825" s="7">
        <f t="shared" si="50"/>
        <v>43.515151515151516</v>
      </c>
      <c r="Q825" t="s">
        <v>8325</v>
      </c>
      <c r="R825" t="s">
        <v>8326</v>
      </c>
      <c r="S825" s="12">
        <f t="shared" si="52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9"/>
        <v>134.38124999999999</v>
      </c>
      <c r="P826" s="7">
        <f t="shared" si="50"/>
        <v>39.816666666666663</v>
      </c>
      <c r="Q826" t="s">
        <v>8325</v>
      </c>
      <c r="R826" t="s">
        <v>8326</v>
      </c>
      <c r="S826" s="12">
        <f t="shared" si="52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9"/>
        <v>100.43200000000002</v>
      </c>
      <c r="P827" s="7">
        <f t="shared" si="50"/>
        <v>126.8080808080808</v>
      </c>
      <c r="Q827" t="s">
        <v>8325</v>
      </c>
      <c r="R827" t="s">
        <v>8326</v>
      </c>
      <c r="S827" s="12">
        <f t="shared" si="52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9"/>
        <v>101.45454545454547</v>
      </c>
      <c r="P828" s="7">
        <f t="shared" si="50"/>
        <v>113.87755102040816</v>
      </c>
      <c r="Q828" t="s">
        <v>8325</v>
      </c>
      <c r="R828" t="s">
        <v>8326</v>
      </c>
      <c r="S828" s="12">
        <f t="shared" si="52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9"/>
        <v>103.33333333333334</v>
      </c>
      <c r="P829" s="7">
        <f t="shared" si="50"/>
        <v>28.181818181818183</v>
      </c>
      <c r="Q829" t="s">
        <v>8325</v>
      </c>
      <c r="R829" t="s">
        <v>8326</v>
      </c>
      <c r="S829" s="12">
        <f t="shared" si="52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9"/>
        <v>107</v>
      </c>
      <c r="P830" s="7">
        <f t="shared" si="50"/>
        <v>36.60526315789474</v>
      </c>
      <c r="Q830" t="s">
        <v>8325</v>
      </c>
      <c r="R830" t="s">
        <v>8326</v>
      </c>
      <c r="S830" s="12">
        <f t="shared" si="52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9"/>
        <v>104</v>
      </c>
      <c r="P831" s="7">
        <f t="shared" si="50"/>
        <v>32.5</v>
      </c>
      <c r="Q831" t="s">
        <v>8325</v>
      </c>
      <c r="R831" t="s">
        <v>8326</v>
      </c>
      <c r="S831" s="12">
        <f t="shared" si="52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9"/>
        <v>107.83333333333334</v>
      </c>
      <c r="P832" s="7">
        <f t="shared" si="50"/>
        <v>60.65625</v>
      </c>
      <c r="Q832" t="s">
        <v>8325</v>
      </c>
      <c r="R832" t="s">
        <v>8326</v>
      </c>
      <c r="S832" s="12">
        <f t="shared" si="52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9"/>
        <v>233.33333333333334</v>
      </c>
      <c r="P833" s="7">
        <f t="shared" si="50"/>
        <v>175</v>
      </c>
      <c r="Q833" t="s">
        <v>8325</v>
      </c>
      <c r="R833" t="s">
        <v>8326</v>
      </c>
      <c r="S833" s="12">
        <f t="shared" si="52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3">SUM(E834/D834)*100</f>
        <v>100.60706666666665</v>
      </c>
      <c r="P834" s="7">
        <f t="shared" si="50"/>
        <v>97.993896103896105</v>
      </c>
      <c r="Q834" t="s">
        <v>8325</v>
      </c>
      <c r="R834" t="s">
        <v>8326</v>
      </c>
      <c r="S834" s="12">
        <f t="shared" si="52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3"/>
        <v>101.66666666666666</v>
      </c>
      <c r="P835" s="7">
        <f t="shared" ref="P835:P898" si="54">AVERAGE(E835/L835)</f>
        <v>148.78048780487805</v>
      </c>
      <c r="Q835" t="s">
        <v>8325</v>
      </c>
      <c r="R835" t="s">
        <v>8326</v>
      </c>
      <c r="S835" s="12">
        <f t="shared" si="52"/>
        <v>41718.878182870372</v>
      </c>
      <c r="T835" s="12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3"/>
        <v>131.0181818181818</v>
      </c>
      <c r="P836" s="7">
        <f t="shared" si="54"/>
        <v>96.08</v>
      </c>
      <c r="Q836" t="s">
        <v>8325</v>
      </c>
      <c r="R836" t="s">
        <v>8326</v>
      </c>
      <c r="S836" s="12">
        <f t="shared" si="52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3"/>
        <v>117.25000000000001</v>
      </c>
      <c r="P837" s="7">
        <f t="shared" si="54"/>
        <v>58.625</v>
      </c>
      <c r="Q837" t="s">
        <v>8325</v>
      </c>
      <c r="R837" t="s">
        <v>8326</v>
      </c>
      <c r="S837" s="12">
        <f t="shared" si="52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3"/>
        <v>100.93039999999999</v>
      </c>
      <c r="P838" s="7">
        <f t="shared" si="54"/>
        <v>109.70695652173914</v>
      </c>
      <c r="Q838" t="s">
        <v>8325</v>
      </c>
      <c r="R838" t="s">
        <v>8326</v>
      </c>
      <c r="S838" s="12">
        <f t="shared" si="52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3"/>
        <v>121.8</v>
      </c>
      <c r="P839" s="7">
        <f t="shared" si="54"/>
        <v>49.112903225806448</v>
      </c>
      <c r="Q839" t="s">
        <v>8325</v>
      </c>
      <c r="R839" t="s">
        <v>8326</v>
      </c>
      <c r="S839" s="12">
        <f t="shared" si="52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3"/>
        <v>145.4</v>
      </c>
      <c r="P840" s="7">
        <f t="shared" si="54"/>
        <v>47.672131147540981</v>
      </c>
      <c r="Q840" t="s">
        <v>8325</v>
      </c>
      <c r="R840" t="s">
        <v>8326</v>
      </c>
      <c r="S840" s="12">
        <f t="shared" si="52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3"/>
        <v>116.61660000000001</v>
      </c>
      <c r="P841" s="7">
        <f t="shared" si="54"/>
        <v>60.737812499999997</v>
      </c>
      <c r="Q841" t="s">
        <v>8325</v>
      </c>
      <c r="R841" t="s">
        <v>8326</v>
      </c>
      <c r="S841" s="12">
        <f t="shared" si="52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3"/>
        <v>120.4166</v>
      </c>
      <c r="P842" s="7">
        <f t="shared" si="54"/>
        <v>63.37715789473684</v>
      </c>
      <c r="Q842" t="s">
        <v>8325</v>
      </c>
      <c r="R842" t="s">
        <v>8327</v>
      </c>
      <c r="S842" s="12">
        <f t="shared" si="52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3"/>
        <v>101.32000000000001</v>
      </c>
      <c r="P843" s="7">
        <f t="shared" si="54"/>
        <v>53.893617021276597</v>
      </c>
      <c r="Q843" t="s">
        <v>8325</v>
      </c>
      <c r="R843" t="s">
        <v>8327</v>
      </c>
      <c r="S843" s="12">
        <f t="shared" si="52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3"/>
        <v>104.32</v>
      </c>
      <c r="P844" s="7">
        <f t="shared" si="54"/>
        <v>66.871794871794876</v>
      </c>
      <c r="Q844" t="s">
        <v>8325</v>
      </c>
      <c r="R844" t="s">
        <v>8327</v>
      </c>
      <c r="S844" s="12">
        <f t="shared" si="52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3"/>
        <v>267.13333333333333</v>
      </c>
      <c r="P845" s="7">
        <f t="shared" si="54"/>
        <v>63.102362204724407</v>
      </c>
      <c r="Q845" t="s">
        <v>8325</v>
      </c>
      <c r="R845" t="s">
        <v>8327</v>
      </c>
      <c r="S845" s="12">
        <f t="shared" si="52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3"/>
        <v>194.13333333333333</v>
      </c>
      <c r="P846" s="7">
        <f t="shared" si="54"/>
        <v>36.628930817610062</v>
      </c>
      <c r="Q846" t="s">
        <v>8325</v>
      </c>
      <c r="R846" t="s">
        <v>8327</v>
      </c>
      <c r="S846" s="12">
        <f t="shared" si="52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3"/>
        <v>120.3802</v>
      </c>
      <c r="P847" s="7">
        <f t="shared" si="54"/>
        <v>34.005706214689269</v>
      </c>
      <c r="Q847" t="s">
        <v>8325</v>
      </c>
      <c r="R847" t="s">
        <v>8327</v>
      </c>
      <c r="S847" s="12">
        <f t="shared" si="52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3"/>
        <v>122.00090909090908</v>
      </c>
      <c r="P848" s="7">
        <f t="shared" si="54"/>
        <v>28.553404255319148</v>
      </c>
      <c r="Q848" t="s">
        <v>8325</v>
      </c>
      <c r="R848" t="s">
        <v>8327</v>
      </c>
      <c r="S848" s="12">
        <f t="shared" si="52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3"/>
        <v>100</v>
      </c>
      <c r="P849" s="7">
        <f t="shared" si="54"/>
        <v>10</v>
      </c>
      <c r="Q849" t="s">
        <v>8325</v>
      </c>
      <c r="R849" t="s">
        <v>8327</v>
      </c>
      <c r="S849" s="12">
        <f t="shared" si="52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3"/>
        <v>100</v>
      </c>
      <c r="P850" s="7">
        <f t="shared" si="54"/>
        <v>18.75</v>
      </c>
      <c r="Q850" t="s">
        <v>8325</v>
      </c>
      <c r="R850" t="s">
        <v>8327</v>
      </c>
      <c r="S850" s="12">
        <f t="shared" si="52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3"/>
        <v>119.9</v>
      </c>
      <c r="P851" s="7">
        <f t="shared" si="54"/>
        <v>41.704347826086959</v>
      </c>
      <c r="Q851" t="s">
        <v>8325</v>
      </c>
      <c r="R851" t="s">
        <v>8327</v>
      </c>
      <c r="S851" s="12">
        <f t="shared" si="52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3"/>
        <v>155.17499999999998</v>
      </c>
      <c r="P852" s="7">
        <f t="shared" si="54"/>
        <v>46.669172932330824</v>
      </c>
      <c r="Q852" t="s">
        <v>8325</v>
      </c>
      <c r="R852" t="s">
        <v>8327</v>
      </c>
      <c r="S852" s="12">
        <f t="shared" si="52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3"/>
        <v>130.44999999999999</v>
      </c>
      <c r="P853" s="7">
        <f t="shared" si="54"/>
        <v>37.271428571428572</v>
      </c>
      <c r="Q853" t="s">
        <v>8325</v>
      </c>
      <c r="R853" t="s">
        <v>8327</v>
      </c>
      <c r="S853" s="12">
        <f t="shared" si="52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3"/>
        <v>104.97142857142859</v>
      </c>
      <c r="P854" s="7">
        <f t="shared" si="54"/>
        <v>59.258064516129032</v>
      </c>
      <c r="Q854" t="s">
        <v>8325</v>
      </c>
      <c r="R854" t="s">
        <v>8327</v>
      </c>
      <c r="S854" s="12">
        <f t="shared" si="52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3"/>
        <v>100</v>
      </c>
      <c r="P855" s="7">
        <f t="shared" si="54"/>
        <v>30</v>
      </c>
      <c r="Q855" t="s">
        <v>8325</v>
      </c>
      <c r="R855" t="s">
        <v>8327</v>
      </c>
      <c r="S855" s="12">
        <f t="shared" si="52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3"/>
        <v>118.2205035971223</v>
      </c>
      <c r="P856" s="7">
        <f t="shared" si="54"/>
        <v>65.8623246492986</v>
      </c>
      <c r="Q856" t="s">
        <v>8325</v>
      </c>
      <c r="R856" t="s">
        <v>8327</v>
      </c>
      <c r="S856" s="12">
        <f t="shared" si="52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3"/>
        <v>103.44827586206897</v>
      </c>
      <c r="P857" s="7">
        <f t="shared" si="54"/>
        <v>31.914893617021278</v>
      </c>
      <c r="Q857" t="s">
        <v>8325</v>
      </c>
      <c r="R857" t="s">
        <v>8327</v>
      </c>
      <c r="S857" s="12">
        <f t="shared" si="52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3"/>
        <v>218.00000000000003</v>
      </c>
      <c r="P858" s="7">
        <f t="shared" si="54"/>
        <v>19.464285714285715</v>
      </c>
      <c r="Q858" t="s">
        <v>8325</v>
      </c>
      <c r="R858" t="s">
        <v>8327</v>
      </c>
      <c r="S858" s="12">
        <f t="shared" si="52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3"/>
        <v>100</v>
      </c>
      <c r="P859" s="7">
        <f t="shared" si="54"/>
        <v>50</v>
      </c>
      <c r="Q859" t="s">
        <v>8325</v>
      </c>
      <c r="R859" t="s">
        <v>8327</v>
      </c>
      <c r="S859" s="12">
        <f t="shared" si="52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3"/>
        <v>144.00583333333333</v>
      </c>
      <c r="P860" s="7">
        <f t="shared" si="54"/>
        <v>22.737763157894737</v>
      </c>
      <c r="Q860" t="s">
        <v>8325</v>
      </c>
      <c r="R860" t="s">
        <v>8327</v>
      </c>
      <c r="S860" s="12">
        <f t="shared" si="52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3"/>
        <v>104.67500000000001</v>
      </c>
      <c r="P861" s="7">
        <f t="shared" si="54"/>
        <v>42.724489795918366</v>
      </c>
      <c r="Q861" t="s">
        <v>8325</v>
      </c>
      <c r="R861" t="s">
        <v>8327</v>
      </c>
      <c r="S861" s="12">
        <f t="shared" si="52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3"/>
        <v>18.142857142857142</v>
      </c>
      <c r="P862" s="7">
        <f t="shared" si="54"/>
        <v>52.916666666666664</v>
      </c>
      <c r="Q862" t="s">
        <v>8325</v>
      </c>
      <c r="R862" t="s">
        <v>8328</v>
      </c>
      <c r="S862" s="12">
        <f t="shared" si="52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3"/>
        <v>2.2444444444444445</v>
      </c>
      <c r="P863" s="7">
        <f t="shared" si="54"/>
        <v>50.5</v>
      </c>
      <c r="Q863" t="s">
        <v>8325</v>
      </c>
      <c r="R863" t="s">
        <v>8328</v>
      </c>
      <c r="S863" s="12">
        <f t="shared" si="52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3"/>
        <v>0.33999999999999997</v>
      </c>
      <c r="P864" s="7">
        <f t="shared" si="54"/>
        <v>42.5</v>
      </c>
      <c r="Q864" t="s">
        <v>8325</v>
      </c>
      <c r="R864" t="s">
        <v>8328</v>
      </c>
      <c r="S864" s="12">
        <f t="shared" si="52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3"/>
        <v>4.5</v>
      </c>
      <c r="P865" s="7">
        <f t="shared" si="54"/>
        <v>18</v>
      </c>
      <c r="Q865" t="s">
        <v>8325</v>
      </c>
      <c r="R865" t="s">
        <v>8328</v>
      </c>
      <c r="S865" s="12">
        <f t="shared" si="52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3"/>
        <v>41.53846153846154</v>
      </c>
      <c r="P866" s="7">
        <f t="shared" si="54"/>
        <v>34.177215189873415</v>
      </c>
      <c r="Q866" t="s">
        <v>8325</v>
      </c>
      <c r="R866" t="s">
        <v>8328</v>
      </c>
      <c r="S866" s="12">
        <f t="shared" si="52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3"/>
        <v>2.0454545454545454</v>
      </c>
      <c r="P867" s="7">
        <f t="shared" si="54"/>
        <v>22.5</v>
      </c>
      <c r="Q867" t="s">
        <v>8325</v>
      </c>
      <c r="R867" t="s">
        <v>8328</v>
      </c>
      <c r="S867" s="12">
        <f t="shared" si="52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3"/>
        <v>18.285714285714285</v>
      </c>
      <c r="P868" s="7">
        <f t="shared" si="54"/>
        <v>58.18181818181818</v>
      </c>
      <c r="Q868" t="s">
        <v>8325</v>
      </c>
      <c r="R868" t="s">
        <v>8328</v>
      </c>
      <c r="S868" s="12">
        <f t="shared" si="52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3"/>
        <v>24.02</v>
      </c>
      <c r="P869" s="7">
        <f t="shared" si="54"/>
        <v>109.18181818181819</v>
      </c>
      <c r="Q869" t="s">
        <v>8325</v>
      </c>
      <c r="R869" t="s">
        <v>8328</v>
      </c>
      <c r="S869" s="12">
        <f t="shared" si="52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3"/>
        <v>0.1111111111111111</v>
      </c>
      <c r="P870" s="7">
        <f t="shared" si="54"/>
        <v>50</v>
      </c>
      <c r="Q870" t="s">
        <v>8325</v>
      </c>
      <c r="R870" t="s">
        <v>8328</v>
      </c>
      <c r="S870" s="12">
        <f t="shared" si="52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3"/>
        <v>11.818181818181818</v>
      </c>
      <c r="P871" s="7">
        <f t="shared" si="54"/>
        <v>346.66666666666669</v>
      </c>
      <c r="Q871" t="s">
        <v>8325</v>
      </c>
      <c r="R871" t="s">
        <v>8328</v>
      </c>
      <c r="S871" s="12">
        <f t="shared" si="52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3"/>
        <v>0.31</v>
      </c>
      <c r="P872" s="7">
        <f t="shared" si="54"/>
        <v>12.4</v>
      </c>
      <c r="Q872" t="s">
        <v>8325</v>
      </c>
      <c r="R872" t="s">
        <v>8328</v>
      </c>
      <c r="S872" s="12">
        <f t="shared" si="52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3"/>
        <v>5.416666666666667</v>
      </c>
      <c r="P873" s="7">
        <f t="shared" si="54"/>
        <v>27.083333333333332</v>
      </c>
      <c r="Q873" t="s">
        <v>8325</v>
      </c>
      <c r="R873" t="s">
        <v>8328</v>
      </c>
      <c r="S873" s="12">
        <f t="shared" si="52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3"/>
        <v>0.8125</v>
      </c>
      <c r="P874" s="7">
        <f t="shared" si="54"/>
        <v>32.5</v>
      </c>
      <c r="Q874" t="s">
        <v>8325</v>
      </c>
      <c r="R874" t="s">
        <v>8328</v>
      </c>
      <c r="S874" s="12">
        <f t="shared" si="52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3"/>
        <v>1.2857142857142856</v>
      </c>
      <c r="P875" s="7">
        <f t="shared" si="54"/>
        <v>9</v>
      </c>
      <c r="Q875" t="s">
        <v>8325</v>
      </c>
      <c r="R875" t="s">
        <v>8328</v>
      </c>
      <c r="S875" s="12">
        <f t="shared" si="52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3"/>
        <v>24.333333333333336</v>
      </c>
      <c r="P876" s="7">
        <f t="shared" si="54"/>
        <v>34.761904761904759</v>
      </c>
      <c r="Q876" t="s">
        <v>8325</v>
      </c>
      <c r="R876" t="s">
        <v>8328</v>
      </c>
      <c r="S876" s="12">
        <f t="shared" si="52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3"/>
        <v>0</v>
      </c>
      <c r="P877" s="7">
        <v>0</v>
      </c>
      <c r="Q877" t="s">
        <v>8325</v>
      </c>
      <c r="R877" t="s">
        <v>8328</v>
      </c>
      <c r="S877" s="12">
        <f t="shared" si="52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3"/>
        <v>40.799492385786799</v>
      </c>
      <c r="P878" s="7">
        <f t="shared" si="54"/>
        <v>28.577777777777779</v>
      </c>
      <c r="Q878" t="s">
        <v>8325</v>
      </c>
      <c r="R878" t="s">
        <v>8328</v>
      </c>
      <c r="S878" s="12">
        <f t="shared" si="52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3"/>
        <v>67.55</v>
      </c>
      <c r="P879" s="7">
        <f t="shared" si="54"/>
        <v>46.586206896551722</v>
      </c>
      <c r="Q879" t="s">
        <v>8325</v>
      </c>
      <c r="R879" t="s">
        <v>8328</v>
      </c>
      <c r="S879" s="12">
        <f t="shared" si="52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3"/>
        <v>1.3</v>
      </c>
      <c r="P880" s="7">
        <f t="shared" si="54"/>
        <v>32.5</v>
      </c>
      <c r="Q880" t="s">
        <v>8325</v>
      </c>
      <c r="R880" t="s">
        <v>8328</v>
      </c>
      <c r="S880" s="12">
        <f t="shared" si="52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3"/>
        <v>30.666666666666664</v>
      </c>
      <c r="P881" s="7">
        <f t="shared" si="54"/>
        <v>21.466666666666665</v>
      </c>
      <c r="Q881" t="s">
        <v>8325</v>
      </c>
      <c r="R881" t="s">
        <v>8328</v>
      </c>
      <c r="S881" s="12">
        <f t="shared" si="52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3"/>
        <v>2.9894179894179893</v>
      </c>
      <c r="P882" s="7">
        <f t="shared" si="54"/>
        <v>14.125</v>
      </c>
      <c r="Q882" t="s">
        <v>8325</v>
      </c>
      <c r="R882" t="s">
        <v>8329</v>
      </c>
      <c r="S882" s="12">
        <f t="shared" si="52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3"/>
        <v>0.8</v>
      </c>
      <c r="P883" s="7">
        <f t="shared" si="54"/>
        <v>30</v>
      </c>
      <c r="Q883" t="s">
        <v>8325</v>
      </c>
      <c r="R883" t="s">
        <v>8329</v>
      </c>
      <c r="S883" s="12">
        <f t="shared" si="52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3"/>
        <v>20.133333333333333</v>
      </c>
      <c r="P884" s="7">
        <f t="shared" si="54"/>
        <v>21.571428571428573</v>
      </c>
      <c r="Q884" t="s">
        <v>8325</v>
      </c>
      <c r="R884" t="s">
        <v>8329</v>
      </c>
      <c r="S884" s="12">
        <f t="shared" si="52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3"/>
        <v>40.020000000000003</v>
      </c>
      <c r="P885" s="7">
        <f t="shared" si="54"/>
        <v>83.375</v>
      </c>
      <c r="Q885" t="s">
        <v>8325</v>
      </c>
      <c r="R885" t="s">
        <v>8329</v>
      </c>
      <c r="S885" s="12">
        <f t="shared" si="52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3"/>
        <v>1</v>
      </c>
      <c r="P886" s="7">
        <f t="shared" si="54"/>
        <v>10</v>
      </c>
      <c r="Q886" t="s">
        <v>8325</v>
      </c>
      <c r="R886" t="s">
        <v>8329</v>
      </c>
      <c r="S886" s="12">
        <f t="shared" ref="S886:S949" si="56">(((J886/60)/60)/24)+DATE(1970,1,1)</f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3"/>
        <v>75</v>
      </c>
      <c r="P887" s="7">
        <f t="shared" si="54"/>
        <v>35.714285714285715</v>
      </c>
      <c r="Q887" t="s">
        <v>8325</v>
      </c>
      <c r="R887" t="s">
        <v>8329</v>
      </c>
      <c r="S887" s="12">
        <f t="shared" si="56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3"/>
        <v>41</v>
      </c>
      <c r="P888" s="7">
        <f t="shared" si="54"/>
        <v>29.285714285714285</v>
      </c>
      <c r="Q888" t="s">
        <v>8325</v>
      </c>
      <c r="R888" t="s">
        <v>8329</v>
      </c>
      <c r="S888" s="12">
        <f t="shared" si="56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3"/>
        <v>0</v>
      </c>
      <c r="P889" s="7">
        <v>0</v>
      </c>
      <c r="Q889" t="s">
        <v>8325</v>
      </c>
      <c r="R889" t="s">
        <v>8329</v>
      </c>
      <c r="S889" s="12">
        <f t="shared" si="56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3"/>
        <v>7.1999999999999993</v>
      </c>
      <c r="P890" s="7">
        <f t="shared" si="54"/>
        <v>18</v>
      </c>
      <c r="Q890" t="s">
        <v>8325</v>
      </c>
      <c r="R890" t="s">
        <v>8329</v>
      </c>
      <c r="S890" s="12">
        <f t="shared" si="56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3"/>
        <v>9.4412800000000008</v>
      </c>
      <c r="P891" s="7">
        <f t="shared" si="54"/>
        <v>73.760000000000005</v>
      </c>
      <c r="Q891" t="s">
        <v>8325</v>
      </c>
      <c r="R891" t="s">
        <v>8329</v>
      </c>
      <c r="S891" s="12">
        <f t="shared" si="56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3"/>
        <v>4.1666666666666661</v>
      </c>
      <c r="P892" s="7">
        <f t="shared" si="54"/>
        <v>31.25</v>
      </c>
      <c r="Q892" t="s">
        <v>8325</v>
      </c>
      <c r="R892" t="s">
        <v>8329</v>
      </c>
      <c r="S892" s="12">
        <f t="shared" si="56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3"/>
        <v>3.25</v>
      </c>
      <c r="P893" s="7">
        <f t="shared" si="54"/>
        <v>28.888888888888889</v>
      </c>
      <c r="Q893" t="s">
        <v>8325</v>
      </c>
      <c r="R893" t="s">
        <v>8329</v>
      </c>
      <c r="S893" s="12">
        <f t="shared" si="56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3"/>
        <v>40.75</v>
      </c>
      <c r="P894" s="7">
        <f t="shared" si="54"/>
        <v>143.8235294117647</v>
      </c>
      <c r="Q894" t="s">
        <v>8325</v>
      </c>
      <c r="R894" t="s">
        <v>8329</v>
      </c>
      <c r="S894" s="12">
        <f t="shared" si="56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3"/>
        <v>10</v>
      </c>
      <c r="P895" s="7">
        <f t="shared" si="54"/>
        <v>40</v>
      </c>
      <c r="Q895" t="s">
        <v>8325</v>
      </c>
      <c r="R895" t="s">
        <v>8329</v>
      </c>
      <c r="S895" s="12">
        <f t="shared" si="56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3"/>
        <v>39.17</v>
      </c>
      <c r="P896" s="7">
        <f t="shared" si="54"/>
        <v>147.81132075471697</v>
      </c>
      <c r="Q896" t="s">
        <v>8325</v>
      </c>
      <c r="R896" t="s">
        <v>8329</v>
      </c>
      <c r="S896" s="12">
        <f t="shared" si="56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3"/>
        <v>2.4375</v>
      </c>
      <c r="P897" s="7">
        <f t="shared" si="54"/>
        <v>27.857142857142858</v>
      </c>
      <c r="Q897" t="s">
        <v>8325</v>
      </c>
      <c r="R897" t="s">
        <v>8329</v>
      </c>
      <c r="S897" s="12">
        <f t="shared" si="56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7">SUM(E898/D898)*100</f>
        <v>40</v>
      </c>
      <c r="P898" s="7">
        <f t="shared" si="54"/>
        <v>44.444444444444443</v>
      </c>
      <c r="Q898" t="s">
        <v>8325</v>
      </c>
      <c r="R898" t="s">
        <v>8329</v>
      </c>
      <c r="S898" s="12">
        <f t="shared" si="56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7"/>
        <v>0</v>
      </c>
      <c r="P899" s="7">
        <v>0</v>
      </c>
      <c r="Q899" t="s">
        <v>8325</v>
      </c>
      <c r="R899" t="s">
        <v>8329</v>
      </c>
      <c r="S899" s="12">
        <f t="shared" si="56"/>
        <v>41211.688750000001</v>
      </c>
      <c r="T899" s="12">
        <f t="shared" ref="T899:T962" si="5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7"/>
        <v>2.8000000000000003</v>
      </c>
      <c r="P900" s="7">
        <f t="shared" ref="P900:P962" si="59">AVERAGE(E900/L900)</f>
        <v>35</v>
      </c>
      <c r="Q900" t="s">
        <v>8325</v>
      </c>
      <c r="R900" t="s">
        <v>8329</v>
      </c>
      <c r="S900" s="12">
        <f t="shared" si="56"/>
        <v>40878.758217592593</v>
      </c>
      <c r="T900" s="12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7"/>
        <v>37.333333333333336</v>
      </c>
      <c r="P901" s="7">
        <f t="shared" si="59"/>
        <v>35</v>
      </c>
      <c r="Q901" t="s">
        <v>8325</v>
      </c>
      <c r="R901" t="s">
        <v>8329</v>
      </c>
      <c r="S901" s="12">
        <f t="shared" si="56"/>
        <v>40646.099097222221</v>
      </c>
      <c r="T901" s="12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7"/>
        <v>0.42</v>
      </c>
      <c r="P902" s="7">
        <f t="shared" si="59"/>
        <v>10.5</v>
      </c>
      <c r="Q902" t="s">
        <v>8325</v>
      </c>
      <c r="R902" t="s">
        <v>8328</v>
      </c>
      <c r="S902" s="12">
        <f t="shared" si="56"/>
        <v>42429.84956018519</v>
      </c>
      <c r="T902" s="12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7"/>
        <v>0</v>
      </c>
      <c r="P903" s="7">
        <v>0</v>
      </c>
      <c r="Q903" t="s">
        <v>8325</v>
      </c>
      <c r="R903" t="s">
        <v>8328</v>
      </c>
      <c r="S903" s="12">
        <f t="shared" si="56"/>
        <v>40291.81150462963</v>
      </c>
      <c r="T903" s="12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7"/>
        <v>0.3</v>
      </c>
      <c r="P904" s="7">
        <f t="shared" si="59"/>
        <v>30</v>
      </c>
      <c r="Q904" t="s">
        <v>8325</v>
      </c>
      <c r="R904" t="s">
        <v>8328</v>
      </c>
      <c r="S904" s="12">
        <f t="shared" si="56"/>
        <v>41829.965532407405</v>
      </c>
      <c r="T904" s="12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7"/>
        <v>3.2</v>
      </c>
      <c r="P905" s="7">
        <f t="shared" si="59"/>
        <v>40</v>
      </c>
      <c r="Q905" t="s">
        <v>8325</v>
      </c>
      <c r="R905" t="s">
        <v>8328</v>
      </c>
      <c r="S905" s="12">
        <f t="shared" si="56"/>
        <v>41149.796064814815</v>
      </c>
      <c r="T905" s="12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7"/>
        <v>0.30199999999999999</v>
      </c>
      <c r="P906" s="7">
        <f t="shared" si="59"/>
        <v>50.333333333333336</v>
      </c>
      <c r="Q906" t="s">
        <v>8325</v>
      </c>
      <c r="R906" t="s">
        <v>8328</v>
      </c>
      <c r="S906" s="12">
        <f t="shared" si="56"/>
        <v>42342.080289351856</v>
      </c>
      <c r="T906" s="12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7"/>
        <v>3.0153846153846153</v>
      </c>
      <c r="P907" s="7">
        <f t="shared" si="59"/>
        <v>32.666666666666664</v>
      </c>
      <c r="Q907" t="s">
        <v>8325</v>
      </c>
      <c r="R907" t="s">
        <v>8328</v>
      </c>
      <c r="S907" s="12">
        <f t="shared" si="56"/>
        <v>40507.239884259259</v>
      </c>
      <c r="T907" s="12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7"/>
        <v>0</v>
      </c>
      <c r="P908" s="7">
        <v>0</v>
      </c>
      <c r="Q908" t="s">
        <v>8325</v>
      </c>
      <c r="R908" t="s">
        <v>8328</v>
      </c>
      <c r="S908" s="12">
        <f t="shared" si="56"/>
        <v>41681.189699074072</v>
      </c>
      <c r="T908" s="12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7"/>
        <v>0</v>
      </c>
      <c r="P909" s="7">
        <v>0</v>
      </c>
      <c r="Q909" t="s">
        <v>8325</v>
      </c>
      <c r="R909" t="s">
        <v>8328</v>
      </c>
      <c r="S909" s="12">
        <f t="shared" si="56"/>
        <v>40767.192395833335</v>
      </c>
      <c r="T909" s="12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7"/>
        <v>0</v>
      </c>
      <c r="P910" s="7">
        <v>0</v>
      </c>
      <c r="Q910" t="s">
        <v>8325</v>
      </c>
      <c r="R910" t="s">
        <v>8328</v>
      </c>
      <c r="S910" s="12">
        <f t="shared" si="56"/>
        <v>40340.801562499997</v>
      </c>
      <c r="T910" s="12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7"/>
        <v>3.25</v>
      </c>
      <c r="P911" s="7">
        <f t="shared" si="59"/>
        <v>65</v>
      </c>
      <c r="Q911" t="s">
        <v>8325</v>
      </c>
      <c r="R911" t="s">
        <v>8328</v>
      </c>
      <c r="S911" s="12">
        <f t="shared" si="56"/>
        <v>41081.69027777778</v>
      </c>
      <c r="T911" s="12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7"/>
        <v>22.363636363636363</v>
      </c>
      <c r="P912" s="7">
        <f t="shared" si="59"/>
        <v>24.6</v>
      </c>
      <c r="Q912" t="s">
        <v>8325</v>
      </c>
      <c r="R912" t="s">
        <v>8328</v>
      </c>
      <c r="S912" s="12">
        <f t="shared" si="56"/>
        <v>42737.545358796298</v>
      </c>
      <c r="T912" s="12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7"/>
        <v>0</v>
      </c>
      <c r="P913" s="7">
        <v>0</v>
      </c>
      <c r="Q913" t="s">
        <v>8325</v>
      </c>
      <c r="R913" t="s">
        <v>8328</v>
      </c>
      <c r="S913" s="12">
        <f t="shared" si="56"/>
        <v>41642.005150462966</v>
      </c>
      <c r="T913" s="12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7"/>
        <v>0.85714285714285721</v>
      </c>
      <c r="P914" s="7">
        <f t="shared" si="59"/>
        <v>15</v>
      </c>
      <c r="Q914" t="s">
        <v>8325</v>
      </c>
      <c r="R914" t="s">
        <v>8328</v>
      </c>
      <c r="S914" s="12">
        <f t="shared" si="56"/>
        <v>41194.109340277777</v>
      </c>
      <c r="T914" s="12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7"/>
        <v>6.6066666666666665</v>
      </c>
      <c r="P915" s="7">
        <f t="shared" si="59"/>
        <v>82.583333333333329</v>
      </c>
      <c r="Q915" t="s">
        <v>8325</v>
      </c>
      <c r="R915" t="s">
        <v>8328</v>
      </c>
      <c r="S915" s="12">
        <f t="shared" si="56"/>
        <v>41004.139108796298</v>
      </c>
      <c r="T915" s="12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7"/>
        <v>0</v>
      </c>
      <c r="P916" s="7">
        <v>0</v>
      </c>
      <c r="Q916" t="s">
        <v>8325</v>
      </c>
      <c r="R916" t="s">
        <v>8328</v>
      </c>
      <c r="S916" s="12">
        <f t="shared" si="56"/>
        <v>41116.763275462967</v>
      </c>
      <c r="T916" s="12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7"/>
        <v>5.7692307692307692</v>
      </c>
      <c r="P917" s="7">
        <f t="shared" si="59"/>
        <v>41.666666666666664</v>
      </c>
      <c r="Q917" t="s">
        <v>8325</v>
      </c>
      <c r="R917" t="s">
        <v>8328</v>
      </c>
      <c r="S917" s="12">
        <f t="shared" si="56"/>
        <v>40937.679560185185</v>
      </c>
      <c r="T917" s="12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7"/>
        <v>0</v>
      </c>
      <c r="P918" s="7">
        <v>0</v>
      </c>
      <c r="Q918" t="s">
        <v>8325</v>
      </c>
      <c r="R918" t="s">
        <v>8328</v>
      </c>
      <c r="S918" s="12">
        <f t="shared" si="56"/>
        <v>40434.853402777779</v>
      </c>
      <c r="T918" s="12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7"/>
        <v>0.6</v>
      </c>
      <c r="P919" s="7">
        <f t="shared" si="59"/>
        <v>30</v>
      </c>
      <c r="Q919" t="s">
        <v>8325</v>
      </c>
      <c r="R919" t="s">
        <v>8328</v>
      </c>
      <c r="S919" s="12">
        <f t="shared" si="56"/>
        <v>41802.94363425926</v>
      </c>
      <c r="T919" s="12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7"/>
        <v>5.0256410256410255</v>
      </c>
      <c r="P920" s="7">
        <f t="shared" si="59"/>
        <v>19.600000000000001</v>
      </c>
      <c r="Q920" t="s">
        <v>8325</v>
      </c>
      <c r="R920" t="s">
        <v>8328</v>
      </c>
      <c r="S920" s="12">
        <f t="shared" si="56"/>
        <v>41944.916215277779</v>
      </c>
      <c r="T920" s="12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7"/>
        <v>0.5</v>
      </c>
      <c r="P921" s="7">
        <f t="shared" si="59"/>
        <v>100</v>
      </c>
      <c r="Q921" t="s">
        <v>8325</v>
      </c>
      <c r="R921" t="s">
        <v>8328</v>
      </c>
      <c r="S921" s="12">
        <f t="shared" si="56"/>
        <v>41227.641724537039</v>
      </c>
      <c r="T921" s="12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7"/>
        <v>0</v>
      </c>
      <c r="P922" s="7">
        <v>0</v>
      </c>
      <c r="Q922" t="s">
        <v>8325</v>
      </c>
      <c r="R922" t="s">
        <v>8328</v>
      </c>
      <c r="S922" s="12">
        <f t="shared" si="56"/>
        <v>41562.67155092593</v>
      </c>
      <c r="T922" s="12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7"/>
        <v>30.9</v>
      </c>
      <c r="P923" s="7">
        <f t="shared" si="59"/>
        <v>231.75</v>
      </c>
      <c r="Q923" t="s">
        <v>8325</v>
      </c>
      <c r="R923" t="s">
        <v>8328</v>
      </c>
      <c r="S923" s="12">
        <f t="shared" si="56"/>
        <v>40847.171018518515</v>
      </c>
      <c r="T923" s="12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7"/>
        <v>21.037037037037038</v>
      </c>
      <c r="P924" s="7">
        <f t="shared" si="59"/>
        <v>189.33333333333334</v>
      </c>
      <c r="Q924" t="s">
        <v>8325</v>
      </c>
      <c r="R924" t="s">
        <v>8328</v>
      </c>
      <c r="S924" s="12">
        <f t="shared" si="56"/>
        <v>41878.530011574076</v>
      </c>
      <c r="T924" s="12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7"/>
        <v>2.1999999999999997</v>
      </c>
      <c r="P925" s="7">
        <f t="shared" si="59"/>
        <v>55</v>
      </c>
      <c r="Q925" t="s">
        <v>8325</v>
      </c>
      <c r="R925" t="s">
        <v>8328</v>
      </c>
      <c r="S925" s="12">
        <f t="shared" si="56"/>
        <v>41934.959756944445</v>
      </c>
      <c r="T925" s="12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7"/>
        <v>10.9</v>
      </c>
      <c r="P926" s="7">
        <f t="shared" si="59"/>
        <v>21.8</v>
      </c>
      <c r="Q926" t="s">
        <v>8325</v>
      </c>
      <c r="R926" t="s">
        <v>8328</v>
      </c>
      <c r="S926" s="12">
        <f t="shared" si="56"/>
        <v>41288.942928240744</v>
      </c>
      <c r="T926" s="12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7"/>
        <v>2.666666666666667</v>
      </c>
      <c r="P927" s="7">
        <f t="shared" si="59"/>
        <v>32</v>
      </c>
      <c r="Q927" t="s">
        <v>8325</v>
      </c>
      <c r="R927" t="s">
        <v>8328</v>
      </c>
      <c r="S927" s="12">
        <f t="shared" si="56"/>
        <v>41575.880914351852</v>
      </c>
      <c r="T927" s="12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7"/>
        <v>0</v>
      </c>
      <c r="P928" s="7">
        <v>0</v>
      </c>
      <c r="Q928" t="s">
        <v>8325</v>
      </c>
      <c r="R928" t="s">
        <v>8328</v>
      </c>
      <c r="S928" s="12">
        <f t="shared" si="56"/>
        <v>40338.02002314815</v>
      </c>
      <c r="T928" s="12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7"/>
        <v>0</v>
      </c>
      <c r="P929" s="7">
        <v>0</v>
      </c>
      <c r="Q929" t="s">
        <v>8325</v>
      </c>
      <c r="R929" t="s">
        <v>8328</v>
      </c>
      <c r="S929" s="12">
        <f t="shared" si="56"/>
        <v>41013.822858796295</v>
      </c>
      <c r="T929" s="12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7"/>
        <v>10.86206896551724</v>
      </c>
      <c r="P930" s="7">
        <f t="shared" si="59"/>
        <v>56.25</v>
      </c>
      <c r="Q930" t="s">
        <v>8325</v>
      </c>
      <c r="R930" t="s">
        <v>8328</v>
      </c>
      <c r="S930" s="12">
        <f t="shared" si="56"/>
        <v>41180.86241898148</v>
      </c>
      <c r="T930" s="12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7"/>
        <v>0</v>
      </c>
      <c r="P931" s="7">
        <v>0</v>
      </c>
      <c r="Q931" t="s">
        <v>8325</v>
      </c>
      <c r="R931" t="s">
        <v>8328</v>
      </c>
      <c r="S931" s="12">
        <f t="shared" si="56"/>
        <v>40978.238067129627</v>
      </c>
      <c r="T931" s="12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7"/>
        <v>38.333333333333336</v>
      </c>
      <c r="P932" s="7">
        <f t="shared" si="59"/>
        <v>69</v>
      </c>
      <c r="Q932" t="s">
        <v>8325</v>
      </c>
      <c r="R932" t="s">
        <v>8328</v>
      </c>
      <c r="S932" s="12">
        <f t="shared" si="56"/>
        <v>40312.915578703702</v>
      </c>
      <c r="T932" s="12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7"/>
        <v>6.5500000000000007</v>
      </c>
      <c r="P933" s="7">
        <f t="shared" si="59"/>
        <v>18.714285714285715</v>
      </c>
      <c r="Q933" t="s">
        <v>8325</v>
      </c>
      <c r="R933" t="s">
        <v>8328</v>
      </c>
      <c r="S933" s="12">
        <f t="shared" si="56"/>
        <v>41680.359976851854</v>
      </c>
      <c r="T933" s="12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7"/>
        <v>14.536842105263158</v>
      </c>
      <c r="P934" s="7">
        <f t="shared" si="59"/>
        <v>46.033333333333331</v>
      </c>
      <c r="Q934" t="s">
        <v>8325</v>
      </c>
      <c r="R934" t="s">
        <v>8328</v>
      </c>
      <c r="S934" s="12">
        <f t="shared" si="56"/>
        <v>41310.969270833331</v>
      </c>
      <c r="T934" s="12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7"/>
        <v>6</v>
      </c>
      <c r="P935" s="7">
        <f t="shared" si="59"/>
        <v>60</v>
      </c>
      <c r="Q935" t="s">
        <v>8325</v>
      </c>
      <c r="R935" t="s">
        <v>8328</v>
      </c>
      <c r="S935" s="12">
        <f t="shared" si="56"/>
        <v>41711.169085648151</v>
      </c>
      <c r="T935" s="12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7"/>
        <v>30.4</v>
      </c>
      <c r="P936" s="7">
        <f t="shared" si="59"/>
        <v>50.666666666666664</v>
      </c>
      <c r="Q936" t="s">
        <v>8325</v>
      </c>
      <c r="R936" t="s">
        <v>8328</v>
      </c>
      <c r="S936" s="12">
        <f t="shared" si="56"/>
        <v>41733.737083333333</v>
      </c>
      <c r="T936" s="12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7"/>
        <v>1.4285714285714286</v>
      </c>
      <c r="P937" s="7">
        <f t="shared" si="59"/>
        <v>25</v>
      </c>
      <c r="Q937" t="s">
        <v>8325</v>
      </c>
      <c r="R937" t="s">
        <v>8328</v>
      </c>
      <c r="S937" s="12">
        <f t="shared" si="56"/>
        <v>42368.333668981482</v>
      </c>
      <c r="T937" s="12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7"/>
        <v>0</v>
      </c>
      <c r="P938" s="7">
        <v>0</v>
      </c>
      <c r="Q938" t="s">
        <v>8325</v>
      </c>
      <c r="R938" t="s">
        <v>8328</v>
      </c>
      <c r="S938" s="12">
        <f t="shared" si="56"/>
        <v>40883.024178240739</v>
      </c>
      <c r="T938" s="12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7"/>
        <v>1.1428571428571428</v>
      </c>
      <c r="P939" s="7">
        <f t="shared" si="59"/>
        <v>20</v>
      </c>
      <c r="Q939" t="s">
        <v>8325</v>
      </c>
      <c r="R939" t="s">
        <v>8328</v>
      </c>
      <c r="S939" s="12">
        <f t="shared" si="56"/>
        <v>41551.798113425924</v>
      </c>
      <c r="T939" s="12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7"/>
        <v>0.35714285714285715</v>
      </c>
      <c r="P940" s="7">
        <f t="shared" si="59"/>
        <v>25</v>
      </c>
      <c r="Q940" t="s">
        <v>8325</v>
      </c>
      <c r="R940" t="s">
        <v>8328</v>
      </c>
      <c r="S940" s="12">
        <f t="shared" si="56"/>
        <v>41124.479722222226</v>
      </c>
      <c r="T940" s="12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7"/>
        <v>1.4545454545454546</v>
      </c>
      <c r="P941" s="7">
        <f t="shared" si="59"/>
        <v>20</v>
      </c>
      <c r="Q941" t="s">
        <v>8325</v>
      </c>
      <c r="R941" t="s">
        <v>8328</v>
      </c>
      <c r="S941" s="12">
        <f t="shared" si="56"/>
        <v>41416.763171296298</v>
      </c>
      <c r="T941" s="12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7"/>
        <v>17.155555555555555</v>
      </c>
      <c r="P942" s="7">
        <f t="shared" si="59"/>
        <v>110.28571428571429</v>
      </c>
      <c r="Q942" t="s">
        <v>8319</v>
      </c>
      <c r="R942" t="s">
        <v>8321</v>
      </c>
      <c r="S942" s="12">
        <f t="shared" si="56"/>
        <v>42182.008402777778</v>
      </c>
      <c r="T942" s="12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7"/>
        <v>2.3220000000000001</v>
      </c>
      <c r="P943" s="7">
        <f t="shared" si="59"/>
        <v>37.451612903225808</v>
      </c>
      <c r="Q943" t="s">
        <v>8319</v>
      </c>
      <c r="R943" t="s">
        <v>8321</v>
      </c>
      <c r="S943" s="12">
        <f t="shared" si="56"/>
        <v>42746.096585648149</v>
      </c>
      <c r="T943" s="12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7"/>
        <v>8.9066666666666663</v>
      </c>
      <c r="P944" s="7">
        <f t="shared" si="59"/>
        <v>41.75</v>
      </c>
      <c r="Q944" t="s">
        <v>8319</v>
      </c>
      <c r="R944" t="s">
        <v>8321</v>
      </c>
      <c r="S944" s="12">
        <f t="shared" si="56"/>
        <v>42382.843287037031</v>
      </c>
      <c r="T944" s="12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7"/>
        <v>9.6333333333333346</v>
      </c>
      <c r="P945" s="7">
        <f t="shared" si="59"/>
        <v>24.083333333333332</v>
      </c>
      <c r="Q945" t="s">
        <v>8319</v>
      </c>
      <c r="R945" t="s">
        <v>8321</v>
      </c>
      <c r="S945" s="12">
        <f t="shared" si="56"/>
        <v>42673.66788194445</v>
      </c>
      <c r="T945" s="12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7"/>
        <v>13.325999999999999</v>
      </c>
      <c r="P946" s="7">
        <f t="shared" si="59"/>
        <v>69.40625</v>
      </c>
      <c r="Q946" t="s">
        <v>8319</v>
      </c>
      <c r="R946" t="s">
        <v>8321</v>
      </c>
      <c r="S946" s="12">
        <f t="shared" si="56"/>
        <v>42444.583912037036</v>
      </c>
      <c r="T946" s="12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7"/>
        <v>2.484</v>
      </c>
      <c r="P947" s="7">
        <f t="shared" si="59"/>
        <v>155.25</v>
      </c>
      <c r="Q947" t="s">
        <v>8319</v>
      </c>
      <c r="R947" t="s">
        <v>8321</v>
      </c>
      <c r="S947" s="12">
        <f t="shared" si="56"/>
        <v>42732.872986111113</v>
      </c>
      <c r="T947" s="12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7"/>
        <v>1.9066666666666665</v>
      </c>
      <c r="P948" s="7">
        <f t="shared" si="59"/>
        <v>57.2</v>
      </c>
      <c r="Q948" t="s">
        <v>8319</v>
      </c>
      <c r="R948" t="s">
        <v>8321</v>
      </c>
      <c r="S948" s="12">
        <f t="shared" si="56"/>
        <v>42592.750555555554</v>
      </c>
      <c r="T948" s="12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7"/>
        <v>0</v>
      </c>
      <c r="P949" s="7">
        <v>0</v>
      </c>
      <c r="Q949" t="s">
        <v>8319</v>
      </c>
      <c r="R949" t="s">
        <v>8321</v>
      </c>
      <c r="S949" s="12">
        <f t="shared" si="56"/>
        <v>42491.781319444446</v>
      </c>
      <c r="T949" s="12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7"/>
        <v>12</v>
      </c>
      <c r="P950" s="7">
        <f t="shared" si="59"/>
        <v>60</v>
      </c>
      <c r="Q950" t="s">
        <v>8319</v>
      </c>
      <c r="R950" t="s">
        <v>8321</v>
      </c>
      <c r="S950" s="12">
        <f t="shared" ref="S950:S1013" si="60">(((J950/60)/60)/24)+DATE(1970,1,1)</f>
        <v>42411.828287037039</v>
      </c>
      <c r="T950" s="12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7"/>
        <v>1.365</v>
      </c>
      <c r="P951" s="7">
        <f t="shared" si="59"/>
        <v>39</v>
      </c>
      <c r="Q951" t="s">
        <v>8319</v>
      </c>
      <c r="R951" t="s">
        <v>8321</v>
      </c>
      <c r="S951" s="12">
        <f t="shared" si="60"/>
        <v>42361.043703703705</v>
      </c>
      <c r="T951" s="12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7"/>
        <v>28.04</v>
      </c>
      <c r="P952" s="7">
        <f t="shared" si="59"/>
        <v>58.416666666666664</v>
      </c>
      <c r="Q952" t="s">
        <v>8319</v>
      </c>
      <c r="R952" t="s">
        <v>8321</v>
      </c>
      <c r="S952" s="12">
        <f t="shared" si="60"/>
        <v>42356.750706018516</v>
      </c>
      <c r="T952" s="12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7"/>
        <v>38.39</v>
      </c>
      <c r="P953" s="7">
        <f t="shared" si="59"/>
        <v>158.63636363636363</v>
      </c>
      <c r="Q953" t="s">
        <v>8319</v>
      </c>
      <c r="R953" t="s">
        <v>8321</v>
      </c>
      <c r="S953" s="12">
        <f t="shared" si="60"/>
        <v>42480.653611111105</v>
      </c>
      <c r="T953" s="12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7"/>
        <v>39.942857142857143</v>
      </c>
      <c r="P954" s="7">
        <f t="shared" si="59"/>
        <v>99.857142857142861</v>
      </c>
      <c r="Q954" t="s">
        <v>8319</v>
      </c>
      <c r="R954" t="s">
        <v>8321</v>
      </c>
      <c r="S954" s="12">
        <f t="shared" si="60"/>
        <v>42662.613564814819</v>
      </c>
      <c r="T954" s="12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7"/>
        <v>0.84</v>
      </c>
      <c r="P955" s="7">
        <f t="shared" si="59"/>
        <v>25.2</v>
      </c>
      <c r="Q955" t="s">
        <v>8319</v>
      </c>
      <c r="R955" t="s">
        <v>8321</v>
      </c>
      <c r="S955" s="12">
        <f t="shared" si="60"/>
        <v>41999.164340277777</v>
      </c>
      <c r="T955" s="12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7"/>
        <v>43.406666666666666</v>
      </c>
      <c r="P956" s="7">
        <f t="shared" si="59"/>
        <v>89.191780821917803</v>
      </c>
      <c r="Q956" t="s">
        <v>8319</v>
      </c>
      <c r="R956" t="s">
        <v>8321</v>
      </c>
      <c r="S956" s="12">
        <f t="shared" si="60"/>
        <v>42194.833784722221</v>
      </c>
      <c r="T956" s="12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7"/>
        <v>5.6613333333333333</v>
      </c>
      <c r="P957" s="7">
        <f t="shared" si="59"/>
        <v>182.6236559139785</v>
      </c>
      <c r="Q957" t="s">
        <v>8319</v>
      </c>
      <c r="R957" t="s">
        <v>8321</v>
      </c>
      <c r="S957" s="12">
        <f t="shared" si="60"/>
        <v>42586.295138888891</v>
      </c>
      <c r="T957" s="12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7"/>
        <v>1.722</v>
      </c>
      <c r="P958" s="7">
        <f t="shared" si="59"/>
        <v>50.647058823529413</v>
      </c>
      <c r="Q958" t="s">
        <v>8319</v>
      </c>
      <c r="R958" t="s">
        <v>8321</v>
      </c>
      <c r="S958" s="12">
        <f t="shared" si="60"/>
        <v>42060.913877314815</v>
      </c>
      <c r="T958" s="12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7"/>
        <v>1.9416666666666664</v>
      </c>
      <c r="P959" s="7">
        <f t="shared" si="59"/>
        <v>33.285714285714285</v>
      </c>
      <c r="Q959" t="s">
        <v>8319</v>
      </c>
      <c r="R959" t="s">
        <v>8321</v>
      </c>
      <c r="S959" s="12">
        <f t="shared" si="60"/>
        <v>42660.552465277782</v>
      </c>
      <c r="T959" s="12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7"/>
        <v>11.328275684711327</v>
      </c>
      <c r="P960" s="7">
        <f t="shared" si="59"/>
        <v>51.823529411764703</v>
      </c>
      <c r="Q960" t="s">
        <v>8319</v>
      </c>
      <c r="R960" t="s">
        <v>8321</v>
      </c>
      <c r="S960" s="12">
        <f t="shared" si="60"/>
        <v>42082.802812499998</v>
      </c>
      <c r="T960" s="12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7"/>
        <v>38.86</v>
      </c>
      <c r="P961" s="7">
        <f t="shared" si="59"/>
        <v>113.62573099415205</v>
      </c>
      <c r="Q961" t="s">
        <v>8319</v>
      </c>
      <c r="R961" t="s">
        <v>8321</v>
      </c>
      <c r="S961" s="12">
        <f t="shared" si="60"/>
        <v>41993.174363425926</v>
      </c>
      <c r="T961" s="12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1">SUM(E962/D962)*100</f>
        <v>46.100628930817614</v>
      </c>
      <c r="P962" s="7">
        <f t="shared" si="59"/>
        <v>136.46276595744681</v>
      </c>
      <c r="Q962" t="s">
        <v>8319</v>
      </c>
      <c r="R962" t="s">
        <v>8321</v>
      </c>
      <c r="S962" s="12">
        <f t="shared" si="60"/>
        <v>42766.626793981486</v>
      </c>
      <c r="T962" s="12">
        <f t="shared" si="5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1"/>
        <v>42.188421052631583</v>
      </c>
      <c r="P963" s="7">
        <f t="shared" ref="P963:P977" si="62">AVERAGE(E963/L963)</f>
        <v>364.35454545454547</v>
      </c>
      <c r="Q963" t="s">
        <v>8319</v>
      </c>
      <c r="R963" t="s">
        <v>8321</v>
      </c>
      <c r="S963" s="12">
        <f t="shared" si="60"/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1"/>
        <v>28.48</v>
      </c>
      <c r="P964" s="7">
        <f t="shared" si="62"/>
        <v>19.243243243243242</v>
      </c>
      <c r="Q964" t="s">
        <v>8319</v>
      </c>
      <c r="R964" t="s">
        <v>8321</v>
      </c>
      <c r="S964" s="12">
        <f t="shared" si="60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1"/>
        <v>1.077142857142857</v>
      </c>
      <c r="P965" s="7">
        <f t="shared" si="62"/>
        <v>41.888888888888886</v>
      </c>
      <c r="Q965" t="s">
        <v>8319</v>
      </c>
      <c r="R965" t="s">
        <v>8321</v>
      </c>
      <c r="S965" s="12">
        <f t="shared" si="60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1"/>
        <v>0.79909090909090907</v>
      </c>
      <c r="P966" s="7">
        <f t="shared" si="62"/>
        <v>30.310344827586206</v>
      </c>
      <c r="Q966" t="s">
        <v>8319</v>
      </c>
      <c r="R966" t="s">
        <v>8321</v>
      </c>
      <c r="S966" s="12">
        <f t="shared" si="60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1"/>
        <v>1.1919999999999999</v>
      </c>
      <c r="P967" s="7">
        <f t="shared" si="62"/>
        <v>49.666666666666664</v>
      </c>
      <c r="Q967" t="s">
        <v>8319</v>
      </c>
      <c r="R967" t="s">
        <v>8321</v>
      </c>
      <c r="S967" s="12">
        <f t="shared" si="60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1"/>
        <v>14.799999999999999</v>
      </c>
      <c r="P968" s="7">
        <f t="shared" si="62"/>
        <v>59.2</v>
      </c>
      <c r="Q968" t="s">
        <v>8319</v>
      </c>
      <c r="R968" t="s">
        <v>8321</v>
      </c>
      <c r="S968" s="12">
        <f t="shared" si="60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1"/>
        <v>17.810000000000002</v>
      </c>
      <c r="P969" s="7">
        <f t="shared" si="62"/>
        <v>43.97530864197531</v>
      </c>
      <c r="Q969" t="s">
        <v>8319</v>
      </c>
      <c r="R969" t="s">
        <v>8321</v>
      </c>
      <c r="S969" s="12">
        <f t="shared" si="60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1"/>
        <v>1.325</v>
      </c>
      <c r="P970" s="7">
        <f t="shared" si="62"/>
        <v>26.5</v>
      </c>
      <c r="Q970" t="s">
        <v>8319</v>
      </c>
      <c r="R970" t="s">
        <v>8321</v>
      </c>
      <c r="S970" s="12">
        <f t="shared" si="60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1"/>
        <v>46.666666666666664</v>
      </c>
      <c r="P971" s="7">
        <f t="shared" si="62"/>
        <v>1272.7272727272727</v>
      </c>
      <c r="Q971" t="s">
        <v>8319</v>
      </c>
      <c r="R971" t="s">
        <v>8321</v>
      </c>
      <c r="S971" s="12">
        <f t="shared" si="60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1"/>
        <v>45.92</v>
      </c>
      <c r="P972" s="7">
        <f t="shared" si="62"/>
        <v>164</v>
      </c>
      <c r="Q972" t="s">
        <v>8319</v>
      </c>
      <c r="R972" t="s">
        <v>8321</v>
      </c>
      <c r="S972" s="12">
        <f t="shared" si="60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1"/>
        <v>0.22599999999999998</v>
      </c>
      <c r="P973" s="7">
        <f t="shared" si="62"/>
        <v>45.2</v>
      </c>
      <c r="Q973" t="s">
        <v>8319</v>
      </c>
      <c r="R973" t="s">
        <v>8321</v>
      </c>
      <c r="S973" s="12">
        <f t="shared" si="60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1"/>
        <v>34.625</v>
      </c>
      <c r="P974" s="7">
        <f t="shared" si="62"/>
        <v>153.88888888888889</v>
      </c>
      <c r="Q974" t="s">
        <v>8319</v>
      </c>
      <c r="R974" t="s">
        <v>8321</v>
      </c>
      <c r="S974" s="12">
        <f t="shared" si="60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1"/>
        <v>2.0549999999999997</v>
      </c>
      <c r="P975" s="7">
        <f t="shared" si="62"/>
        <v>51.375</v>
      </c>
      <c r="Q975" t="s">
        <v>8319</v>
      </c>
      <c r="R975" t="s">
        <v>8321</v>
      </c>
      <c r="S975" s="12">
        <f t="shared" si="60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1"/>
        <v>0.55999999999999994</v>
      </c>
      <c r="P976" s="7">
        <f t="shared" si="62"/>
        <v>93.333333333333329</v>
      </c>
      <c r="Q976" t="s">
        <v>8319</v>
      </c>
      <c r="R976" t="s">
        <v>8321</v>
      </c>
      <c r="S976" s="12">
        <f t="shared" si="60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1"/>
        <v>2.6069999999999998</v>
      </c>
      <c r="P977" s="7">
        <f t="shared" si="62"/>
        <v>108.625</v>
      </c>
      <c r="Q977" t="s">
        <v>8319</v>
      </c>
      <c r="R977" t="s">
        <v>8321</v>
      </c>
      <c r="S977" s="12">
        <f t="shared" si="60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1"/>
        <v>1.9259999999999999</v>
      </c>
      <c r="P978" s="7">
        <f>AVERAGE(E978/L978)</f>
        <v>160.5</v>
      </c>
      <c r="Q978" t="s">
        <v>8319</v>
      </c>
      <c r="R978" t="s">
        <v>8321</v>
      </c>
      <c r="S978" s="12">
        <f t="shared" si="60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1"/>
        <v>33.666666666666664</v>
      </c>
      <c r="P979" s="7">
        <f t="shared" ref="P979:P1042" si="64">AVERAGE(E979/L979)</f>
        <v>75.75</v>
      </c>
      <c r="Q979" t="s">
        <v>8319</v>
      </c>
      <c r="R979" t="s">
        <v>8321</v>
      </c>
      <c r="S979" s="12">
        <f t="shared" si="60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1"/>
        <v>56.263267182990241</v>
      </c>
      <c r="P980" s="7">
        <f t="shared" si="64"/>
        <v>790.83739837398377</v>
      </c>
      <c r="Q980" t="s">
        <v>8319</v>
      </c>
      <c r="R980" t="s">
        <v>8321</v>
      </c>
      <c r="S980" s="12">
        <f t="shared" si="60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1"/>
        <v>82.817599999999999</v>
      </c>
      <c r="P981" s="7">
        <f t="shared" si="64"/>
        <v>301.93916666666667</v>
      </c>
      <c r="Q981" t="s">
        <v>8319</v>
      </c>
      <c r="R981" t="s">
        <v>8321</v>
      </c>
      <c r="S981" s="12">
        <f t="shared" si="60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1"/>
        <v>14.860000000000001</v>
      </c>
      <c r="P982" s="7">
        <f t="shared" si="64"/>
        <v>47.935483870967744</v>
      </c>
      <c r="Q982" t="s">
        <v>8319</v>
      </c>
      <c r="R982" t="s">
        <v>8321</v>
      </c>
      <c r="S982" s="12">
        <f t="shared" si="60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1"/>
        <v>1.2375123751237513E-2</v>
      </c>
      <c r="P983" s="7">
        <f t="shared" si="64"/>
        <v>2.75</v>
      </c>
      <c r="Q983" t="s">
        <v>8319</v>
      </c>
      <c r="R983" t="s">
        <v>8321</v>
      </c>
      <c r="S983" s="12">
        <f t="shared" si="60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1"/>
        <v>1.7142857142857144E-2</v>
      </c>
      <c r="P984" s="7">
        <f t="shared" si="64"/>
        <v>1</v>
      </c>
      <c r="Q984" t="s">
        <v>8319</v>
      </c>
      <c r="R984" t="s">
        <v>8321</v>
      </c>
      <c r="S984" s="12">
        <f t="shared" si="60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1"/>
        <v>29.506136117214709</v>
      </c>
      <c r="P985" s="7">
        <f t="shared" si="64"/>
        <v>171.79329608938548</v>
      </c>
      <c r="Q985" t="s">
        <v>8319</v>
      </c>
      <c r="R985" t="s">
        <v>8321</v>
      </c>
      <c r="S985" s="12">
        <f t="shared" si="60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1"/>
        <v>1.06</v>
      </c>
      <c r="P986" s="7">
        <f t="shared" si="64"/>
        <v>35.333333333333336</v>
      </c>
      <c r="Q986" t="s">
        <v>8319</v>
      </c>
      <c r="R986" t="s">
        <v>8321</v>
      </c>
      <c r="S986" s="12">
        <f t="shared" si="60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1"/>
        <v>6.293333333333333</v>
      </c>
      <c r="P987" s="7">
        <f t="shared" si="64"/>
        <v>82.086956521739125</v>
      </c>
      <c r="Q987" t="s">
        <v>8319</v>
      </c>
      <c r="R987" t="s">
        <v>8321</v>
      </c>
      <c r="S987" s="12">
        <f t="shared" si="60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1"/>
        <v>12.75</v>
      </c>
      <c r="P988" s="7">
        <f t="shared" si="64"/>
        <v>110.8695652173913</v>
      </c>
      <c r="Q988" t="s">
        <v>8319</v>
      </c>
      <c r="R988" t="s">
        <v>8321</v>
      </c>
      <c r="S988" s="12">
        <f t="shared" si="60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1"/>
        <v>13.22</v>
      </c>
      <c r="P989" s="7">
        <f t="shared" si="64"/>
        <v>161.21951219512195</v>
      </c>
      <c r="Q989" t="s">
        <v>8319</v>
      </c>
      <c r="R989" t="s">
        <v>8321</v>
      </c>
      <c r="S989" s="12">
        <f t="shared" si="60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1"/>
        <v>0</v>
      </c>
      <c r="P990" s="7">
        <v>0</v>
      </c>
      <c r="Q990" t="s">
        <v>8319</v>
      </c>
      <c r="R990" t="s">
        <v>8321</v>
      </c>
      <c r="S990" s="12">
        <f t="shared" si="60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1"/>
        <v>16.77</v>
      </c>
      <c r="P991" s="7">
        <f t="shared" si="64"/>
        <v>52.40625</v>
      </c>
      <c r="Q991" t="s">
        <v>8319</v>
      </c>
      <c r="R991" t="s">
        <v>8321</v>
      </c>
      <c r="S991" s="12">
        <f t="shared" si="60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1"/>
        <v>0.104</v>
      </c>
      <c r="P992" s="7">
        <f t="shared" si="64"/>
        <v>13</v>
      </c>
      <c r="Q992" t="s">
        <v>8319</v>
      </c>
      <c r="R992" t="s">
        <v>8321</v>
      </c>
      <c r="S992" s="12">
        <f t="shared" si="60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1"/>
        <v>4.24</v>
      </c>
      <c r="P993" s="7">
        <f t="shared" si="64"/>
        <v>30.285714285714285</v>
      </c>
      <c r="Q993" t="s">
        <v>8319</v>
      </c>
      <c r="R993" t="s">
        <v>8321</v>
      </c>
      <c r="S993" s="12">
        <f t="shared" si="60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1"/>
        <v>0.46699999999999997</v>
      </c>
      <c r="P994" s="7">
        <f t="shared" si="64"/>
        <v>116.75</v>
      </c>
      <c r="Q994" t="s">
        <v>8319</v>
      </c>
      <c r="R994" t="s">
        <v>8321</v>
      </c>
      <c r="S994" s="12">
        <f t="shared" si="60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1"/>
        <v>25.087142857142858</v>
      </c>
      <c r="P995" s="7">
        <f t="shared" si="64"/>
        <v>89.59693877551021</v>
      </c>
      <c r="Q995" t="s">
        <v>8319</v>
      </c>
      <c r="R995" t="s">
        <v>8321</v>
      </c>
      <c r="S995" s="12">
        <f t="shared" si="60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1"/>
        <v>2.3345000000000002</v>
      </c>
      <c r="P996" s="7">
        <f t="shared" si="64"/>
        <v>424.45454545454544</v>
      </c>
      <c r="Q996" t="s">
        <v>8319</v>
      </c>
      <c r="R996" t="s">
        <v>8321</v>
      </c>
      <c r="S996" s="12">
        <f t="shared" si="60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1"/>
        <v>7.26</v>
      </c>
      <c r="P997" s="7">
        <f t="shared" si="64"/>
        <v>80.666666666666671</v>
      </c>
      <c r="Q997" t="s">
        <v>8319</v>
      </c>
      <c r="R997" t="s">
        <v>8321</v>
      </c>
      <c r="S997" s="12">
        <f t="shared" si="60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1"/>
        <v>1.625</v>
      </c>
      <c r="P998" s="7">
        <f t="shared" si="64"/>
        <v>13</v>
      </c>
      <c r="Q998" t="s">
        <v>8319</v>
      </c>
      <c r="R998" t="s">
        <v>8321</v>
      </c>
      <c r="S998" s="12">
        <f t="shared" si="60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1"/>
        <v>1.3</v>
      </c>
      <c r="P999" s="7">
        <f t="shared" si="64"/>
        <v>8.125</v>
      </c>
      <c r="Q999" t="s">
        <v>8319</v>
      </c>
      <c r="R999" t="s">
        <v>8321</v>
      </c>
      <c r="S999" s="12">
        <f t="shared" si="60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1"/>
        <v>58.558333333333337</v>
      </c>
      <c r="P1000" s="7">
        <f t="shared" si="64"/>
        <v>153.42794759825327</v>
      </c>
      <c r="Q1000" t="s">
        <v>8319</v>
      </c>
      <c r="R1000" t="s">
        <v>8321</v>
      </c>
      <c r="S1000" s="12">
        <f t="shared" si="60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1"/>
        <v>7.7886666666666677</v>
      </c>
      <c r="P1001" s="7">
        <f t="shared" si="64"/>
        <v>292.07499999999999</v>
      </c>
      <c r="Q1001" t="s">
        <v>8319</v>
      </c>
      <c r="R1001" t="s">
        <v>8321</v>
      </c>
      <c r="S1001" s="12">
        <f t="shared" si="60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1"/>
        <v>2.2157147647256061</v>
      </c>
      <c r="P1002" s="7">
        <f t="shared" si="64"/>
        <v>3304</v>
      </c>
      <c r="Q1002" t="s">
        <v>8319</v>
      </c>
      <c r="R1002" t="s">
        <v>8321</v>
      </c>
      <c r="S1002" s="12">
        <f t="shared" si="60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1"/>
        <v>104</v>
      </c>
      <c r="P1003" s="7">
        <f t="shared" si="64"/>
        <v>1300</v>
      </c>
      <c r="Q1003" t="s">
        <v>8319</v>
      </c>
      <c r="R1003" t="s">
        <v>8321</v>
      </c>
      <c r="S1003" s="12">
        <f t="shared" si="60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1"/>
        <v>29.6029602960296</v>
      </c>
      <c r="P1004" s="7">
        <f t="shared" si="64"/>
        <v>134.54545454545453</v>
      </c>
      <c r="Q1004" t="s">
        <v>8319</v>
      </c>
      <c r="R1004" t="s">
        <v>8321</v>
      </c>
      <c r="S1004" s="12">
        <f t="shared" si="60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1"/>
        <v>16.055</v>
      </c>
      <c r="P1005" s="7">
        <f t="shared" si="64"/>
        <v>214.06666666666666</v>
      </c>
      <c r="Q1005" t="s">
        <v>8319</v>
      </c>
      <c r="R1005" t="s">
        <v>8321</v>
      </c>
      <c r="S1005" s="12">
        <f t="shared" si="60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1"/>
        <v>82.207999999999998</v>
      </c>
      <c r="P1006" s="7">
        <f t="shared" si="64"/>
        <v>216.33684210526314</v>
      </c>
      <c r="Q1006" t="s">
        <v>8319</v>
      </c>
      <c r="R1006" t="s">
        <v>8321</v>
      </c>
      <c r="S1006" s="12">
        <f t="shared" si="60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1"/>
        <v>75.051000000000002</v>
      </c>
      <c r="P1007" s="7">
        <f t="shared" si="64"/>
        <v>932.31055900621118</v>
      </c>
      <c r="Q1007" t="s">
        <v>8319</v>
      </c>
      <c r="R1007" t="s">
        <v>8321</v>
      </c>
      <c r="S1007" s="12">
        <f t="shared" si="60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1"/>
        <v>5.8500000000000005</v>
      </c>
      <c r="P1008" s="7">
        <f t="shared" si="64"/>
        <v>29.25</v>
      </c>
      <c r="Q1008" t="s">
        <v>8319</v>
      </c>
      <c r="R1008" t="s">
        <v>8321</v>
      </c>
      <c r="S1008" s="12">
        <f t="shared" si="60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1"/>
        <v>44.32</v>
      </c>
      <c r="P1009" s="7">
        <f t="shared" si="64"/>
        <v>174.94736842105263</v>
      </c>
      <c r="Q1009" t="s">
        <v>8319</v>
      </c>
      <c r="R1009" t="s">
        <v>8321</v>
      </c>
      <c r="S1009" s="12">
        <f t="shared" si="60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1"/>
        <v>0.26737967914438499</v>
      </c>
      <c r="P1010" s="7">
        <f t="shared" si="64"/>
        <v>250</v>
      </c>
      <c r="Q1010" t="s">
        <v>8319</v>
      </c>
      <c r="R1010" t="s">
        <v>8321</v>
      </c>
      <c r="S1010" s="12">
        <f t="shared" si="60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1"/>
        <v>13.13</v>
      </c>
      <c r="P1011" s="7">
        <f t="shared" si="64"/>
        <v>65</v>
      </c>
      <c r="Q1011" t="s">
        <v>8319</v>
      </c>
      <c r="R1011" t="s">
        <v>8321</v>
      </c>
      <c r="S1011" s="12">
        <f t="shared" si="60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1"/>
        <v>0.19088937093275488</v>
      </c>
      <c r="P1012" s="7">
        <f t="shared" si="64"/>
        <v>55</v>
      </c>
      <c r="Q1012" t="s">
        <v>8319</v>
      </c>
      <c r="R1012" t="s">
        <v>8321</v>
      </c>
      <c r="S1012" s="12">
        <f t="shared" si="60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1"/>
        <v>0.375</v>
      </c>
      <c r="P1013" s="7">
        <f t="shared" si="64"/>
        <v>75</v>
      </c>
      <c r="Q1013" t="s">
        <v>8319</v>
      </c>
      <c r="R1013" t="s">
        <v>8321</v>
      </c>
      <c r="S1013" s="12">
        <f t="shared" si="60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1"/>
        <v>21535.021000000001</v>
      </c>
      <c r="P1014" s="7">
        <f t="shared" si="64"/>
        <v>1389.3561935483872</v>
      </c>
      <c r="Q1014" t="s">
        <v>8319</v>
      </c>
      <c r="R1014" t="s">
        <v>8321</v>
      </c>
      <c r="S1014" s="12">
        <f t="shared" ref="S1014:S1077" si="65">(((J1014/60)/60)/24)+DATE(1970,1,1)</f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1"/>
        <v>34.527999999999999</v>
      </c>
      <c r="P1015" s="7">
        <f t="shared" si="64"/>
        <v>95.911111111111111</v>
      </c>
      <c r="Q1015" t="s">
        <v>8319</v>
      </c>
      <c r="R1015" t="s">
        <v>8321</v>
      </c>
      <c r="S1015" s="12">
        <f t="shared" si="65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1"/>
        <v>30.599999999999998</v>
      </c>
      <c r="P1016" s="7">
        <f t="shared" si="64"/>
        <v>191.25</v>
      </c>
      <c r="Q1016" t="s">
        <v>8319</v>
      </c>
      <c r="R1016" t="s">
        <v>8321</v>
      </c>
      <c r="S1016" s="12">
        <f t="shared" si="65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1"/>
        <v>2.666666666666667</v>
      </c>
      <c r="P1017" s="7">
        <f t="shared" si="64"/>
        <v>40</v>
      </c>
      <c r="Q1017" t="s">
        <v>8319</v>
      </c>
      <c r="R1017" t="s">
        <v>8321</v>
      </c>
      <c r="S1017" s="12">
        <f t="shared" si="65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1"/>
        <v>2.8420000000000001</v>
      </c>
      <c r="P1018" s="7">
        <f t="shared" si="64"/>
        <v>74.78947368421052</v>
      </c>
      <c r="Q1018" t="s">
        <v>8319</v>
      </c>
      <c r="R1018" t="s">
        <v>8321</v>
      </c>
      <c r="S1018" s="12">
        <f t="shared" si="65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1"/>
        <v>22.878799999999998</v>
      </c>
      <c r="P1019" s="7">
        <f t="shared" si="64"/>
        <v>161.11830985915492</v>
      </c>
      <c r="Q1019" t="s">
        <v>8319</v>
      </c>
      <c r="R1019" t="s">
        <v>8321</v>
      </c>
      <c r="S1019" s="12">
        <f t="shared" si="65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1"/>
        <v>3.105</v>
      </c>
      <c r="P1020" s="7">
        <f t="shared" si="64"/>
        <v>88.714285714285708</v>
      </c>
      <c r="Q1020" t="s">
        <v>8319</v>
      </c>
      <c r="R1020" t="s">
        <v>8321</v>
      </c>
      <c r="S1020" s="12">
        <f t="shared" si="65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1"/>
        <v>47.333333333333336</v>
      </c>
      <c r="P1021" s="7">
        <f t="shared" si="64"/>
        <v>53.25</v>
      </c>
      <c r="Q1021" t="s">
        <v>8319</v>
      </c>
      <c r="R1021" t="s">
        <v>8321</v>
      </c>
      <c r="S1021" s="12">
        <f t="shared" si="65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1"/>
        <v>205.54838709677421</v>
      </c>
      <c r="P1022" s="7">
        <f t="shared" si="64"/>
        <v>106.2</v>
      </c>
      <c r="Q1022" t="s">
        <v>8325</v>
      </c>
      <c r="R1022" t="s">
        <v>8330</v>
      </c>
      <c r="S1022" s="12">
        <f t="shared" si="65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1"/>
        <v>351.80366666666669</v>
      </c>
      <c r="P1023" s="7">
        <f t="shared" si="64"/>
        <v>22.079728033472804</v>
      </c>
      <c r="Q1023" t="s">
        <v>8325</v>
      </c>
      <c r="R1023" t="s">
        <v>8330</v>
      </c>
      <c r="S1023" s="12">
        <f t="shared" si="65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1"/>
        <v>114.9</v>
      </c>
      <c r="P1024" s="7">
        <f t="shared" si="64"/>
        <v>31.054054054054053</v>
      </c>
      <c r="Q1024" t="s">
        <v>8325</v>
      </c>
      <c r="R1024" t="s">
        <v>8330</v>
      </c>
      <c r="S1024" s="12">
        <f t="shared" si="65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1"/>
        <v>237.15</v>
      </c>
      <c r="P1025" s="7">
        <f t="shared" si="64"/>
        <v>36.206106870229007</v>
      </c>
      <c r="Q1025" t="s">
        <v>8325</v>
      </c>
      <c r="R1025" t="s">
        <v>8330</v>
      </c>
      <c r="S1025" s="12">
        <f t="shared" si="65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6">SUM(E1026/D1026)*100</f>
        <v>118.63774999999998</v>
      </c>
      <c r="P1026" s="7">
        <f t="shared" si="64"/>
        <v>388.9762295081967</v>
      </c>
      <c r="Q1026" t="s">
        <v>8325</v>
      </c>
      <c r="R1026" t="s">
        <v>8330</v>
      </c>
      <c r="S1026" s="12">
        <f t="shared" si="65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6"/>
        <v>109.92831428571431</v>
      </c>
      <c r="P1027" s="7">
        <f t="shared" si="64"/>
        <v>71.848571428571432</v>
      </c>
      <c r="Q1027" t="s">
        <v>8325</v>
      </c>
      <c r="R1027" t="s">
        <v>8330</v>
      </c>
      <c r="S1027" s="12">
        <f t="shared" si="65"/>
        <v>42049.833761574075</v>
      </c>
      <c r="T1027" s="12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6"/>
        <v>100.00828571428571</v>
      </c>
      <c r="P1028" s="7">
        <f t="shared" si="64"/>
        <v>57.381803278688523</v>
      </c>
      <c r="Q1028" t="s">
        <v>8325</v>
      </c>
      <c r="R1028" t="s">
        <v>8330</v>
      </c>
      <c r="S1028" s="12">
        <f t="shared" si="65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6"/>
        <v>103.09292094387415</v>
      </c>
      <c r="P1029" s="7">
        <f t="shared" si="64"/>
        <v>69.666666666666671</v>
      </c>
      <c r="Q1029" t="s">
        <v>8325</v>
      </c>
      <c r="R1029" t="s">
        <v>8330</v>
      </c>
      <c r="S1029" s="12">
        <f t="shared" si="65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6"/>
        <v>117.27000000000001</v>
      </c>
      <c r="P1030" s="7">
        <f t="shared" si="64"/>
        <v>45.988235294117644</v>
      </c>
      <c r="Q1030" t="s">
        <v>8325</v>
      </c>
      <c r="R1030" t="s">
        <v>8330</v>
      </c>
      <c r="S1030" s="12">
        <f t="shared" si="65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6"/>
        <v>111.75999999999999</v>
      </c>
      <c r="P1031" s="7">
        <f t="shared" si="64"/>
        <v>79.262411347517727</v>
      </c>
      <c r="Q1031" t="s">
        <v>8325</v>
      </c>
      <c r="R1031" t="s">
        <v>8330</v>
      </c>
      <c r="S1031" s="12">
        <f t="shared" si="65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6"/>
        <v>342.09999999999997</v>
      </c>
      <c r="P1032" s="7">
        <f t="shared" si="64"/>
        <v>43.031446540880502</v>
      </c>
      <c r="Q1032" t="s">
        <v>8325</v>
      </c>
      <c r="R1032" t="s">
        <v>8330</v>
      </c>
      <c r="S1032" s="12">
        <f t="shared" si="65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6"/>
        <v>107.4</v>
      </c>
      <c r="P1033" s="7">
        <f t="shared" si="64"/>
        <v>108.48484848484848</v>
      </c>
      <c r="Q1033" t="s">
        <v>8325</v>
      </c>
      <c r="R1033" t="s">
        <v>8330</v>
      </c>
      <c r="S1033" s="12">
        <f t="shared" si="65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6"/>
        <v>108.49703703703703</v>
      </c>
      <c r="P1034" s="7">
        <f t="shared" si="64"/>
        <v>61.029583333333335</v>
      </c>
      <c r="Q1034" t="s">
        <v>8325</v>
      </c>
      <c r="R1034" t="s">
        <v>8330</v>
      </c>
      <c r="S1034" s="12">
        <f t="shared" si="65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6"/>
        <v>102.86144578313252</v>
      </c>
      <c r="P1035" s="7">
        <f t="shared" si="64"/>
        <v>50.592592592592595</v>
      </c>
      <c r="Q1035" t="s">
        <v>8325</v>
      </c>
      <c r="R1035" t="s">
        <v>8330</v>
      </c>
      <c r="S1035" s="12">
        <f t="shared" si="65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6"/>
        <v>130.0018</v>
      </c>
      <c r="P1036" s="7">
        <f t="shared" si="64"/>
        <v>39.157168674698795</v>
      </c>
      <c r="Q1036" t="s">
        <v>8325</v>
      </c>
      <c r="R1036" t="s">
        <v>8330</v>
      </c>
      <c r="S1036" s="12">
        <f t="shared" si="65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6"/>
        <v>107.65217391304347</v>
      </c>
      <c r="P1037" s="7">
        <f t="shared" si="64"/>
        <v>65.15789473684211</v>
      </c>
      <c r="Q1037" t="s">
        <v>8325</v>
      </c>
      <c r="R1037" t="s">
        <v>8330</v>
      </c>
      <c r="S1037" s="12">
        <f t="shared" si="65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6"/>
        <v>112.36044444444444</v>
      </c>
      <c r="P1038" s="7">
        <f t="shared" si="64"/>
        <v>23.963127962085309</v>
      </c>
      <c r="Q1038" t="s">
        <v>8325</v>
      </c>
      <c r="R1038" t="s">
        <v>8330</v>
      </c>
      <c r="S1038" s="12">
        <f t="shared" si="65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6"/>
        <v>102.1</v>
      </c>
      <c r="P1039" s="7">
        <f t="shared" si="64"/>
        <v>48.61904761904762</v>
      </c>
      <c r="Q1039" t="s">
        <v>8325</v>
      </c>
      <c r="R1039" t="s">
        <v>8330</v>
      </c>
      <c r="S1039" s="12">
        <f t="shared" si="65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6"/>
        <v>145.33333333333334</v>
      </c>
      <c r="P1040" s="7">
        <f t="shared" si="64"/>
        <v>35.73770491803279</v>
      </c>
      <c r="Q1040" t="s">
        <v>8325</v>
      </c>
      <c r="R1040" t="s">
        <v>8330</v>
      </c>
      <c r="S1040" s="12">
        <f t="shared" si="65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6"/>
        <v>128.19999999999999</v>
      </c>
      <c r="P1041" s="7">
        <f t="shared" si="64"/>
        <v>21.366666666666667</v>
      </c>
      <c r="Q1041" t="s">
        <v>8325</v>
      </c>
      <c r="R1041" t="s">
        <v>8330</v>
      </c>
      <c r="S1041" s="12">
        <f t="shared" si="65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6"/>
        <v>0.29411764705882354</v>
      </c>
      <c r="P1042" s="7">
        <f t="shared" si="64"/>
        <v>250</v>
      </c>
      <c r="Q1042" t="s">
        <v>8331</v>
      </c>
      <c r="R1042" t="s">
        <v>8332</v>
      </c>
      <c r="S1042" s="12">
        <f t="shared" si="65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6"/>
        <v>0</v>
      </c>
      <c r="P1043" s="7">
        <v>0</v>
      </c>
      <c r="Q1043" t="s">
        <v>8331</v>
      </c>
      <c r="R1043" t="s">
        <v>8332</v>
      </c>
      <c r="S1043" s="12">
        <f t="shared" si="65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6"/>
        <v>1.5384615384615385</v>
      </c>
      <c r="P1044" s="7">
        <f t="shared" ref="P1044:P1055" si="68">AVERAGE(E1044/L1044)</f>
        <v>10</v>
      </c>
      <c r="Q1044" t="s">
        <v>8331</v>
      </c>
      <c r="R1044" t="s">
        <v>8332</v>
      </c>
      <c r="S1044" s="12">
        <f t="shared" si="65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6"/>
        <v>8.5370000000000008</v>
      </c>
      <c r="P1045" s="7">
        <f t="shared" si="68"/>
        <v>29.236301369863014</v>
      </c>
      <c r="Q1045" t="s">
        <v>8331</v>
      </c>
      <c r="R1045" t="s">
        <v>8332</v>
      </c>
      <c r="S1045" s="12">
        <f t="shared" si="65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6"/>
        <v>8.5714285714285715E-2</v>
      </c>
      <c r="P1046" s="7">
        <f t="shared" si="68"/>
        <v>3</v>
      </c>
      <c r="Q1046" t="s">
        <v>8331</v>
      </c>
      <c r="R1046" t="s">
        <v>8332</v>
      </c>
      <c r="S1046" s="12">
        <f t="shared" si="65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6"/>
        <v>2.6599999999999997</v>
      </c>
      <c r="P1047" s="7">
        <f t="shared" si="68"/>
        <v>33.25</v>
      </c>
      <c r="Q1047" t="s">
        <v>8331</v>
      </c>
      <c r="R1047" t="s">
        <v>8332</v>
      </c>
      <c r="S1047" s="12">
        <f t="shared" si="65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6"/>
        <v>0</v>
      </c>
      <c r="P1048" s="7">
        <v>0</v>
      </c>
      <c r="Q1048" t="s">
        <v>8331</v>
      </c>
      <c r="R1048" t="s">
        <v>8332</v>
      </c>
      <c r="S1048" s="12">
        <f t="shared" si="65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6"/>
        <v>0.05</v>
      </c>
      <c r="P1049" s="7">
        <f t="shared" si="68"/>
        <v>1</v>
      </c>
      <c r="Q1049" t="s">
        <v>8331</v>
      </c>
      <c r="R1049" t="s">
        <v>8332</v>
      </c>
      <c r="S1049" s="12">
        <f t="shared" si="65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6"/>
        <v>1.4133333333333333</v>
      </c>
      <c r="P1050" s="7">
        <f t="shared" si="68"/>
        <v>53</v>
      </c>
      <c r="Q1050" t="s">
        <v>8331</v>
      </c>
      <c r="R1050" t="s">
        <v>8332</v>
      </c>
      <c r="S1050" s="12">
        <f t="shared" si="65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6"/>
        <v>0</v>
      </c>
      <c r="P1051" s="7">
        <v>0</v>
      </c>
      <c r="Q1051" t="s">
        <v>8331</v>
      </c>
      <c r="R1051" t="s">
        <v>8332</v>
      </c>
      <c r="S1051" s="12">
        <f t="shared" si="65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6"/>
        <v>0</v>
      </c>
      <c r="P1052" s="7">
        <v>0</v>
      </c>
      <c r="Q1052" t="s">
        <v>8331</v>
      </c>
      <c r="R1052" t="s">
        <v>8332</v>
      </c>
      <c r="S1052" s="12">
        <f t="shared" si="65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6"/>
        <v>0</v>
      </c>
      <c r="P1053" s="7">
        <v>0</v>
      </c>
      <c r="Q1053" t="s">
        <v>8331</v>
      </c>
      <c r="R1053" t="s">
        <v>8332</v>
      </c>
      <c r="S1053" s="12">
        <f t="shared" si="65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6"/>
        <v>0</v>
      </c>
      <c r="P1054" s="7">
        <v>0</v>
      </c>
      <c r="Q1054" t="s">
        <v>8331</v>
      </c>
      <c r="R1054" t="s">
        <v>8332</v>
      </c>
      <c r="S1054" s="12">
        <f t="shared" si="65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6"/>
        <v>1</v>
      </c>
      <c r="P1055" s="7">
        <f t="shared" si="68"/>
        <v>15</v>
      </c>
      <c r="Q1055" t="s">
        <v>8331</v>
      </c>
      <c r="R1055" t="s">
        <v>8332</v>
      </c>
      <c r="S1055" s="12">
        <f t="shared" si="65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6"/>
        <v>0</v>
      </c>
      <c r="P1056" s="7">
        <v>0</v>
      </c>
      <c r="Q1056" t="s">
        <v>8331</v>
      </c>
      <c r="R1056" t="s">
        <v>8332</v>
      </c>
      <c r="S1056" s="12">
        <f t="shared" si="65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6"/>
        <v>0</v>
      </c>
      <c r="P1057" s="8">
        <v>0</v>
      </c>
      <c r="Q1057" t="s">
        <v>8331</v>
      </c>
      <c r="R1057" t="s">
        <v>8332</v>
      </c>
      <c r="S1057" s="12">
        <f t="shared" si="65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6"/>
        <v>0</v>
      </c>
      <c r="P1058" s="8">
        <v>0</v>
      </c>
      <c r="Q1058" t="s">
        <v>8331</v>
      </c>
      <c r="R1058" t="s">
        <v>8332</v>
      </c>
      <c r="S1058" s="12">
        <f t="shared" si="65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6"/>
        <v>0</v>
      </c>
      <c r="P1059" s="8">
        <v>0</v>
      </c>
      <c r="Q1059" t="s">
        <v>8331</v>
      </c>
      <c r="R1059" t="s">
        <v>8332</v>
      </c>
      <c r="S1059" s="12">
        <f t="shared" si="65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6"/>
        <v>0</v>
      </c>
      <c r="P1060" s="8">
        <v>0</v>
      </c>
      <c r="Q1060" t="s">
        <v>8331</v>
      </c>
      <c r="R1060" t="s">
        <v>8332</v>
      </c>
      <c r="S1060" s="12">
        <f t="shared" si="65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6"/>
        <v>0</v>
      </c>
      <c r="P1061" s="8">
        <v>0</v>
      </c>
      <c r="Q1061" t="s">
        <v>8331</v>
      </c>
      <c r="R1061" t="s">
        <v>8332</v>
      </c>
      <c r="S1061" s="12">
        <f t="shared" si="65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6"/>
        <v>1</v>
      </c>
      <c r="P1062" s="8">
        <f t="shared" ref="P1062:P1120" si="69">AVERAGE(E1062/L1062)</f>
        <v>50</v>
      </c>
      <c r="Q1062" t="s">
        <v>8331</v>
      </c>
      <c r="R1062" t="s">
        <v>8332</v>
      </c>
      <c r="S1062" s="12">
        <f t="shared" si="65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6"/>
        <v>0</v>
      </c>
      <c r="P1063" s="8">
        <v>0</v>
      </c>
      <c r="Q1063" t="s">
        <v>8331</v>
      </c>
      <c r="R1063" t="s">
        <v>8332</v>
      </c>
      <c r="S1063" s="12">
        <f t="shared" si="65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6"/>
        <v>95.477386934673376</v>
      </c>
      <c r="P1064" s="8">
        <f t="shared" si="69"/>
        <v>47.5</v>
      </c>
      <c r="Q1064" t="s">
        <v>8331</v>
      </c>
      <c r="R1064" t="s">
        <v>8332</v>
      </c>
      <c r="S1064" s="12">
        <f t="shared" si="65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6"/>
        <v>0</v>
      </c>
      <c r="P1065" s="8">
        <v>0</v>
      </c>
      <c r="Q1065" t="s">
        <v>8331</v>
      </c>
      <c r="R1065" t="s">
        <v>8332</v>
      </c>
      <c r="S1065" s="12">
        <f t="shared" si="65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6"/>
        <v>8.974444444444444</v>
      </c>
      <c r="P1066" s="8">
        <f t="shared" si="69"/>
        <v>65.666666666666671</v>
      </c>
      <c r="Q1066" t="s">
        <v>8333</v>
      </c>
      <c r="R1066" t="s">
        <v>8334</v>
      </c>
      <c r="S1066" s="12">
        <f t="shared" si="65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6"/>
        <v>2.7</v>
      </c>
      <c r="P1067" s="8">
        <f t="shared" si="69"/>
        <v>16.2</v>
      </c>
      <c r="Q1067" t="s">
        <v>8333</v>
      </c>
      <c r="R1067" t="s">
        <v>8334</v>
      </c>
      <c r="S1067" s="12">
        <f t="shared" si="65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6"/>
        <v>3.3673333333333333</v>
      </c>
      <c r="P1068" s="8">
        <f t="shared" si="69"/>
        <v>34.128378378378379</v>
      </c>
      <c r="Q1068" t="s">
        <v>8333</v>
      </c>
      <c r="R1068" t="s">
        <v>8334</v>
      </c>
      <c r="S1068" s="12">
        <f t="shared" si="65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6"/>
        <v>26</v>
      </c>
      <c r="P1069" s="8">
        <f t="shared" si="69"/>
        <v>13</v>
      </c>
      <c r="Q1069" t="s">
        <v>8333</v>
      </c>
      <c r="R1069" t="s">
        <v>8334</v>
      </c>
      <c r="S1069" s="12">
        <f t="shared" si="65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6"/>
        <v>0.15</v>
      </c>
      <c r="P1070" s="8">
        <f t="shared" si="69"/>
        <v>11.25</v>
      </c>
      <c r="Q1070" t="s">
        <v>8333</v>
      </c>
      <c r="R1070" t="s">
        <v>8334</v>
      </c>
      <c r="S1070" s="12">
        <f t="shared" si="65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6"/>
        <v>38.636363636363633</v>
      </c>
      <c r="P1071" s="8">
        <f t="shared" si="69"/>
        <v>40.476190476190474</v>
      </c>
      <c r="Q1071" t="s">
        <v>8333</v>
      </c>
      <c r="R1071" t="s">
        <v>8334</v>
      </c>
      <c r="S1071" s="12">
        <f t="shared" si="65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6"/>
        <v>0.70000000000000007</v>
      </c>
      <c r="P1072" s="8">
        <f t="shared" si="69"/>
        <v>35</v>
      </c>
      <c r="Q1072" t="s">
        <v>8333</v>
      </c>
      <c r="R1072" t="s">
        <v>8334</v>
      </c>
      <c r="S1072" s="12">
        <f t="shared" si="65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6"/>
        <v>0</v>
      </c>
      <c r="P1073" s="8">
        <v>0</v>
      </c>
      <c r="Q1073" t="s">
        <v>8333</v>
      </c>
      <c r="R1073" t="s">
        <v>8334</v>
      </c>
      <c r="S1073" s="12">
        <f t="shared" si="65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6"/>
        <v>6.8000000000000005E-2</v>
      </c>
      <c r="P1074" s="8">
        <f t="shared" si="69"/>
        <v>12.75</v>
      </c>
      <c r="Q1074" t="s">
        <v>8333</v>
      </c>
      <c r="R1074" t="s">
        <v>8334</v>
      </c>
      <c r="S1074" s="12">
        <f t="shared" si="65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6"/>
        <v>1.3333333333333335</v>
      </c>
      <c r="P1075" s="8">
        <f t="shared" si="69"/>
        <v>10</v>
      </c>
      <c r="Q1075" t="s">
        <v>8333</v>
      </c>
      <c r="R1075" t="s">
        <v>8334</v>
      </c>
      <c r="S1075" s="12">
        <f t="shared" si="65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6"/>
        <v>6.3092592592592585</v>
      </c>
      <c r="P1076" s="8">
        <f t="shared" si="69"/>
        <v>113.56666666666666</v>
      </c>
      <c r="Q1076" t="s">
        <v>8333</v>
      </c>
      <c r="R1076" t="s">
        <v>8334</v>
      </c>
      <c r="S1076" s="12">
        <f t="shared" si="65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6"/>
        <v>4.5</v>
      </c>
      <c r="P1077" s="8">
        <f t="shared" si="69"/>
        <v>15</v>
      </c>
      <c r="Q1077" t="s">
        <v>8333</v>
      </c>
      <c r="R1077" t="s">
        <v>8334</v>
      </c>
      <c r="S1077" s="12">
        <f t="shared" si="65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6"/>
        <v>62.765333333333331</v>
      </c>
      <c r="P1078" s="8">
        <f t="shared" si="69"/>
        <v>48.281025641025643</v>
      </c>
      <c r="Q1078" t="s">
        <v>8333</v>
      </c>
      <c r="R1078" t="s">
        <v>8334</v>
      </c>
      <c r="S1078" s="12">
        <f t="shared" ref="S1078:S1141" si="70">(((J1078/60)/60)/24)+DATE(1970,1,1)</f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6"/>
        <v>29.376000000000001</v>
      </c>
      <c r="P1079" s="8">
        <f t="shared" si="69"/>
        <v>43.976047904191617</v>
      </c>
      <c r="Q1079" t="s">
        <v>8333</v>
      </c>
      <c r="R1079" t="s">
        <v>8334</v>
      </c>
      <c r="S1079" s="12">
        <f t="shared" si="70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6"/>
        <v>7.5</v>
      </c>
      <c r="P1080" s="8">
        <f t="shared" si="69"/>
        <v>9</v>
      </c>
      <c r="Q1080" t="s">
        <v>8333</v>
      </c>
      <c r="R1080" t="s">
        <v>8334</v>
      </c>
      <c r="S1080" s="12">
        <f t="shared" si="70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6"/>
        <v>2.6076923076923078</v>
      </c>
      <c r="P1081" s="8">
        <f t="shared" si="69"/>
        <v>37.666666666666664</v>
      </c>
      <c r="Q1081" t="s">
        <v>8333</v>
      </c>
      <c r="R1081" t="s">
        <v>8334</v>
      </c>
      <c r="S1081" s="12">
        <f t="shared" si="70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6"/>
        <v>9.1050000000000004</v>
      </c>
      <c r="P1082" s="8">
        <f t="shared" si="69"/>
        <v>18.581632653061224</v>
      </c>
      <c r="Q1082" t="s">
        <v>8333</v>
      </c>
      <c r="R1082" t="s">
        <v>8334</v>
      </c>
      <c r="S1082" s="12">
        <f t="shared" si="70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6"/>
        <v>1.7647058823529412E-2</v>
      </c>
      <c r="P1083" s="8">
        <f t="shared" si="69"/>
        <v>3</v>
      </c>
      <c r="Q1083" t="s">
        <v>8333</v>
      </c>
      <c r="R1083" t="s">
        <v>8334</v>
      </c>
      <c r="S1083" s="12">
        <f t="shared" si="70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6"/>
        <v>0.55999999999999994</v>
      </c>
      <c r="P1084" s="8">
        <f t="shared" si="69"/>
        <v>18.666666666666668</v>
      </c>
      <c r="Q1084" t="s">
        <v>8333</v>
      </c>
      <c r="R1084" t="s">
        <v>8334</v>
      </c>
      <c r="S1084" s="12">
        <f t="shared" si="70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6"/>
        <v>0.82000000000000006</v>
      </c>
      <c r="P1085" s="8">
        <f t="shared" si="69"/>
        <v>410</v>
      </c>
      <c r="Q1085" t="s">
        <v>8333</v>
      </c>
      <c r="R1085" t="s">
        <v>8334</v>
      </c>
      <c r="S1085" s="12">
        <f t="shared" si="70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6"/>
        <v>0</v>
      </c>
      <c r="P1086" s="8">
        <v>0</v>
      </c>
      <c r="Q1086" t="s">
        <v>8333</v>
      </c>
      <c r="R1086" t="s">
        <v>8334</v>
      </c>
      <c r="S1086" s="12">
        <f t="shared" si="70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6"/>
        <v>3.42</v>
      </c>
      <c r="P1087" s="8">
        <f t="shared" si="69"/>
        <v>114</v>
      </c>
      <c r="Q1087" t="s">
        <v>8333</v>
      </c>
      <c r="R1087" t="s">
        <v>8334</v>
      </c>
      <c r="S1087" s="12">
        <f t="shared" si="70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6"/>
        <v>8.3333333333333343E-2</v>
      </c>
      <c r="P1088" s="8">
        <f t="shared" si="69"/>
        <v>7.5</v>
      </c>
      <c r="Q1088" t="s">
        <v>8333</v>
      </c>
      <c r="R1088" t="s">
        <v>8334</v>
      </c>
      <c r="S1088" s="12">
        <f t="shared" si="70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6"/>
        <v>0</v>
      </c>
      <c r="P1089" s="8">
        <v>0</v>
      </c>
      <c r="Q1089" t="s">
        <v>8333</v>
      </c>
      <c r="R1089" t="s">
        <v>8334</v>
      </c>
      <c r="S1089" s="12">
        <f t="shared" si="70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71">SUM(E1090/D1090)*100</f>
        <v>14.182977777777777</v>
      </c>
      <c r="P1090" s="8">
        <f t="shared" si="69"/>
        <v>43.41727891156463</v>
      </c>
      <c r="Q1090" t="s">
        <v>8333</v>
      </c>
      <c r="R1090" t="s">
        <v>8334</v>
      </c>
      <c r="S1090" s="12">
        <f t="shared" si="70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71"/>
        <v>7.8266666666666662</v>
      </c>
      <c r="P1091" s="8">
        <f t="shared" si="69"/>
        <v>23.959183673469386</v>
      </c>
      <c r="Q1091" t="s">
        <v>8333</v>
      </c>
      <c r="R1091" t="s">
        <v>8334</v>
      </c>
      <c r="S1091" s="12">
        <f t="shared" si="70"/>
        <v>42151.189525462964</v>
      </c>
      <c r="T1091" s="12">
        <f t="shared" ref="T1091:T1154" si="72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71"/>
        <v>3.8464497269020695E-2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2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1"/>
        <v>12.5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2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1"/>
        <v>1.05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2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1"/>
        <v>14.083333333333334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2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1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2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1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2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1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2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1"/>
        <v>4.7E-2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2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1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2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1"/>
        <v>0.5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2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1"/>
        <v>2.5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2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1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2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1"/>
        <v>5.3125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2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1"/>
        <v>1.6199999999999999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2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1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2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1"/>
        <v>0.159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2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1"/>
        <v>41.25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2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1"/>
        <v>0</v>
      </c>
      <c r="P1109" s="8">
        <v>0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2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1"/>
        <v>2.93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2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1"/>
        <v>0.44999999999999996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2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1"/>
        <v>0.51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2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1"/>
        <v>0.04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2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1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2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1"/>
        <v>0.5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2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1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2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1"/>
        <v>0.13250000000000001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2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1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2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1"/>
        <v>8.3000000000000007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2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1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2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1"/>
        <v>0.23809523809523811</v>
      </c>
      <c r="P1121" s="8">
        <f t="shared" ref="P1121:P1184" si="73">AVERAGE(E1121/L1121)</f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2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1"/>
        <v>0</v>
      </c>
      <c r="P1122" s="8">
        <v>0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2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1"/>
        <v>1.1599999999999999E-2</v>
      </c>
      <c r="P1123" s="8">
        <f t="shared" si="73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2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1"/>
        <v>0</v>
      </c>
      <c r="P1124" s="8">
        <v>0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2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1"/>
        <v>0.22</v>
      </c>
      <c r="P1125" s="8">
        <f t="shared" si="73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2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1"/>
        <v>0.47222222222222221</v>
      </c>
      <c r="P1126" s="8">
        <f t="shared" si="73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2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1"/>
        <v>0</v>
      </c>
      <c r="P1127" s="8">
        <v>0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2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1"/>
        <v>0.5</v>
      </c>
      <c r="P1128" s="8">
        <f t="shared" si="73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2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1"/>
        <v>1.6714285714285713</v>
      </c>
      <c r="P1129" s="8">
        <f t="shared" si="73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2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1"/>
        <v>0.1</v>
      </c>
      <c r="P1130" s="8">
        <f t="shared" si="73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2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1"/>
        <v>0.105</v>
      </c>
      <c r="P1131" s="8">
        <f t="shared" si="73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2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1"/>
        <v>0.22</v>
      </c>
      <c r="P1132" s="8">
        <f t="shared" si="73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2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1"/>
        <v>0</v>
      </c>
      <c r="P1133" s="8">
        <v>0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2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1"/>
        <v>14.38</v>
      </c>
      <c r="P1134" s="8">
        <f t="shared" si="73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2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1"/>
        <v>0.66666666666666674</v>
      </c>
      <c r="P1135" s="8">
        <f t="shared" si="73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2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1"/>
        <v>4.0000000000000001E-3</v>
      </c>
      <c r="P1136" s="8">
        <f t="shared" si="73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2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1"/>
        <v>5</v>
      </c>
      <c r="P1137" s="8">
        <f t="shared" si="73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2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1"/>
        <v>6.4439140811455857</v>
      </c>
      <c r="P1138" s="8">
        <f t="shared" si="73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2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1"/>
        <v>39.5</v>
      </c>
      <c r="P1139" s="8">
        <f t="shared" si="73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2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1"/>
        <v>0.35714285714285715</v>
      </c>
      <c r="P1140" s="8">
        <f t="shared" si="73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2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1"/>
        <v>6.25E-2</v>
      </c>
      <c r="P1141" s="8">
        <f t="shared" si="73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2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1"/>
        <v>0</v>
      </c>
      <c r="P1142" s="8">
        <v>0</v>
      </c>
      <c r="Q1142" t="s">
        <v>8333</v>
      </c>
      <c r="R1142" t="s">
        <v>8335</v>
      </c>
      <c r="S1142" s="12">
        <f t="shared" ref="S1142:S1205" si="74">(((J1142/60)/60)/24)+DATE(1970,1,1)</f>
        <v>42192.462048611109</v>
      </c>
      <c r="T1142" s="12">
        <f t="shared" si="72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1"/>
        <v>0</v>
      </c>
      <c r="P1143" s="8">
        <v>0</v>
      </c>
      <c r="Q1143" t="s">
        <v>8333</v>
      </c>
      <c r="R1143" t="s">
        <v>8335</v>
      </c>
      <c r="S1143" s="12">
        <f t="shared" si="74"/>
        <v>42164.699652777781</v>
      </c>
      <c r="T1143" s="12">
        <f t="shared" si="72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1"/>
        <v>0</v>
      </c>
      <c r="P1144" s="8">
        <v>0</v>
      </c>
      <c r="Q1144" t="s">
        <v>8333</v>
      </c>
      <c r="R1144" t="s">
        <v>8335</v>
      </c>
      <c r="S1144" s="12">
        <f t="shared" si="74"/>
        <v>42022.006099537044</v>
      </c>
      <c r="T1144" s="12">
        <f t="shared" si="72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1"/>
        <v>0.41333333333333333</v>
      </c>
      <c r="P1145" s="8">
        <f t="shared" si="73"/>
        <v>23.25</v>
      </c>
      <c r="Q1145" t="s">
        <v>8333</v>
      </c>
      <c r="R1145" t="s">
        <v>8335</v>
      </c>
      <c r="S1145" s="12">
        <f t="shared" si="74"/>
        <v>42325.19358796296</v>
      </c>
      <c r="T1145" s="12">
        <f t="shared" si="72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1"/>
        <v>0</v>
      </c>
      <c r="P1146" s="8">
        <v>0</v>
      </c>
      <c r="Q1146" t="s">
        <v>8336</v>
      </c>
      <c r="R1146" t="s">
        <v>8337</v>
      </c>
      <c r="S1146" s="12">
        <f t="shared" si="74"/>
        <v>42093.181944444441</v>
      </c>
      <c r="T1146" s="12">
        <f t="shared" si="72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1"/>
        <v>0.125</v>
      </c>
      <c r="P1147" s="8">
        <f t="shared" si="73"/>
        <v>100</v>
      </c>
      <c r="Q1147" t="s">
        <v>8336</v>
      </c>
      <c r="R1147" t="s">
        <v>8337</v>
      </c>
      <c r="S1147" s="12">
        <f t="shared" si="74"/>
        <v>41854.747592592597</v>
      </c>
      <c r="T1147" s="12">
        <f t="shared" si="72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1"/>
        <v>8.8333333333333339</v>
      </c>
      <c r="P1148" s="8">
        <f t="shared" si="73"/>
        <v>44.166666666666664</v>
      </c>
      <c r="Q1148" t="s">
        <v>8336</v>
      </c>
      <c r="R1148" t="s">
        <v>8337</v>
      </c>
      <c r="S1148" s="12">
        <f t="shared" si="74"/>
        <v>41723.9533912037</v>
      </c>
      <c r="T1148" s="12">
        <f t="shared" si="72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1"/>
        <v>0</v>
      </c>
      <c r="P1149" s="8">
        <v>0</v>
      </c>
      <c r="Q1149" t="s">
        <v>8336</v>
      </c>
      <c r="R1149" t="s">
        <v>8337</v>
      </c>
      <c r="S1149" s="12">
        <f t="shared" si="74"/>
        <v>41871.972025462965</v>
      </c>
      <c r="T1149" s="12">
        <f t="shared" si="72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1"/>
        <v>0.48666666666666669</v>
      </c>
      <c r="P1150" s="8">
        <f t="shared" si="73"/>
        <v>24.333333333333332</v>
      </c>
      <c r="Q1150" t="s">
        <v>8336</v>
      </c>
      <c r="R1150" t="s">
        <v>8337</v>
      </c>
      <c r="S1150" s="12">
        <f t="shared" si="74"/>
        <v>42675.171076388884</v>
      </c>
      <c r="T1150" s="12">
        <f t="shared" si="72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1"/>
        <v>0.15</v>
      </c>
      <c r="P1151" s="8">
        <f t="shared" si="73"/>
        <v>37.5</v>
      </c>
      <c r="Q1151" t="s">
        <v>8336</v>
      </c>
      <c r="R1151" t="s">
        <v>8337</v>
      </c>
      <c r="S1151" s="12">
        <f t="shared" si="74"/>
        <v>42507.71025462963</v>
      </c>
      <c r="T1151" s="12">
        <f t="shared" si="72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1"/>
        <v>10.08</v>
      </c>
      <c r="P1152" s="8">
        <f t="shared" si="73"/>
        <v>42</v>
      </c>
      <c r="Q1152" t="s">
        <v>8336</v>
      </c>
      <c r="R1152" t="s">
        <v>8337</v>
      </c>
      <c r="S1152" s="12">
        <f t="shared" si="74"/>
        <v>42317.954571759255</v>
      </c>
      <c r="T1152" s="12">
        <f t="shared" si="72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1"/>
        <v>0</v>
      </c>
      <c r="P1153" s="8">
        <v>0</v>
      </c>
      <c r="Q1153" t="s">
        <v>8336</v>
      </c>
      <c r="R1153" t="s">
        <v>8337</v>
      </c>
      <c r="S1153" s="12">
        <f t="shared" si="74"/>
        <v>42224.102581018517</v>
      </c>
      <c r="T1153" s="12">
        <f t="shared" si="72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5">SUM(E1154/D1154)*100</f>
        <v>5.6937500000000005</v>
      </c>
      <c r="P1154" s="8">
        <f t="shared" si="73"/>
        <v>60.733333333333334</v>
      </c>
      <c r="Q1154" t="s">
        <v>8336</v>
      </c>
      <c r="R1154" t="s">
        <v>8337</v>
      </c>
      <c r="S1154" s="12">
        <f t="shared" si="74"/>
        <v>42109.709629629629</v>
      </c>
      <c r="T1154" s="12">
        <f t="shared" si="72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5"/>
        <v>0.625</v>
      </c>
      <c r="P1155" s="8">
        <f t="shared" si="73"/>
        <v>50</v>
      </c>
      <c r="Q1155" t="s">
        <v>8336</v>
      </c>
      <c r="R1155" t="s">
        <v>8337</v>
      </c>
      <c r="S1155" s="12">
        <f t="shared" si="74"/>
        <v>42143.714178240742</v>
      </c>
      <c r="T1155" s="12">
        <f t="shared" ref="T1155:T1218" si="76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5"/>
        <v>6.5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6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5"/>
        <v>0.752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5"/>
        <v>0</v>
      </c>
      <c r="P1158" s="8">
        <v>0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5"/>
        <v>1.51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6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5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5"/>
        <v>0</v>
      </c>
      <c r="P1161" s="8">
        <v>0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5"/>
        <v>3.85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6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5"/>
        <v>0</v>
      </c>
      <c r="P1163" s="8">
        <v>0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5"/>
        <v>5.8333333333333341E-2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5"/>
        <v>0</v>
      </c>
      <c r="P1165" s="8">
        <v>0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5"/>
        <v>0</v>
      </c>
      <c r="P1166" s="8">
        <v>0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5"/>
        <v>20.705000000000002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6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5"/>
        <v>19.139999999999997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5"/>
        <v>1.6316666666666666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5"/>
        <v>5.6666666666666661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5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5"/>
        <v>0.4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5"/>
        <v>0.1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6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5"/>
        <v>0</v>
      </c>
      <c r="P1174" s="8">
        <v>0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6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5"/>
        <v>2.4E-2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5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5"/>
        <v>2.9250000000000003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5"/>
        <v>5.7142857142857143E-3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5"/>
        <v>0</v>
      </c>
      <c r="P1179" s="8">
        <v>0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5"/>
        <v>6.6666666666666671E-3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5"/>
        <v>5.3333333333333339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5"/>
        <v>11.75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6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5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5"/>
        <v>4.2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5"/>
        <v>4</v>
      </c>
      <c r="P1185" s="8">
        <f t="shared" ref="P1185:P1248" si="77">AVERAGE(E1185/L1185)</f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5"/>
        <v>104.93636363636362</v>
      </c>
      <c r="P1186" s="8">
        <f t="shared" si="77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5"/>
        <v>105.44</v>
      </c>
      <c r="P1187" s="8">
        <f t="shared" si="77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5"/>
        <v>106.73333333333332</v>
      </c>
      <c r="P1188" s="8">
        <f t="shared" si="77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5"/>
        <v>104.12571428571428</v>
      </c>
      <c r="P1189" s="8">
        <f t="shared" si="77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5"/>
        <v>160.54999999999998</v>
      </c>
      <c r="P1190" s="8">
        <f t="shared" si="77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5"/>
        <v>107.77777777777777</v>
      </c>
      <c r="P1191" s="8">
        <f t="shared" si="77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5"/>
        <v>135</v>
      </c>
      <c r="P1192" s="8">
        <f t="shared" si="77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5"/>
        <v>109.07407407407408</v>
      </c>
      <c r="P1193" s="8">
        <f t="shared" si="77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6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5"/>
        <v>290</v>
      </c>
      <c r="P1194" s="8">
        <f t="shared" si="77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5"/>
        <v>103.95714285714286</v>
      </c>
      <c r="P1195" s="8">
        <f t="shared" si="77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5"/>
        <v>322.24</v>
      </c>
      <c r="P1196" s="8">
        <f t="shared" si="77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5"/>
        <v>135</v>
      </c>
      <c r="P1197" s="8">
        <f t="shared" si="77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5"/>
        <v>269.91034482758624</v>
      </c>
      <c r="P1198" s="8">
        <f t="shared" si="77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5"/>
        <v>253.29333333333332</v>
      </c>
      <c r="P1199" s="8">
        <f t="shared" si="77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5"/>
        <v>260.59999999999997</v>
      </c>
      <c r="P1200" s="8">
        <f t="shared" si="77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5"/>
        <v>101.31677953348381</v>
      </c>
      <c r="P1201" s="8">
        <f t="shared" si="77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5"/>
        <v>125.60416666666667</v>
      </c>
      <c r="P1202" s="8">
        <f t="shared" si="77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5"/>
        <v>102.43783333333334</v>
      </c>
      <c r="P1203" s="8">
        <f t="shared" si="77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5"/>
        <v>199.244</v>
      </c>
      <c r="P1204" s="8">
        <f t="shared" si="77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6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5"/>
        <v>102.45398773006136</v>
      </c>
      <c r="P1205" s="8">
        <f t="shared" si="77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5"/>
        <v>102.94615384615385</v>
      </c>
      <c r="P1206" s="8">
        <f t="shared" si="77"/>
        <v>234.78947368421052</v>
      </c>
      <c r="Q1206" t="s">
        <v>8338</v>
      </c>
      <c r="R1206" t="s">
        <v>8339</v>
      </c>
      <c r="S1206" s="12">
        <f t="shared" ref="S1206:S1269" si="78">(((J1206/60)/60)/24)+DATE(1970,1,1)</f>
        <v>42297.748067129629</v>
      </c>
      <c r="T1206" s="12">
        <f t="shared" si="7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5"/>
        <v>100.86153846153847</v>
      </c>
      <c r="P1207" s="8">
        <f t="shared" si="77"/>
        <v>211.48387096774192</v>
      </c>
      <c r="Q1207" t="s">
        <v>8338</v>
      </c>
      <c r="R1207" t="s">
        <v>8339</v>
      </c>
      <c r="S1207" s="12">
        <f t="shared" si="78"/>
        <v>42138.506377314814</v>
      </c>
      <c r="T1207" s="12">
        <f t="shared" si="7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5"/>
        <v>114.99999999999999</v>
      </c>
      <c r="P1208" s="8">
        <f t="shared" si="77"/>
        <v>32.34375</v>
      </c>
      <c r="Q1208" t="s">
        <v>8338</v>
      </c>
      <c r="R1208" t="s">
        <v>8339</v>
      </c>
      <c r="S1208" s="12">
        <f t="shared" si="78"/>
        <v>42772.776076388895</v>
      </c>
      <c r="T1208" s="12">
        <f t="shared" si="7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5"/>
        <v>104.16766467065868</v>
      </c>
      <c r="P1209" s="8">
        <f t="shared" si="77"/>
        <v>123.37588652482269</v>
      </c>
      <c r="Q1209" t="s">
        <v>8338</v>
      </c>
      <c r="R1209" t="s">
        <v>8339</v>
      </c>
      <c r="S1209" s="12">
        <f t="shared" si="78"/>
        <v>42430.430243055554</v>
      </c>
      <c r="T1209" s="12">
        <f t="shared" si="7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5"/>
        <v>155.29999999999998</v>
      </c>
      <c r="P1210" s="8">
        <f t="shared" si="77"/>
        <v>207.06666666666666</v>
      </c>
      <c r="Q1210" t="s">
        <v>8338</v>
      </c>
      <c r="R1210" t="s">
        <v>8339</v>
      </c>
      <c r="S1210" s="12">
        <f t="shared" si="78"/>
        <v>42423.709074074075</v>
      </c>
      <c r="T1210" s="12">
        <f t="shared" si="7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5"/>
        <v>106</v>
      </c>
      <c r="P1211" s="8">
        <f t="shared" si="77"/>
        <v>138.2608695652174</v>
      </c>
      <c r="Q1211" t="s">
        <v>8338</v>
      </c>
      <c r="R1211" t="s">
        <v>8339</v>
      </c>
      <c r="S1211" s="12">
        <f t="shared" si="78"/>
        <v>42761.846122685187</v>
      </c>
      <c r="T1211" s="12">
        <f t="shared" si="7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5"/>
        <v>254.31499999999997</v>
      </c>
      <c r="P1212" s="8">
        <f t="shared" si="77"/>
        <v>493.81553398058253</v>
      </c>
      <c r="Q1212" t="s">
        <v>8338</v>
      </c>
      <c r="R1212" t="s">
        <v>8339</v>
      </c>
      <c r="S1212" s="12">
        <f t="shared" si="78"/>
        <v>42132.941805555558</v>
      </c>
      <c r="T1212" s="12">
        <f t="shared" si="7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5"/>
        <v>101.1</v>
      </c>
      <c r="P1213" s="8">
        <f t="shared" si="77"/>
        <v>168.5</v>
      </c>
      <c r="Q1213" t="s">
        <v>8338</v>
      </c>
      <c r="R1213" t="s">
        <v>8339</v>
      </c>
      <c r="S1213" s="12">
        <f t="shared" si="78"/>
        <v>42515.866446759261</v>
      </c>
      <c r="T1213" s="12">
        <f t="shared" si="7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5"/>
        <v>129.04</v>
      </c>
      <c r="P1214" s="8">
        <f t="shared" si="77"/>
        <v>38.867469879518069</v>
      </c>
      <c r="Q1214" t="s">
        <v>8338</v>
      </c>
      <c r="R1214" t="s">
        <v>8339</v>
      </c>
      <c r="S1214" s="12">
        <f t="shared" si="78"/>
        <v>42318.950173611112</v>
      </c>
      <c r="T1214" s="12">
        <f t="shared" si="7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5"/>
        <v>102.23076923076924</v>
      </c>
      <c r="P1215" s="8">
        <f t="shared" si="77"/>
        <v>61.527777777777779</v>
      </c>
      <c r="Q1215" t="s">
        <v>8338</v>
      </c>
      <c r="R1215" t="s">
        <v>8339</v>
      </c>
      <c r="S1215" s="12">
        <f t="shared" si="78"/>
        <v>42731.755787037036</v>
      </c>
      <c r="T1215" s="12">
        <f t="shared" si="7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5"/>
        <v>131.80000000000001</v>
      </c>
      <c r="P1216" s="8">
        <f t="shared" si="77"/>
        <v>105.44</v>
      </c>
      <c r="Q1216" t="s">
        <v>8338</v>
      </c>
      <c r="R1216" t="s">
        <v>8339</v>
      </c>
      <c r="S1216" s="12">
        <f t="shared" si="78"/>
        <v>42104.840335648143</v>
      </c>
      <c r="T1216" s="12">
        <f t="shared" si="7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5"/>
        <v>786.0802000000001</v>
      </c>
      <c r="P1217" s="8">
        <f t="shared" si="77"/>
        <v>71.592003642987251</v>
      </c>
      <c r="Q1217" t="s">
        <v>8338</v>
      </c>
      <c r="R1217" t="s">
        <v>8339</v>
      </c>
      <c r="S1217" s="12">
        <f t="shared" si="78"/>
        <v>41759.923101851848</v>
      </c>
      <c r="T1217" s="12">
        <f t="shared" si="7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70" si="79">SUM(E1218/D1218)*100</f>
        <v>145.70000000000002</v>
      </c>
      <c r="P1218" s="8">
        <f t="shared" si="77"/>
        <v>91.882882882882882</v>
      </c>
      <c r="Q1218" t="s">
        <v>8338</v>
      </c>
      <c r="R1218" t="s">
        <v>8339</v>
      </c>
      <c r="S1218" s="12">
        <f t="shared" si="78"/>
        <v>42247.616400462968</v>
      </c>
      <c r="T1218" s="12">
        <f t="shared" si="76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9"/>
        <v>102.60000000000001</v>
      </c>
      <c r="P1219" s="8">
        <f t="shared" si="77"/>
        <v>148.57377049180329</v>
      </c>
      <c r="Q1219" t="s">
        <v>8338</v>
      </c>
      <c r="R1219" t="s">
        <v>8339</v>
      </c>
      <c r="S1219" s="12">
        <f t="shared" si="78"/>
        <v>42535.809490740736</v>
      </c>
      <c r="T1219" s="12">
        <f t="shared" ref="T1219:T1282" si="80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9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80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9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80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9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80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9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80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9"/>
        <v>280.375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80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9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80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9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80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9"/>
        <v>4.3999999999999995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80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9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80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9"/>
        <v>0</v>
      </c>
      <c r="P1229" s="8">
        <v>0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80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9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80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9"/>
        <v>0.90909090909090906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80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9"/>
        <v>0</v>
      </c>
      <c r="P1232" s="8">
        <v>0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80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9"/>
        <v>0</v>
      </c>
      <c r="P1233" s="8">
        <v>0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80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9"/>
        <v>0.8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80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9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80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9"/>
        <v>0</v>
      </c>
      <c r="P1236" s="8">
        <v>0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80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9"/>
        <v>2.7873639500929119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80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9"/>
        <v>0</v>
      </c>
      <c r="P1238" s="8">
        <v>0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80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9"/>
        <v>0</v>
      </c>
      <c r="P1239" s="8">
        <v>0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80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9"/>
        <v>17.8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80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9"/>
        <v>0</v>
      </c>
      <c r="P1241" s="8">
        <v>0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80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9"/>
        <v>3.0124999999999997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80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9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80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9"/>
        <v>0.54884742041712409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80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9"/>
        <v>14.091666666666667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80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9"/>
        <v>103.8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80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9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80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9"/>
        <v>117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80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9"/>
        <v>122.14285714285715</v>
      </c>
      <c r="P1249" s="8">
        <f t="shared" ref="P1249:P1312" si="81">AVERAGE(E1249/L1249)</f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80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9"/>
        <v>151.63999999999999</v>
      </c>
      <c r="P1250" s="8">
        <f t="shared" si="81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80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9"/>
        <v>104.44</v>
      </c>
      <c r="P1251" s="8">
        <f t="shared" si="81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80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9"/>
        <v>200.15333333333331</v>
      </c>
      <c r="P1252" s="8">
        <f t="shared" si="81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80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9"/>
        <v>101.8</v>
      </c>
      <c r="P1253" s="8">
        <f t="shared" si="81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80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9"/>
        <v>137.65714285714284</v>
      </c>
      <c r="P1254" s="8">
        <f t="shared" si="81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80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9"/>
        <v>303833.2</v>
      </c>
      <c r="P1255" s="8">
        <f t="shared" si="81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80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9"/>
        <v>198.85074626865671</v>
      </c>
      <c r="P1256" s="8">
        <f t="shared" si="81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80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9"/>
        <v>202.36666666666667</v>
      </c>
      <c r="P1257" s="8">
        <f t="shared" si="81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80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9"/>
        <v>117.96376666666666</v>
      </c>
      <c r="P1258" s="8">
        <f t="shared" si="81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80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9"/>
        <v>294.72727272727275</v>
      </c>
      <c r="P1259" s="8">
        <f t="shared" si="81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80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9"/>
        <v>213.14633333333336</v>
      </c>
      <c r="P1260" s="8">
        <f t="shared" si="81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80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9"/>
        <v>104.24</v>
      </c>
      <c r="P1261" s="8">
        <f t="shared" si="81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80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9"/>
        <v>113.66666666666667</v>
      </c>
      <c r="P1262" s="8">
        <f t="shared" si="81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80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9"/>
        <v>101.25</v>
      </c>
      <c r="P1263" s="8">
        <f t="shared" si="81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80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9"/>
        <v>125.41538461538462</v>
      </c>
      <c r="P1264" s="8">
        <f t="shared" si="81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80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9"/>
        <v>119</v>
      </c>
      <c r="P1265" s="8">
        <f t="shared" si="81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80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9"/>
        <v>166.46153846153845</v>
      </c>
      <c r="P1266" s="8">
        <f t="shared" si="81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80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9"/>
        <v>119.14771428571429</v>
      </c>
      <c r="P1267" s="8">
        <f t="shared" si="81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80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9"/>
        <v>100.47368421052632</v>
      </c>
      <c r="P1268" s="8">
        <f t="shared" si="81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80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9"/>
        <v>101.8</v>
      </c>
      <c r="P1269" s="8">
        <f t="shared" si="81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80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9"/>
        <v>116.66666666666667</v>
      </c>
      <c r="P1270" s="8">
        <f t="shared" si="81"/>
        <v>76.92307692307692</v>
      </c>
      <c r="Q1270" t="s">
        <v>8325</v>
      </c>
      <c r="R1270" t="s">
        <v>8326</v>
      </c>
      <c r="S1270" s="12">
        <f t="shared" ref="S1270:S1333" si="82">(((J1270/60)/60)/24)+DATE(1970,1,1)</f>
        <v>41507.845451388886</v>
      </c>
      <c r="T1270" s="12">
        <f t="shared" si="80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ref="O1271:O1334" si="83">SUM(E1271/D1271)*100</f>
        <v>108.64893617021276</v>
      </c>
      <c r="P1271" s="8">
        <f t="shared" si="81"/>
        <v>99.15533980582525</v>
      </c>
      <c r="Q1271" t="s">
        <v>8325</v>
      </c>
      <c r="R1271" t="s">
        <v>8326</v>
      </c>
      <c r="S1271" s="12">
        <f t="shared" si="82"/>
        <v>42445.823055555549</v>
      </c>
      <c r="T1271" s="12">
        <f t="shared" si="80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83"/>
        <v>114.72</v>
      </c>
      <c r="P1272" s="8">
        <f t="shared" si="81"/>
        <v>67.881656804733723</v>
      </c>
      <c r="Q1272" t="s">
        <v>8325</v>
      </c>
      <c r="R1272" t="s">
        <v>8326</v>
      </c>
      <c r="S1272" s="12">
        <f t="shared" si="82"/>
        <v>40933.856967592597</v>
      </c>
      <c r="T1272" s="12">
        <f t="shared" si="80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SUM(E1273/D1273)*100</f>
        <v>101.8</v>
      </c>
      <c r="P1273" s="8">
        <f t="shared" si="81"/>
        <v>246.29032258064515</v>
      </c>
      <c r="Q1273" t="s">
        <v>8325</v>
      </c>
      <c r="R1273" t="s">
        <v>8326</v>
      </c>
      <c r="S1273" s="12">
        <f t="shared" si="82"/>
        <v>41561.683553240742</v>
      </c>
      <c r="T1273" s="12">
        <f t="shared" si="80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83"/>
        <v>106</v>
      </c>
      <c r="P1274" s="8">
        <f t="shared" si="81"/>
        <v>189.28571428571428</v>
      </c>
      <c r="Q1274" t="s">
        <v>8325</v>
      </c>
      <c r="R1274" t="s">
        <v>8326</v>
      </c>
      <c r="S1274" s="12">
        <f t="shared" si="82"/>
        <v>40274.745127314818</v>
      </c>
      <c r="T1274" s="12">
        <f t="shared" si="80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83"/>
        <v>103.49999999999999</v>
      </c>
      <c r="P1275" s="8">
        <f t="shared" si="81"/>
        <v>76.666666666666671</v>
      </c>
      <c r="Q1275" t="s">
        <v>8325</v>
      </c>
      <c r="R1275" t="s">
        <v>8326</v>
      </c>
      <c r="S1275" s="12">
        <f t="shared" si="82"/>
        <v>41852.730219907404</v>
      </c>
      <c r="T1275" s="12">
        <f t="shared" si="80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83"/>
        <v>154.97535999999999</v>
      </c>
      <c r="P1276" s="8">
        <f t="shared" si="81"/>
        <v>82.963254817987149</v>
      </c>
      <c r="Q1276" t="s">
        <v>8325</v>
      </c>
      <c r="R1276" t="s">
        <v>8326</v>
      </c>
      <c r="S1276" s="12">
        <f t="shared" si="82"/>
        <v>41116.690104166664</v>
      </c>
      <c r="T1276" s="12">
        <f t="shared" si="80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83"/>
        <v>162.14066666666668</v>
      </c>
      <c r="P1277" s="8">
        <f t="shared" si="81"/>
        <v>62.522107969151669</v>
      </c>
      <c r="Q1277" t="s">
        <v>8325</v>
      </c>
      <c r="R1277" t="s">
        <v>8326</v>
      </c>
      <c r="S1277" s="12">
        <f t="shared" si="82"/>
        <v>41458.867905092593</v>
      </c>
      <c r="T1277" s="12">
        <f t="shared" si="80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83"/>
        <v>104.42100000000001</v>
      </c>
      <c r="P1278" s="8">
        <f t="shared" si="81"/>
        <v>46.06808823529412</v>
      </c>
      <c r="Q1278" t="s">
        <v>8325</v>
      </c>
      <c r="R1278" t="s">
        <v>8326</v>
      </c>
      <c r="S1278" s="12">
        <f t="shared" si="82"/>
        <v>40007.704247685186</v>
      </c>
      <c r="T1278" s="12">
        <f t="shared" si="80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83"/>
        <v>106.12433333333333</v>
      </c>
      <c r="P1279" s="8">
        <f t="shared" si="81"/>
        <v>38.543946731234868</v>
      </c>
      <c r="Q1279" t="s">
        <v>8325</v>
      </c>
      <c r="R1279" t="s">
        <v>8326</v>
      </c>
      <c r="S1279" s="12">
        <f t="shared" si="82"/>
        <v>41121.561886574076</v>
      </c>
      <c r="T1279" s="12">
        <f t="shared" si="80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83"/>
        <v>154.93846153846152</v>
      </c>
      <c r="P1280" s="8">
        <f t="shared" si="81"/>
        <v>53.005263157894738</v>
      </c>
      <c r="Q1280" t="s">
        <v>8325</v>
      </c>
      <c r="R1280" t="s">
        <v>8326</v>
      </c>
      <c r="S1280" s="12">
        <f t="shared" si="82"/>
        <v>41786.555162037039</v>
      </c>
      <c r="T1280" s="12">
        <f t="shared" si="80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83"/>
        <v>110.77157238734421</v>
      </c>
      <c r="P1281" s="8">
        <f t="shared" si="81"/>
        <v>73.355396825396824</v>
      </c>
      <c r="Q1281" t="s">
        <v>8325</v>
      </c>
      <c r="R1281" t="s">
        <v>8326</v>
      </c>
      <c r="S1281" s="12">
        <f t="shared" si="82"/>
        <v>41682.099189814813</v>
      </c>
      <c r="T1281" s="12">
        <f t="shared" si="80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83"/>
        <v>110.91186666666665</v>
      </c>
      <c r="P1282" s="8">
        <f t="shared" si="81"/>
        <v>127.97523076923076</v>
      </c>
      <c r="Q1282" t="s">
        <v>8325</v>
      </c>
      <c r="R1282" t="s">
        <v>8326</v>
      </c>
      <c r="S1282" s="12">
        <f t="shared" si="82"/>
        <v>40513.757569444446</v>
      </c>
      <c r="T1282" s="12">
        <f t="shared" si="80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3"/>
        <v>110.71428571428572</v>
      </c>
      <c r="P1283" s="8">
        <f t="shared" si="81"/>
        <v>104.72972972972973</v>
      </c>
      <c r="Q1283" t="s">
        <v>8325</v>
      </c>
      <c r="R1283" t="s">
        <v>8326</v>
      </c>
      <c r="S1283" s="12">
        <f t="shared" si="82"/>
        <v>41463.743472222224</v>
      </c>
      <c r="T1283" s="12">
        <f t="shared" ref="T1283:T1346" si="8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3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3"/>
        <v>211.05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3"/>
        <v>101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3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3"/>
        <v>108.33333333333333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3"/>
        <v>242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3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3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3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3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3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3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3"/>
        <v>122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3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3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3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3"/>
        <v>104.65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3"/>
        <v>124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3"/>
        <v>135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3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3"/>
        <v>100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3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3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3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3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3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3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3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3"/>
        <v>15.5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3"/>
        <v>32.027999999999999</v>
      </c>
      <c r="P1313" s="8">
        <f t="shared" ref="P1313:P1376" si="85">AVERAGE(E1313/L1313)</f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3"/>
        <v>0.60869565217391308</v>
      </c>
      <c r="P1314" s="8">
        <f t="shared" si="85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3"/>
        <v>31.114999999999998</v>
      </c>
      <c r="P1315" s="8">
        <f t="shared" si="85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3"/>
        <v>1.1266666666666667</v>
      </c>
      <c r="P1316" s="8">
        <f t="shared" si="85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3"/>
        <v>40.404000000000003</v>
      </c>
      <c r="P1317" s="8">
        <f t="shared" si="85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3"/>
        <v>1.3333333333333333E-3</v>
      </c>
      <c r="P1318" s="8">
        <f t="shared" si="85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3"/>
        <v>5.7334999999999994</v>
      </c>
      <c r="P1319" s="8">
        <f t="shared" si="85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3"/>
        <v>15.324999999999999</v>
      </c>
      <c r="P1320" s="8">
        <f t="shared" si="85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3"/>
        <v>15.103448275862069</v>
      </c>
      <c r="P1321" s="8">
        <f t="shared" si="85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3"/>
        <v>0.503</v>
      </c>
      <c r="P1322" s="8">
        <f t="shared" si="85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3"/>
        <v>1.3028138528138529</v>
      </c>
      <c r="P1323" s="8">
        <f t="shared" si="85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3"/>
        <v>0.30285714285714288</v>
      </c>
      <c r="P1324" s="8">
        <f t="shared" si="85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3"/>
        <v>8.8800000000000008</v>
      </c>
      <c r="P1325" s="8">
        <f t="shared" si="85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3"/>
        <v>9.84</v>
      </c>
      <c r="P1326" s="8">
        <f t="shared" si="85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3"/>
        <v>2.4299999999999997</v>
      </c>
      <c r="P1327" s="8">
        <f t="shared" si="85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3"/>
        <v>1.1299999999999999</v>
      </c>
      <c r="P1328" s="8">
        <f t="shared" si="85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3"/>
        <v>3.5520833333333335</v>
      </c>
      <c r="P1329" s="8">
        <f t="shared" si="85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3"/>
        <v>2.3306666666666667</v>
      </c>
      <c r="P1330" s="8">
        <f t="shared" si="85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3"/>
        <v>0.81600000000000006</v>
      </c>
      <c r="P1331" s="8">
        <f t="shared" si="85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3"/>
        <v>22.494285714285713</v>
      </c>
      <c r="P1332" s="8">
        <f t="shared" si="85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3"/>
        <v>1.3668</v>
      </c>
      <c r="P1333" s="8">
        <f t="shared" si="85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3"/>
        <v>0</v>
      </c>
      <c r="P1334" s="8">
        <v>0</v>
      </c>
      <c r="Q1334" t="s">
        <v>8319</v>
      </c>
      <c r="R1334" t="s">
        <v>8321</v>
      </c>
      <c r="S1334" s="12">
        <f t="shared" ref="S1334:S1397" si="86">(((J1334/60)/60)/24)+DATE(1970,1,1)</f>
        <v>42732.060277777782</v>
      </c>
      <c r="T1334" s="12">
        <f t="shared" si="8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ref="O1335:O1398" si="87">SUM(E1335/D1335)*100</f>
        <v>0</v>
      </c>
      <c r="P1335" s="8">
        <v>0</v>
      </c>
      <c r="Q1335" t="s">
        <v>8319</v>
      </c>
      <c r="R1335" t="s">
        <v>8321</v>
      </c>
      <c r="S1335" s="12">
        <f t="shared" si="86"/>
        <v>41806.106770833336</v>
      </c>
      <c r="T1335" s="12">
        <f t="shared" si="8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7"/>
        <v>10.754135338345865</v>
      </c>
      <c r="P1336" s="8">
        <f t="shared" si="85"/>
        <v>51.822463768115945</v>
      </c>
      <c r="Q1336" t="s">
        <v>8319</v>
      </c>
      <c r="R1336" t="s">
        <v>8321</v>
      </c>
      <c r="S1336" s="12">
        <f t="shared" si="86"/>
        <v>42410.774155092593</v>
      </c>
      <c r="T1336" s="12">
        <f t="shared" si="8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7"/>
        <v>19.759999999999998</v>
      </c>
      <c r="P1337" s="8">
        <f t="shared" si="85"/>
        <v>308.75</v>
      </c>
      <c r="Q1337" t="s">
        <v>8319</v>
      </c>
      <c r="R1337" t="s">
        <v>8321</v>
      </c>
      <c r="S1337" s="12">
        <f t="shared" si="86"/>
        <v>42313.936365740738</v>
      </c>
      <c r="T1337" s="12">
        <f t="shared" si="8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7"/>
        <v>84.946999999999989</v>
      </c>
      <c r="P1338" s="8">
        <f t="shared" si="85"/>
        <v>379.22767857142856</v>
      </c>
      <c r="Q1338" t="s">
        <v>8319</v>
      </c>
      <c r="R1338" t="s">
        <v>8321</v>
      </c>
      <c r="S1338" s="12">
        <f t="shared" si="86"/>
        <v>41955.863750000004</v>
      </c>
      <c r="T1338" s="12">
        <f t="shared" si="8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7"/>
        <v>49.381999999999998</v>
      </c>
      <c r="P1339" s="8">
        <f t="shared" si="85"/>
        <v>176.36428571428573</v>
      </c>
      <c r="Q1339" t="s">
        <v>8319</v>
      </c>
      <c r="R1339" t="s">
        <v>8321</v>
      </c>
      <c r="S1339" s="12">
        <f t="shared" si="86"/>
        <v>42767.577303240745</v>
      </c>
      <c r="T1339" s="12">
        <f t="shared" si="8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7"/>
        <v>3.3033333333333332</v>
      </c>
      <c r="P1340" s="8">
        <f t="shared" si="85"/>
        <v>66.066666666666663</v>
      </c>
      <c r="Q1340" t="s">
        <v>8319</v>
      </c>
      <c r="R1340" t="s">
        <v>8321</v>
      </c>
      <c r="S1340" s="12">
        <f t="shared" si="86"/>
        <v>42188.803622685184</v>
      </c>
      <c r="T1340" s="12">
        <f t="shared" si="8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7"/>
        <v>6.6339999999999995</v>
      </c>
      <c r="P1341" s="8">
        <f t="shared" si="85"/>
        <v>89.648648648648646</v>
      </c>
      <c r="Q1341" t="s">
        <v>8319</v>
      </c>
      <c r="R1341" t="s">
        <v>8321</v>
      </c>
      <c r="S1341" s="12">
        <f t="shared" si="86"/>
        <v>41936.647164351853</v>
      </c>
      <c r="T1341" s="12">
        <f t="shared" si="8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7"/>
        <v>0</v>
      </c>
      <c r="P1342" s="8">
        <v>0</v>
      </c>
      <c r="Q1342" t="s">
        <v>8319</v>
      </c>
      <c r="R1342" t="s">
        <v>8321</v>
      </c>
      <c r="S1342" s="12">
        <f t="shared" si="86"/>
        <v>41836.595520833333</v>
      </c>
      <c r="T1342" s="12">
        <f t="shared" si="8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7"/>
        <v>70.36</v>
      </c>
      <c r="P1343" s="8">
        <f t="shared" si="85"/>
        <v>382.39130434782606</v>
      </c>
      <c r="Q1343" t="s">
        <v>8319</v>
      </c>
      <c r="R1343" t="s">
        <v>8321</v>
      </c>
      <c r="S1343" s="12">
        <f t="shared" si="86"/>
        <v>42612.624039351853</v>
      </c>
      <c r="T1343" s="12">
        <f t="shared" si="8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7"/>
        <v>0.2</v>
      </c>
      <c r="P1344" s="8">
        <f t="shared" si="85"/>
        <v>100</v>
      </c>
      <c r="Q1344" t="s">
        <v>8319</v>
      </c>
      <c r="R1344" t="s">
        <v>8321</v>
      </c>
      <c r="S1344" s="12">
        <f t="shared" si="86"/>
        <v>42172.816423611104</v>
      </c>
      <c r="T1344" s="12">
        <f t="shared" si="8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7"/>
        <v>102.298</v>
      </c>
      <c r="P1345" s="8">
        <f t="shared" si="85"/>
        <v>158.35603715170279</v>
      </c>
      <c r="Q1345" t="s">
        <v>8319</v>
      </c>
      <c r="R1345" t="s">
        <v>8321</v>
      </c>
      <c r="S1345" s="12">
        <f t="shared" si="86"/>
        <v>42542.526423611111</v>
      </c>
      <c r="T1345" s="12">
        <f t="shared" si="8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7"/>
        <v>377.73333333333335</v>
      </c>
      <c r="P1346" s="8">
        <f t="shared" si="85"/>
        <v>40.762589928057551</v>
      </c>
      <c r="Q1346" t="s">
        <v>8322</v>
      </c>
      <c r="R1346" t="s">
        <v>8323</v>
      </c>
      <c r="S1346" s="12">
        <f t="shared" si="86"/>
        <v>42522.789803240739</v>
      </c>
      <c r="T1346" s="12">
        <f t="shared" si="8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7"/>
        <v>125</v>
      </c>
      <c r="P1347" s="8">
        <f t="shared" si="85"/>
        <v>53.571428571428569</v>
      </c>
      <c r="Q1347" t="s">
        <v>8322</v>
      </c>
      <c r="R1347" t="s">
        <v>8323</v>
      </c>
      <c r="S1347" s="12">
        <f t="shared" si="86"/>
        <v>41799.814340277779</v>
      </c>
      <c r="T1347" s="12">
        <f t="shared" ref="T1347:T1410" si="88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7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8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7"/>
        <v>102.2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8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7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8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7"/>
        <v>204.2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8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7"/>
        <v>104.05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8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7"/>
        <v>101.265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8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7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8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7"/>
        <v>133.6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8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7"/>
        <v>130.25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8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7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8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7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8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7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8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7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8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7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8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7"/>
        <v>173.2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8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7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8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7"/>
        <v>109.1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8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7"/>
        <v>100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8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7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8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7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8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7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8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7"/>
        <v>114.26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8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7"/>
        <v>110.7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8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7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8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7"/>
        <v>103.66666666666666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8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7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8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7"/>
        <v>124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8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7"/>
        <v>105.01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8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7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8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7"/>
        <v>171.32499999999999</v>
      </c>
      <c r="P1377" s="8">
        <f t="shared" ref="P1377:P1440" si="89">AVERAGE(E1377/L1377)</f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8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7"/>
        <v>252.48648648648651</v>
      </c>
      <c r="P1378" s="8">
        <f t="shared" si="89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8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7"/>
        <v>116.15384615384616</v>
      </c>
      <c r="P1379" s="8">
        <f t="shared" si="89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8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7"/>
        <v>203.35000000000002</v>
      </c>
      <c r="P1380" s="8">
        <f t="shared" si="89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8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7"/>
        <v>111.60000000000001</v>
      </c>
      <c r="P1381" s="8">
        <f t="shared" si="89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8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7"/>
        <v>424</v>
      </c>
      <c r="P1382" s="8">
        <f t="shared" si="89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8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7"/>
        <v>107.1</v>
      </c>
      <c r="P1383" s="8">
        <f t="shared" si="89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8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7"/>
        <v>104.3625</v>
      </c>
      <c r="P1384" s="8">
        <f t="shared" si="89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8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7"/>
        <v>212.40909090909091</v>
      </c>
      <c r="P1385" s="8">
        <f t="shared" si="89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8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7"/>
        <v>124.08571428571429</v>
      </c>
      <c r="P1386" s="8">
        <f t="shared" si="89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8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7"/>
        <v>110.406125</v>
      </c>
      <c r="P1387" s="8">
        <f t="shared" si="89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8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7"/>
        <v>218.75</v>
      </c>
      <c r="P1388" s="8">
        <f t="shared" si="89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8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7"/>
        <v>136.625</v>
      </c>
      <c r="P1389" s="8">
        <f t="shared" si="89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8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7"/>
        <v>134.8074</v>
      </c>
      <c r="P1390" s="8">
        <f t="shared" si="89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8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7"/>
        <v>145.4</v>
      </c>
      <c r="P1391" s="8">
        <f t="shared" si="89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8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7"/>
        <v>109.10714285714285</v>
      </c>
      <c r="P1392" s="8">
        <f t="shared" si="89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8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7"/>
        <v>110.2</v>
      </c>
      <c r="P1393" s="8">
        <f t="shared" si="89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8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7"/>
        <v>113.64000000000001</v>
      </c>
      <c r="P1394" s="8">
        <f t="shared" si="89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8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7"/>
        <v>102.35000000000001</v>
      </c>
      <c r="P1395" s="8">
        <f t="shared" si="89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8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7"/>
        <v>122.13333333333334</v>
      </c>
      <c r="P1396" s="8">
        <f t="shared" si="89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8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7"/>
        <v>111.88571428571427</v>
      </c>
      <c r="P1397" s="8">
        <f t="shared" si="89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8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7"/>
        <v>107.3</v>
      </c>
      <c r="P1398" s="8">
        <f t="shared" si="89"/>
        <v>88.191780821917803</v>
      </c>
      <c r="Q1398" t="s">
        <v>8325</v>
      </c>
      <c r="R1398" t="s">
        <v>8326</v>
      </c>
      <c r="S1398" s="12">
        <f t="shared" ref="S1398:S1461" si="90">(((J1398/60)/60)/24)+DATE(1970,1,1)</f>
        <v>42018.99863425926</v>
      </c>
      <c r="T1398" s="12">
        <f t="shared" si="88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ref="O1399:O1462" si="91">SUM(E1399/D1399)*100</f>
        <v>113.85000000000001</v>
      </c>
      <c r="P1399" s="8">
        <f t="shared" si="89"/>
        <v>72.056962025316452</v>
      </c>
      <c r="Q1399" t="s">
        <v>8325</v>
      </c>
      <c r="R1399" t="s">
        <v>8326</v>
      </c>
      <c r="S1399" s="12">
        <f t="shared" si="90"/>
        <v>42640.917939814812</v>
      </c>
      <c r="T1399" s="12">
        <f t="shared" si="88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91"/>
        <v>109.68181818181819</v>
      </c>
      <c r="P1400" s="8">
        <f t="shared" si="89"/>
        <v>74.246153846153845</v>
      </c>
      <c r="Q1400" t="s">
        <v>8325</v>
      </c>
      <c r="R1400" t="s">
        <v>8326</v>
      </c>
      <c r="S1400" s="12">
        <f t="shared" si="90"/>
        <v>42526.874236111107</v>
      </c>
      <c r="T1400" s="12">
        <f t="shared" si="88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91"/>
        <v>126.14444444444443</v>
      </c>
      <c r="P1401" s="8">
        <f t="shared" si="89"/>
        <v>61.701086956521742</v>
      </c>
      <c r="Q1401" t="s">
        <v>8325</v>
      </c>
      <c r="R1401" t="s">
        <v>8326</v>
      </c>
      <c r="S1401" s="12">
        <f t="shared" si="90"/>
        <v>41889.004317129627</v>
      </c>
      <c r="T1401" s="12">
        <f t="shared" si="88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91"/>
        <v>167.42857142857144</v>
      </c>
      <c r="P1402" s="8">
        <f t="shared" si="89"/>
        <v>17.235294117647058</v>
      </c>
      <c r="Q1402" t="s">
        <v>8325</v>
      </c>
      <c r="R1402" t="s">
        <v>8326</v>
      </c>
      <c r="S1402" s="12">
        <f t="shared" si="90"/>
        <v>42498.341122685189</v>
      </c>
      <c r="T1402" s="12">
        <f t="shared" si="88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91"/>
        <v>496.52000000000004</v>
      </c>
      <c r="P1403" s="8">
        <f t="shared" si="89"/>
        <v>51.720833333333331</v>
      </c>
      <c r="Q1403" t="s">
        <v>8325</v>
      </c>
      <c r="R1403" t="s">
        <v>8326</v>
      </c>
      <c r="S1403" s="12">
        <f t="shared" si="90"/>
        <v>41399.99622685185</v>
      </c>
      <c r="T1403" s="12">
        <f t="shared" si="88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91"/>
        <v>109.16</v>
      </c>
      <c r="P1404" s="8">
        <f t="shared" si="89"/>
        <v>24.150442477876105</v>
      </c>
      <c r="Q1404" t="s">
        <v>8325</v>
      </c>
      <c r="R1404" t="s">
        <v>8326</v>
      </c>
      <c r="S1404" s="12">
        <f t="shared" si="90"/>
        <v>42065.053368055553</v>
      </c>
      <c r="T1404" s="12">
        <f t="shared" si="88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91"/>
        <v>102.57499999999999</v>
      </c>
      <c r="P1405" s="8">
        <f t="shared" si="89"/>
        <v>62.166666666666664</v>
      </c>
      <c r="Q1405" t="s">
        <v>8325</v>
      </c>
      <c r="R1405" t="s">
        <v>8326</v>
      </c>
      <c r="S1405" s="12">
        <f t="shared" si="90"/>
        <v>41451.062905092593</v>
      </c>
      <c r="T1405" s="12">
        <f t="shared" si="88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91"/>
        <v>1.6620689655172414</v>
      </c>
      <c r="P1406" s="8">
        <f t="shared" si="89"/>
        <v>48.2</v>
      </c>
      <c r="Q1406" t="s">
        <v>8322</v>
      </c>
      <c r="R1406" t="s">
        <v>8341</v>
      </c>
      <c r="S1406" s="12">
        <f t="shared" si="90"/>
        <v>42032.510243055556</v>
      </c>
      <c r="T1406" s="12">
        <f t="shared" si="88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91"/>
        <v>0.42</v>
      </c>
      <c r="P1407" s="8">
        <f t="shared" si="89"/>
        <v>6.1764705882352944</v>
      </c>
      <c r="Q1407" t="s">
        <v>8322</v>
      </c>
      <c r="R1407" t="s">
        <v>8341</v>
      </c>
      <c r="S1407" s="12">
        <f t="shared" si="90"/>
        <v>41941.680567129632</v>
      </c>
      <c r="T1407" s="12">
        <f t="shared" si="88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91"/>
        <v>0.125</v>
      </c>
      <c r="P1408" s="8">
        <f t="shared" si="89"/>
        <v>5</v>
      </c>
      <c r="Q1408" t="s">
        <v>8322</v>
      </c>
      <c r="R1408" t="s">
        <v>8341</v>
      </c>
      <c r="S1408" s="12">
        <f t="shared" si="90"/>
        <v>42297.432951388888</v>
      </c>
      <c r="T1408" s="12">
        <f t="shared" si="88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91"/>
        <v>0.5</v>
      </c>
      <c r="P1409" s="8">
        <f t="shared" si="89"/>
        <v>7.5</v>
      </c>
      <c r="Q1409" t="s">
        <v>8322</v>
      </c>
      <c r="R1409" t="s">
        <v>8341</v>
      </c>
      <c r="S1409" s="12">
        <f t="shared" si="90"/>
        <v>41838.536782407406</v>
      </c>
      <c r="T1409" s="12">
        <f t="shared" si="88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91"/>
        <v>7.1999999999999993</v>
      </c>
      <c r="P1410" s="8">
        <f t="shared" si="89"/>
        <v>12</v>
      </c>
      <c r="Q1410" t="s">
        <v>8322</v>
      </c>
      <c r="R1410" t="s">
        <v>8341</v>
      </c>
      <c r="S1410" s="12">
        <f t="shared" si="90"/>
        <v>42291.872175925921</v>
      </c>
      <c r="T1410" s="12">
        <f t="shared" si="88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91"/>
        <v>0</v>
      </c>
      <c r="P1411" s="8">
        <v>0</v>
      </c>
      <c r="Q1411" t="s">
        <v>8322</v>
      </c>
      <c r="R1411" t="s">
        <v>8341</v>
      </c>
      <c r="S1411" s="12">
        <f t="shared" si="90"/>
        <v>41945.133506944447</v>
      </c>
      <c r="T1411" s="12">
        <f t="shared" ref="T1411:T1474" si="92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91"/>
        <v>1.6666666666666666E-2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2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1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2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1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2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1"/>
        <v>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2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1"/>
        <v>0.2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2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1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2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1"/>
        <v>0</v>
      </c>
      <c r="P1418" s="8">
        <v>0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2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1"/>
        <v>1.2222222222222223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2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1"/>
        <v>0.2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2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1"/>
        <v>7.0634920634920633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2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1"/>
        <v>2.7272727272727271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2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1"/>
        <v>0.1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2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1"/>
        <v>0.104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2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1"/>
        <v>0.33333333333333337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2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1"/>
        <v>20.36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2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1"/>
        <v>0</v>
      </c>
      <c r="P1427" s="8">
        <v>0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2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1"/>
        <v>0</v>
      </c>
      <c r="P1428" s="8">
        <v>0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2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1"/>
        <v>8.3800000000000008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2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1"/>
        <v>4.5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2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1"/>
        <v>0</v>
      </c>
      <c r="P1431" s="8">
        <v>0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2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1"/>
        <v>8.06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2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1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2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1"/>
        <v>0</v>
      </c>
      <c r="P1434" s="8">
        <v>0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2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1"/>
        <v>6.708333333333333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2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1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2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1"/>
        <v>0.1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2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1"/>
        <v>0.77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2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1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2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1"/>
        <v>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2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1"/>
        <v>6.6055045871559637</v>
      </c>
      <c r="P1441" s="8">
        <f t="shared" ref="P1441:P1504" si="93">AVERAGE(E1441/L1441)</f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2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1"/>
        <v>7.6923076923076927E-3</v>
      </c>
      <c r="P1442" s="8">
        <f t="shared" si="93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2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1"/>
        <v>1.1222222222222222</v>
      </c>
      <c r="P1443" s="8">
        <f t="shared" si="93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2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1"/>
        <v>0</v>
      </c>
      <c r="P1444" s="8">
        <v>0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2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1"/>
        <v>0</v>
      </c>
      <c r="P1445" s="8">
        <v>0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2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1"/>
        <v>0</v>
      </c>
      <c r="P1446" s="8">
        <v>0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2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1"/>
        <v>0</v>
      </c>
      <c r="P1447" s="8">
        <v>0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2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1"/>
        <v>0</v>
      </c>
      <c r="P1448" s="8">
        <v>0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2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1"/>
        <v>1.4999999999999999E-2</v>
      </c>
      <c r="P1449" s="8">
        <f t="shared" si="93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2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1"/>
        <v>0</v>
      </c>
      <c r="P1450" s="8">
        <v>0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2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1"/>
        <v>0</v>
      </c>
      <c r="P1451" s="8">
        <v>0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2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1"/>
        <v>1E-3</v>
      </c>
      <c r="P1452" s="8">
        <f t="shared" si="93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2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1"/>
        <v>1.0554089709762533E-2</v>
      </c>
      <c r="P1453" s="8">
        <f t="shared" si="93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2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1"/>
        <v>0</v>
      </c>
      <c r="P1454" s="8">
        <v>0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2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1"/>
        <v>0</v>
      </c>
      <c r="P1455" s="8">
        <v>0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2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1"/>
        <v>0.85714285714285721</v>
      </c>
      <c r="P1456" s="8">
        <f t="shared" si="93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2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1"/>
        <v>10.5</v>
      </c>
      <c r="P1457" s="8">
        <f t="shared" si="93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2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1"/>
        <v>2.9000000000000004</v>
      </c>
      <c r="P1458" s="8">
        <f t="shared" si="93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2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1"/>
        <v>0</v>
      </c>
      <c r="P1459" s="8">
        <v>0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2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1"/>
        <v>0</v>
      </c>
      <c r="P1460" s="8">
        <v>0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2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1"/>
        <v>0</v>
      </c>
      <c r="P1461" s="8">
        <v>0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2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1"/>
        <v>0</v>
      </c>
      <c r="P1462" s="8">
        <v>0</v>
      </c>
      <c r="Q1462" t="s">
        <v>8322</v>
      </c>
      <c r="R1462" t="s">
        <v>8341</v>
      </c>
      <c r="S1462" s="12">
        <f t="shared" ref="S1462:S1525" si="94">(((J1462/60)/60)/24)+DATE(1970,1,1)</f>
        <v>41915.896967592591</v>
      </c>
      <c r="T1462" s="12">
        <f t="shared" si="92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ref="O1463:O1526" si="95">SUM(E1463/D1463)*100</f>
        <v>101.24459999999999</v>
      </c>
      <c r="P1463" s="8">
        <f t="shared" si="93"/>
        <v>44.66673529411765</v>
      </c>
      <c r="Q1463" t="s">
        <v>8322</v>
      </c>
      <c r="R1463" t="s">
        <v>8342</v>
      </c>
      <c r="S1463" s="12">
        <f t="shared" si="94"/>
        <v>41899.645300925928</v>
      </c>
      <c r="T1463" s="12">
        <f t="shared" si="92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5"/>
        <v>108.5175</v>
      </c>
      <c r="P1464" s="8">
        <f t="shared" si="93"/>
        <v>28.937999999999999</v>
      </c>
      <c r="Q1464" t="s">
        <v>8322</v>
      </c>
      <c r="R1464" t="s">
        <v>8342</v>
      </c>
      <c r="S1464" s="12">
        <f t="shared" si="94"/>
        <v>41344.662858796299</v>
      </c>
      <c r="T1464" s="12">
        <f t="shared" si="92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5"/>
        <v>147.66666666666666</v>
      </c>
      <c r="P1465" s="8">
        <f t="shared" si="93"/>
        <v>35.44</v>
      </c>
      <c r="Q1465" t="s">
        <v>8322</v>
      </c>
      <c r="R1465" t="s">
        <v>8342</v>
      </c>
      <c r="S1465" s="12">
        <f t="shared" si="94"/>
        <v>41326.911319444444</v>
      </c>
      <c r="T1465" s="12">
        <f t="shared" si="92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5"/>
        <v>163.19999999999999</v>
      </c>
      <c r="P1466" s="8">
        <f t="shared" si="93"/>
        <v>34.871794871794869</v>
      </c>
      <c r="Q1466" t="s">
        <v>8322</v>
      </c>
      <c r="R1466" t="s">
        <v>8342</v>
      </c>
      <c r="S1466" s="12">
        <f t="shared" si="94"/>
        <v>41291.661550925928</v>
      </c>
      <c r="T1466" s="12">
        <f t="shared" si="92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5"/>
        <v>456.41449999999998</v>
      </c>
      <c r="P1467" s="8">
        <f t="shared" si="93"/>
        <v>52.622732513451197</v>
      </c>
      <c r="Q1467" t="s">
        <v>8322</v>
      </c>
      <c r="R1467" t="s">
        <v>8342</v>
      </c>
      <c r="S1467" s="12">
        <f t="shared" si="94"/>
        <v>40959.734398148146</v>
      </c>
      <c r="T1467" s="12">
        <f t="shared" si="92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5"/>
        <v>107.87731249999999</v>
      </c>
      <c r="P1468" s="8">
        <f t="shared" si="93"/>
        <v>69.598266129032254</v>
      </c>
      <c r="Q1468" t="s">
        <v>8322</v>
      </c>
      <c r="R1468" t="s">
        <v>8342</v>
      </c>
      <c r="S1468" s="12">
        <f t="shared" si="94"/>
        <v>42340.172060185185</v>
      </c>
      <c r="T1468" s="12">
        <f t="shared" si="92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5"/>
        <v>115.08</v>
      </c>
      <c r="P1469" s="8">
        <f t="shared" si="93"/>
        <v>76.72</v>
      </c>
      <c r="Q1469" t="s">
        <v>8322</v>
      </c>
      <c r="R1469" t="s">
        <v>8342</v>
      </c>
      <c r="S1469" s="12">
        <f t="shared" si="94"/>
        <v>40933.80190972222</v>
      </c>
      <c r="T1469" s="12">
        <f t="shared" si="92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5"/>
        <v>102.36842105263158</v>
      </c>
      <c r="P1470" s="8">
        <f t="shared" si="93"/>
        <v>33.191126279863482</v>
      </c>
      <c r="Q1470" t="s">
        <v>8322</v>
      </c>
      <c r="R1470" t="s">
        <v>8342</v>
      </c>
      <c r="S1470" s="12">
        <f t="shared" si="94"/>
        <v>40646.014456018522</v>
      </c>
      <c r="T1470" s="12">
        <f t="shared" si="92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5"/>
        <v>108.42485875706214</v>
      </c>
      <c r="P1471" s="8">
        <f t="shared" si="93"/>
        <v>149.46417445482865</v>
      </c>
      <c r="Q1471" t="s">
        <v>8322</v>
      </c>
      <c r="R1471" t="s">
        <v>8342</v>
      </c>
      <c r="S1471" s="12">
        <f t="shared" si="94"/>
        <v>41290.598483796297</v>
      </c>
      <c r="T1471" s="12">
        <f t="shared" si="92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5"/>
        <v>125.13333333333334</v>
      </c>
      <c r="P1472" s="8">
        <f t="shared" si="93"/>
        <v>23.172839506172838</v>
      </c>
      <c r="Q1472" t="s">
        <v>8322</v>
      </c>
      <c r="R1472" t="s">
        <v>8342</v>
      </c>
      <c r="S1472" s="12">
        <f t="shared" si="94"/>
        <v>41250.827118055553</v>
      </c>
      <c r="T1472" s="12">
        <f t="shared" si="92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5"/>
        <v>103.840625</v>
      </c>
      <c r="P1473" s="8">
        <f t="shared" si="93"/>
        <v>96.877551020408163</v>
      </c>
      <c r="Q1473" t="s">
        <v>8322</v>
      </c>
      <c r="R1473" t="s">
        <v>8342</v>
      </c>
      <c r="S1473" s="12">
        <f t="shared" si="94"/>
        <v>42073.957569444443</v>
      </c>
      <c r="T1473" s="12">
        <f t="shared" si="92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5"/>
        <v>138.70400000000001</v>
      </c>
      <c r="P1474" s="8">
        <f t="shared" si="93"/>
        <v>103.20238095238095</v>
      </c>
      <c r="Q1474" t="s">
        <v>8322</v>
      </c>
      <c r="R1474" t="s">
        <v>8342</v>
      </c>
      <c r="S1474" s="12">
        <f t="shared" si="94"/>
        <v>41533.542858796296</v>
      </c>
      <c r="T1474" s="12">
        <f t="shared" si="92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5"/>
        <v>120.51600000000001</v>
      </c>
      <c r="P1475" s="8">
        <f t="shared" si="93"/>
        <v>38.462553191489363</v>
      </c>
      <c r="Q1475" t="s">
        <v>8322</v>
      </c>
      <c r="R1475" t="s">
        <v>8342</v>
      </c>
      <c r="S1475" s="12">
        <f t="shared" si="94"/>
        <v>40939.979618055557</v>
      </c>
      <c r="T1475" s="12">
        <f t="shared" ref="T1475:T1538" si="96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5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6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5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6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5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6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5"/>
        <v>111.31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6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5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6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5"/>
        <v>137.375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6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5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6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5"/>
        <v>2.1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6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5"/>
        <v>0.1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6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5"/>
        <v>0.7142857142857143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6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5"/>
        <v>0</v>
      </c>
      <c r="P1486" s="8">
        <v>0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6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5"/>
        <v>2.2388059701492535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6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5"/>
        <v>0.24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6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5"/>
        <v>0</v>
      </c>
      <c r="P1489" s="8">
        <v>0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6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5"/>
        <v>2.4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6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5"/>
        <v>0</v>
      </c>
      <c r="P1491" s="8">
        <v>0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6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5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6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5"/>
        <v>8.3333333333333321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6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5"/>
        <v>0.75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6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5"/>
        <v>0</v>
      </c>
      <c r="P1495" s="8">
        <v>0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6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5"/>
        <v>8.9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6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5"/>
        <v>0</v>
      </c>
      <c r="P1497" s="8">
        <v>0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6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5"/>
        <v>0</v>
      </c>
      <c r="P1498" s="8">
        <v>0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6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5"/>
        <v>6.6666666666666671E-3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6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5"/>
        <v>1.9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6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5"/>
        <v>0.25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6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5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6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5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6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5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6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5"/>
        <v>107.89146666666667</v>
      </c>
      <c r="P1505" s="8">
        <f t="shared" ref="P1505:P1568" si="97">AVERAGE(E1505/L1505)</f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6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5"/>
        <v>277.93846153846158</v>
      </c>
      <c r="P1506" s="8">
        <f t="shared" si="97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6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5"/>
        <v>103.58125</v>
      </c>
      <c r="P1507" s="8">
        <f t="shared" si="97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6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5"/>
        <v>111.4</v>
      </c>
      <c r="P1508" s="8">
        <f t="shared" si="97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6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5"/>
        <v>215</v>
      </c>
      <c r="P1509" s="8">
        <f t="shared" si="97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6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5"/>
        <v>110.76216216216217</v>
      </c>
      <c r="P1510" s="8">
        <f t="shared" si="97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6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5"/>
        <v>123.64125714285714</v>
      </c>
      <c r="P1511" s="8">
        <f t="shared" si="97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6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5"/>
        <v>101.03500000000001</v>
      </c>
      <c r="P1512" s="8">
        <f t="shared" si="97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6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5"/>
        <v>111.79285714285714</v>
      </c>
      <c r="P1513" s="8">
        <f t="shared" si="97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6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5"/>
        <v>558.7714285714286</v>
      </c>
      <c r="P1514" s="8">
        <f t="shared" si="97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6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5"/>
        <v>150.01875000000001</v>
      </c>
      <c r="P1515" s="8">
        <f t="shared" si="97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6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5"/>
        <v>106.476</v>
      </c>
      <c r="P1516" s="8">
        <f t="shared" si="97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6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5"/>
        <v>157.18899999999999</v>
      </c>
      <c r="P1517" s="8">
        <f t="shared" si="97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6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5"/>
        <v>108.65882352941176</v>
      </c>
      <c r="P1518" s="8">
        <f t="shared" si="97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6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5"/>
        <v>161.97999999999999</v>
      </c>
      <c r="P1519" s="8">
        <f t="shared" si="97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6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5"/>
        <v>205.36666666666665</v>
      </c>
      <c r="P1520" s="8">
        <f t="shared" si="97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6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5"/>
        <v>103.36388888888889</v>
      </c>
      <c r="P1521" s="8">
        <f t="shared" si="97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6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5"/>
        <v>103.47222222222223</v>
      </c>
      <c r="P1522" s="8">
        <f t="shared" si="97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6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5"/>
        <v>106.81333333333333</v>
      </c>
      <c r="P1523" s="8">
        <f t="shared" si="97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6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5"/>
        <v>138.96574712643678</v>
      </c>
      <c r="P1524" s="8">
        <f t="shared" si="97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6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5"/>
        <v>124.84324324324325</v>
      </c>
      <c r="P1525" s="8">
        <f t="shared" si="97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6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5"/>
        <v>206.99999999999997</v>
      </c>
      <c r="P1526" s="8">
        <f t="shared" si="97"/>
        <v>221.78571428571428</v>
      </c>
      <c r="Q1526" t="s">
        <v>8338</v>
      </c>
      <c r="R1526" t="s">
        <v>8339</v>
      </c>
      <c r="S1526" s="12">
        <f t="shared" ref="S1526:S1589" si="98">(((J1526/60)/60)/24)+DATE(1970,1,1)</f>
        <v>42756.501041666663</v>
      </c>
      <c r="T1526" s="12">
        <f t="shared" si="96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ref="O1527:O1590" si="99">SUM(E1527/D1527)*100</f>
        <v>174.00576923076923</v>
      </c>
      <c r="P1527" s="8">
        <f t="shared" si="97"/>
        <v>32.315357142857138</v>
      </c>
      <c r="Q1527" t="s">
        <v>8338</v>
      </c>
      <c r="R1527" t="s">
        <v>8339</v>
      </c>
      <c r="S1527" s="12">
        <f t="shared" si="98"/>
        <v>42570.702986111108</v>
      </c>
      <c r="T1527" s="12">
        <f t="shared" si="96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9"/>
        <v>120.32608695652173</v>
      </c>
      <c r="P1528" s="8">
        <f t="shared" si="97"/>
        <v>98.839285714285708</v>
      </c>
      <c r="Q1528" t="s">
        <v>8338</v>
      </c>
      <c r="R1528" t="s">
        <v>8339</v>
      </c>
      <c r="S1528" s="12">
        <f t="shared" si="98"/>
        <v>42339.276006944448</v>
      </c>
      <c r="T1528" s="12">
        <f t="shared" si="96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9"/>
        <v>110.44428571428573</v>
      </c>
      <c r="P1529" s="8">
        <f t="shared" si="97"/>
        <v>55.222142857142863</v>
      </c>
      <c r="Q1529" t="s">
        <v>8338</v>
      </c>
      <c r="R1529" t="s">
        <v>8339</v>
      </c>
      <c r="S1529" s="12">
        <f t="shared" si="98"/>
        <v>42780.600532407407</v>
      </c>
      <c r="T1529" s="12">
        <f t="shared" si="96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9"/>
        <v>281.56666666666666</v>
      </c>
      <c r="P1530" s="8">
        <f t="shared" si="97"/>
        <v>52.793750000000003</v>
      </c>
      <c r="Q1530" t="s">
        <v>8338</v>
      </c>
      <c r="R1530" t="s">
        <v>8339</v>
      </c>
      <c r="S1530" s="12">
        <f t="shared" si="98"/>
        <v>42736.732893518521</v>
      </c>
      <c r="T1530" s="12">
        <f t="shared" si="96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9"/>
        <v>100.67894736842105</v>
      </c>
      <c r="P1531" s="8">
        <f t="shared" si="97"/>
        <v>135.66666666666666</v>
      </c>
      <c r="Q1531" t="s">
        <v>8338</v>
      </c>
      <c r="R1531" t="s">
        <v>8339</v>
      </c>
      <c r="S1531" s="12">
        <f t="shared" si="98"/>
        <v>42052.628703703704</v>
      </c>
      <c r="T1531" s="12">
        <f t="shared" si="96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9"/>
        <v>134.82571428571427</v>
      </c>
      <c r="P1532" s="8">
        <f t="shared" si="97"/>
        <v>53.991990846681922</v>
      </c>
      <c r="Q1532" t="s">
        <v>8338</v>
      </c>
      <c r="R1532" t="s">
        <v>8339</v>
      </c>
      <c r="S1532" s="12">
        <f t="shared" si="98"/>
        <v>42275.767303240747</v>
      </c>
      <c r="T1532" s="12">
        <f t="shared" si="96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9"/>
        <v>175.95744680851064</v>
      </c>
      <c r="P1533" s="8">
        <f t="shared" si="97"/>
        <v>56.643835616438359</v>
      </c>
      <c r="Q1533" t="s">
        <v>8338</v>
      </c>
      <c r="R1533" t="s">
        <v>8339</v>
      </c>
      <c r="S1533" s="12">
        <f t="shared" si="98"/>
        <v>41941.802384259259</v>
      </c>
      <c r="T1533" s="12">
        <f t="shared" si="96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9"/>
        <v>484.02000000000004</v>
      </c>
      <c r="P1534" s="8">
        <f t="shared" si="97"/>
        <v>82.316326530612244</v>
      </c>
      <c r="Q1534" t="s">
        <v>8338</v>
      </c>
      <c r="R1534" t="s">
        <v>8339</v>
      </c>
      <c r="S1534" s="12">
        <f t="shared" si="98"/>
        <v>42391.475289351853</v>
      </c>
      <c r="T1534" s="12">
        <f t="shared" si="96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9"/>
        <v>145.14000000000001</v>
      </c>
      <c r="P1535" s="8">
        <f t="shared" si="97"/>
        <v>88.26081081081081</v>
      </c>
      <c r="Q1535" t="s">
        <v>8338</v>
      </c>
      <c r="R1535" t="s">
        <v>8339</v>
      </c>
      <c r="S1535" s="12">
        <f t="shared" si="98"/>
        <v>42443.00204861111</v>
      </c>
      <c r="T1535" s="12">
        <f t="shared" si="96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9"/>
        <v>417.73333333333335</v>
      </c>
      <c r="P1536" s="8">
        <f t="shared" si="97"/>
        <v>84.905149051490511</v>
      </c>
      <c r="Q1536" t="s">
        <v>8338</v>
      </c>
      <c r="R1536" t="s">
        <v>8339</v>
      </c>
      <c r="S1536" s="12">
        <f t="shared" si="98"/>
        <v>42221.67432870371</v>
      </c>
      <c r="T1536" s="12">
        <f t="shared" si="96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9"/>
        <v>132.42499999999998</v>
      </c>
      <c r="P1537" s="8">
        <f t="shared" si="97"/>
        <v>48.154545454545456</v>
      </c>
      <c r="Q1537" t="s">
        <v>8338</v>
      </c>
      <c r="R1537" t="s">
        <v>8339</v>
      </c>
      <c r="S1537" s="12">
        <f t="shared" si="98"/>
        <v>42484.829062500001</v>
      </c>
      <c r="T1537" s="12">
        <f t="shared" si="96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9"/>
        <v>250.30841666666666</v>
      </c>
      <c r="P1538" s="8">
        <f t="shared" si="97"/>
        <v>66.015406593406595</v>
      </c>
      <c r="Q1538" t="s">
        <v>8338</v>
      </c>
      <c r="R1538" t="s">
        <v>8339</v>
      </c>
      <c r="S1538" s="12">
        <f t="shared" si="98"/>
        <v>42213.802199074074</v>
      </c>
      <c r="T1538" s="12">
        <f t="shared" si="96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9"/>
        <v>179.9</v>
      </c>
      <c r="P1539" s="8">
        <f t="shared" si="97"/>
        <v>96.375</v>
      </c>
      <c r="Q1539" t="s">
        <v>8338</v>
      </c>
      <c r="R1539" t="s">
        <v>8339</v>
      </c>
      <c r="S1539" s="12">
        <f t="shared" si="98"/>
        <v>42552.315127314811</v>
      </c>
      <c r="T1539" s="12">
        <f t="shared" ref="T1539:T1602" si="100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9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100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9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100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9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100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9"/>
        <v>3.3333333333333333E-2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100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9"/>
        <v>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100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9"/>
        <v>0.44444444444444442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100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9"/>
        <v>0</v>
      </c>
      <c r="P1546" s="8">
        <v>0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100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9"/>
        <v>3.3333333333333333E-2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100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9"/>
        <v>28.9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100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9"/>
        <v>0</v>
      </c>
      <c r="P1549" s="8">
        <v>0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100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9"/>
        <v>8.5714285714285712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100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9"/>
        <v>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100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9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100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9"/>
        <v>0</v>
      </c>
      <c r="P1553" s="8">
        <v>0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100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9"/>
        <v>49.186046511627907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100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9"/>
        <v>0</v>
      </c>
      <c r="P1555" s="8">
        <v>0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100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9"/>
        <v>0</v>
      </c>
      <c r="P1556" s="8">
        <v>0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100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9"/>
        <v>0</v>
      </c>
      <c r="P1557" s="8">
        <v>0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100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9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100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9"/>
        <v>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100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9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100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9"/>
        <v>0.33333333333333337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100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9"/>
        <v>3.7600000000000002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100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9"/>
        <v>0.67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100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9"/>
        <v>0</v>
      </c>
      <c r="P1564" s="8">
        <v>0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100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9"/>
        <v>1.4166666666666665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100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9"/>
        <v>0.1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100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9"/>
        <v>2.5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100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9"/>
        <v>21.25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100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9"/>
        <v>4.117647058823529</v>
      </c>
      <c r="P1569" s="8">
        <f t="shared" ref="P1569:P1632" si="101">AVERAGE(E1569/L1569)</f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100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9"/>
        <v>13.639999999999999</v>
      </c>
      <c r="P1570" s="8">
        <f t="shared" si="101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100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9"/>
        <v>0</v>
      </c>
      <c r="P1571" s="8">
        <v>0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100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9"/>
        <v>41.4</v>
      </c>
      <c r="P1572" s="8">
        <f t="shared" si="101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100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9"/>
        <v>0.66115702479338845</v>
      </c>
      <c r="P1573" s="8">
        <f t="shared" si="101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100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9"/>
        <v>5</v>
      </c>
      <c r="P1574" s="8">
        <f t="shared" si="101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100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9"/>
        <v>2.4777777777777779</v>
      </c>
      <c r="P1575" s="8">
        <f t="shared" si="101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100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9"/>
        <v>5.0599999999999996</v>
      </c>
      <c r="P1576" s="8">
        <f t="shared" si="101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100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9"/>
        <v>22.91</v>
      </c>
      <c r="P1577" s="8">
        <f t="shared" si="101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100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9"/>
        <v>13</v>
      </c>
      <c r="P1578" s="8">
        <f t="shared" si="101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100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9"/>
        <v>0.54999999999999993</v>
      </c>
      <c r="P1579" s="8">
        <f t="shared" si="101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100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9"/>
        <v>10.806536636794938</v>
      </c>
      <c r="P1580" s="8">
        <f t="shared" si="101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100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9"/>
        <v>0.84008400840084008</v>
      </c>
      <c r="P1581" s="8">
        <f t="shared" si="101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100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9"/>
        <v>0</v>
      </c>
      <c r="P1582" s="8">
        <v>0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100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9"/>
        <v>0.5</v>
      </c>
      <c r="P1583" s="8">
        <f t="shared" si="101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100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9"/>
        <v>9.3000000000000007</v>
      </c>
      <c r="P1584" s="8">
        <f t="shared" si="101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100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9"/>
        <v>7.4999999999999997E-2</v>
      </c>
      <c r="P1585" s="8">
        <f t="shared" si="101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100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9"/>
        <v>0</v>
      </c>
      <c r="P1586" s="8">
        <v>0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100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9"/>
        <v>79</v>
      </c>
      <c r="P1587" s="8">
        <f t="shared" si="101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100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9"/>
        <v>0</v>
      </c>
      <c r="P1588" s="8">
        <v>0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100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9"/>
        <v>1.3333333333333334E-2</v>
      </c>
      <c r="P1589" s="8">
        <f t="shared" si="101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100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9"/>
        <v>0</v>
      </c>
      <c r="P1590" s="8">
        <v>0</v>
      </c>
      <c r="Q1590" t="s">
        <v>8338</v>
      </c>
      <c r="R1590" t="s">
        <v>8345</v>
      </c>
      <c r="S1590" s="12">
        <f t="shared" ref="S1590:S1653" si="102">(((J1590/60)/60)/24)+DATE(1970,1,1)</f>
        <v>42005.24998842593</v>
      </c>
      <c r="T1590" s="12">
        <f t="shared" si="100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ref="O1591:O1648" si="103">SUM(E1591/D1591)*100</f>
        <v>0</v>
      </c>
      <c r="P1591" s="8">
        <v>0</v>
      </c>
      <c r="Q1591" t="s">
        <v>8338</v>
      </c>
      <c r="R1591" t="s">
        <v>8345</v>
      </c>
      <c r="S1591" s="12">
        <f t="shared" si="102"/>
        <v>42256.984791666662</v>
      </c>
      <c r="T1591" s="12">
        <f t="shared" si="100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03"/>
        <v>1.7000000000000002</v>
      </c>
      <c r="P1592" s="8">
        <f t="shared" si="101"/>
        <v>510</v>
      </c>
      <c r="Q1592" t="s">
        <v>8338</v>
      </c>
      <c r="R1592" t="s">
        <v>8345</v>
      </c>
      <c r="S1592" s="12">
        <f t="shared" si="102"/>
        <v>42240.857222222221</v>
      </c>
      <c r="T1592" s="12">
        <f t="shared" si="100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03"/>
        <v>29.228571428571428</v>
      </c>
      <c r="P1593" s="8">
        <f t="shared" si="101"/>
        <v>44.478260869565219</v>
      </c>
      <c r="Q1593" t="s">
        <v>8338</v>
      </c>
      <c r="R1593" t="s">
        <v>8345</v>
      </c>
      <c r="S1593" s="12">
        <f t="shared" si="102"/>
        <v>42433.726168981477</v>
      </c>
      <c r="T1593" s="12">
        <f t="shared" si="100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03"/>
        <v>0</v>
      </c>
      <c r="P1594" s="8">
        <v>0</v>
      </c>
      <c r="Q1594" t="s">
        <v>8338</v>
      </c>
      <c r="R1594" t="s">
        <v>8345</v>
      </c>
      <c r="S1594" s="12">
        <f t="shared" si="102"/>
        <v>42046.072743055556</v>
      </c>
      <c r="T1594" s="12">
        <f t="shared" si="100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03"/>
        <v>1.3636363636363637E-2</v>
      </c>
      <c r="P1595" s="8">
        <f t="shared" si="101"/>
        <v>1</v>
      </c>
      <c r="Q1595" t="s">
        <v>8338</v>
      </c>
      <c r="R1595" t="s">
        <v>8345</v>
      </c>
      <c r="S1595" s="12">
        <f t="shared" si="102"/>
        <v>42033.845543981486</v>
      </c>
      <c r="T1595" s="12">
        <f t="shared" si="100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03"/>
        <v>20.5</v>
      </c>
      <c r="P1596" s="8">
        <f t="shared" si="101"/>
        <v>20.5</v>
      </c>
      <c r="Q1596" t="s">
        <v>8338</v>
      </c>
      <c r="R1596" t="s">
        <v>8345</v>
      </c>
      <c r="S1596" s="12">
        <f t="shared" si="102"/>
        <v>42445.712754629625</v>
      </c>
      <c r="T1596" s="12">
        <f t="shared" si="100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03"/>
        <v>0.27999999999999997</v>
      </c>
      <c r="P1597" s="8">
        <f t="shared" si="101"/>
        <v>40</v>
      </c>
      <c r="Q1597" t="s">
        <v>8338</v>
      </c>
      <c r="R1597" t="s">
        <v>8345</v>
      </c>
      <c r="S1597" s="12">
        <f t="shared" si="102"/>
        <v>41780.050092592595</v>
      </c>
      <c r="T1597" s="12">
        <f t="shared" si="100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03"/>
        <v>2.3076923076923079</v>
      </c>
      <c r="P1598" s="8">
        <f t="shared" si="101"/>
        <v>25</v>
      </c>
      <c r="Q1598" t="s">
        <v>8338</v>
      </c>
      <c r="R1598" t="s">
        <v>8345</v>
      </c>
      <c r="S1598" s="12">
        <f t="shared" si="102"/>
        <v>41941.430196759262</v>
      </c>
      <c r="T1598" s="12">
        <f t="shared" si="100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03"/>
        <v>0</v>
      </c>
      <c r="P1599" s="8">
        <v>0</v>
      </c>
      <c r="Q1599" t="s">
        <v>8338</v>
      </c>
      <c r="R1599" t="s">
        <v>8345</v>
      </c>
      <c r="S1599" s="12">
        <f t="shared" si="102"/>
        <v>42603.354131944448</v>
      </c>
      <c r="T1599" s="12">
        <f t="shared" si="100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03"/>
        <v>0.125</v>
      </c>
      <c r="P1600" s="8">
        <f t="shared" si="101"/>
        <v>1</v>
      </c>
      <c r="Q1600" t="s">
        <v>8338</v>
      </c>
      <c r="R1600" t="s">
        <v>8345</v>
      </c>
      <c r="S1600" s="12">
        <f t="shared" si="102"/>
        <v>42151.667337962965</v>
      </c>
      <c r="T1600" s="12">
        <f t="shared" si="100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03"/>
        <v>0</v>
      </c>
      <c r="P1601" s="8">
        <v>0</v>
      </c>
      <c r="Q1601" t="s">
        <v>8338</v>
      </c>
      <c r="R1601" t="s">
        <v>8345</v>
      </c>
      <c r="S1601" s="12">
        <f t="shared" si="102"/>
        <v>42438.53907407407</v>
      </c>
      <c r="T1601" s="12">
        <f t="shared" si="100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03"/>
        <v>7.3400000000000007</v>
      </c>
      <c r="P1602" s="8">
        <f t="shared" si="101"/>
        <v>40.777777777777779</v>
      </c>
      <c r="Q1602" t="s">
        <v>8338</v>
      </c>
      <c r="R1602" t="s">
        <v>8345</v>
      </c>
      <c r="S1602" s="12">
        <f t="shared" si="102"/>
        <v>41791.057314814818</v>
      </c>
      <c r="T1602" s="12">
        <f t="shared" si="100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3"/>
        <v>108.2492</v>
      </c>
      <c r="P1603" s="8">
        <f t="shared" si="101"/>
        <v>48.325535714285714</v>
      </c>
      <c r="Q1603" t="s">
        <v>8325</v>
      </c>
      <c r="R1603" t="s">
        <v>8326</v>
      </c>
      <c r="S1603" s="12">
        <f t="shared" si="102"/>
        <v>40638.092974537038</v>
      </c>
      <c r="T1603" s="12">
        <f t="shared" ref="T1603:T1666" si="104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3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4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3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3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4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3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3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3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3"/>
        <v>101.25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4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3"/>
        <v>118.33333333333333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3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4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3"/>
        <v>125.125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3"/>
        <v>110.00000000000001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3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3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3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3"/>
        <v>104.2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3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3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3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4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3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3"/>
        <v>121.2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3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3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3"/>
        <v>118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3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3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3"/>
        <v>117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3"/>
        <v>100.925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3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3"/>
        <v>265.25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3"/>
        <v>155.91</v>
      </c>
      <c r="P1633" s="8">
        <f t="shared" ref="P1633:P1696" si="105">AVERAGE(E1633/L1633)</f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3"/>
        <v>101.62500000000001</v>
      </c>
      <c r="P1634" s="8">
        <f t="shared" si="105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4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3"/>
        <v>100</v>
      </c>
      <c r="P1635" s="8">
        <f t="shared" si="105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3"/>
        <v>100.49999999999999</v>
      </c>
      <c r="P1636" s="8">
        <f t="shared" si="105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3"/>
        <v>125.29999999999998</v>
      </c>
      <c r="P1637" s="8">
        <f t="shared" si="105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3"/>
        <v>103.55555555555556</v>
      </c>
      <c r="P1638" s="8">
        <f t="shared" si="105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3"/>
        <v>103.8</v>
      </c>
      <c r="P1639" s="8">
        <f t="shared" si="105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4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3"/>
        <v>105</v>
      </c>
      <c r="P1640" s="8">
        <f t="shared" si="105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3"/>
        <v>100</v>
      </c>
      <c r="P1641" s="8">
        <f t="shared" si="105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3"/>
        <v>169.86</v>
      </c>
      <c r="P1642" s="8">
        <f t="shared" si="105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3"/>
        <v>101.4</v>
      </c>
      <c r="P1643" s="8">
        <f t="shared" si="105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3"/>
        <v>100</v>
      </c>
      <c r="P1644" s="8">
        <f t="shared" si="105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3"/>
        <v>124.70000000000002</v>
      </c>
      <c r="P1645" s="8">
        <f t="shared" si="105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3"/>
        <v>109.5</v>
      </c>
      <c r="P1646" s="8">
        <f t="shared" si="105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4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3"/>
        <v>110.80000000000001</v>
      </c>
      <c r="P1647" s="8">
        <f t="shared" si="105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4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3"/>
        <v>110.2</v>
      </c>
      <c r="P1648" s="8">
        <f t="shared" si="105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4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ref="O1649:O1712" si="106">SUM(E1649/D1649)*100</f>
        <v>104.71999999999998</v>
      </c>
      <c r="P1649" s="8">
        <f t="shared" si="105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6"/>
        <v>125.26086956521738</v>
      </c>
      <c r="P1650" s="8">
        <f t="shared" si="105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6"/>
        <v>100.58763157894737</v>
      </c>
      <c r="P1651" s="8">
        <f t="shared" si="105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6"/>
        <v>141.55000000000001</v>
      </c>
      <c r="P1652" s="8">
        <f t="shared" si="105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6"/>
        <v>100.75</v>
      </c>
      <c r="P1653" s="8">
        <f t="shared" si="105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6"/>
        <v>100.66666666666666</v>
      </c>
      <c r="P1654" s="8">
        <f t="shared" si="105"/>
        <v>64.714285714285708</v>
      </c>
      <c r="Q1654" t="s">
        <v>8325</v>
      </c>
      <c r="R1654" t="s">
        <v>8346</v>
      </c>
      <c r="S1654" s="12">
        <f t="shared" ref="S1654:S1717" si="107">(((J1654/60)/60)/24)+DATE(1970,1,1)</f>
        <v>41572.492974537039</v>
      </c>
      <c r="T1654" s="12">
        <f t="shared" si="10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6"/>
        <v>174.2304</v>
      </c>
      <c r="P1655" s="8">
        <f t="shared" si="105"/>
        <v>51.854285714285716</v>
      </c>
      <c r="Q1655" t="s">
        <v>8325</v>
      </c>
      <c r="R1655" t="s">
        <v>8346</v>
      </c>
      <c r="S1655" s="12">
        <f t="shared" si="107"/>
        <v>40626.834444444445</v>
      </c>
      <c r="T1655" s="12">
        <f t="shared" si="10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6"/>
        <v>119.90909090909089</v>
      </c>
      <c r="P1656" s="8">
        <f t="shared" si="105"/>
        <v>38.794117647058826</v>
      </c>
      <c r="Q1656" t="s">
        <v>8325</v>
      </c>
      <c r="R1656" t="s">
        <v>8346</v>
      </c>
      <c r="S1656" s="12">
        <f t="shared" si="107"/>
        <v>40987.890740740739</v>
      </c>
      <c r="T1656" s="12">
        <f t="shared" si="10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6"/>
        <v>142.86666666666667</v>
      </c>
      <c r="P1657" s="8">
        <f t="shared" si="105"/>
        <v>44.645833333333336</v>
      </c>
      <c r="Q1657" t="s">
        <v>8325</v>
      </c>
      <c r="R1657" t="s">
        <v>8346</v>
      </c>
      <c r="S1657" s="12">
        <f t="shared" si="107"/>
        <v>40974.791898148149</v>
      </c>
      <c r="T1657" s="12">
        <f t="shared" si="10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6"/>
        <v>100.33493333333334</v>
      </c>
      <c r="P1658" s="8">
        <f t="shared" si="105"/>
        <v>156.77333333333334</v>
      </c>
      <c r="Q1658" t="s">
        <v>8325</v>
      </c>
      <c r="R1658" t="s">
        <v>8346</v>
      </c>
      <c r="S1658" s="12">
        <f t="shared" si="107"/>
        <v>41226.928842592592</v>
      </c>
      <c r="T1658" s="12">
        <f t="shared" si="10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6"/>
        <v>104.93380000000001</v>
      </c>
      <c r="P1659" s="8">
        <f t="shared" si="105"/>
        <v>118.70339366515837</v>
      </c>
      <c r="Q1659" t="s">
        <v>8325</v>
      </c>
      <c r="R1659" t="s">
        <v>8346</v>
      </c>
      <c r="S1659" s="12">
        <f t="shared" si="107"/>
        <v>41023.782037037039</v>
      </c>
      <c r="T1659" s="12">
        <f t="shared" si="10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6"/>
        <v>132.23333333333335</v>
      </c>
      <c r="P1660" s="8">
        <f t="shared" si="105"/>
        <v>74.149532710280369</v>
      </c>
      <c r="Q1660" t="s">
        <v>8325</v>
      </c>
      <c r="R1660" t="s">
        <v>8346</v>
      </c>
      <c r="S1660" s="12">
        <f t="shared" si="107"/>
        <v>41223.22184027778</v>
      </c>
      <c r="T1660" s="12">
        <f t="shared" si="10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6"/>
        <v>112.79999999999998</v>
      </c>
      <c r="P1661" s="8">
        <f t="shared" si="105"/>
        <v>12.533333333333333</v>
      </c>
      <c r="Q1661" t="s">
        <v>8325</v>
      </c>
      <c r="R1661" t="s">
        <v>8346</v>
      </c>
      <c r="S1661" s="12">
        <f t="shared" si="107"/>
        <v>41596.913437499999</v>
      </c>
      <c r="T1661" s="12">
        <f t="shared" si="10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6"/>
        <v>1253.75</v>
      </c>
      <c r="P1662" s="8">
        <f t="shared" si="105"/>
        <v>27.861111111111111</v>
      </c>
      <c r="Q1662" t="s">
        <v>8325</v>
      </c>
      <c r="R1662" t="s">
        <v>8346</v>
      </c>
      <c r="S1662" s="12">
        <f t="shared" si="107"/>
        <v>42459.693865740745</v>
      </c>
      <c r="T1662" s="12">
        <f t="shared" si="10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6"/>
        <v>102.50632911392405</v>
      </c>
      <c r="P1663" s="8">
        <f t="shared" si="105"/>
        <v>80.178217821782184</v>
      </c>
      <c r="Q1663" t="s">
        <v>8325</v>
      </c>
      <c r="R1663" t="s">
        <v>8346</v>
      </c>
      <c r="S1663" s="12">
        <f t="shared" si="107"/>
        <v>42343.998043981483</v>
      </c>
      <c r="T1663" s="12">
        <f t="shared" si="10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6"/>
        <v>102.6375</v>
      </c>
      <c r="P1664" s="8">
        <f t="shared" si="105"/>
        <v>132.43548387096774</v>
      </c>
      <c r="Q1664" t="s">
        <v>8325</v>
      </c>
      <c r="R1664" t="s">
        <v>8346</v>
      </c>
      <c r="S1664" s="12">
        <f t="shared" si="107"/>
        <v>40848.198333333334</v>
      </c>
      <c r="T1664" s="12">
        <f t="shared" si="10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6"/>
        <v>108</v>
      </c>
      <c r="P1665" s="8">
        <f t="shared" si="105"/>
        <v>33.75</v>
      </c>
      <c r="Q1665" t="s">
        <v>8325</v>
      </c>
      <c r="R1665" t="s">
        <v>8346</v>
      </c>
      <c r="S1665" s="12">
        <f t="shared" si="107"/>
        <v>42006.02207175926</v>
      </c>
      <c r="T1665" s="12">
        <f t="shared" si="10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6"/>
        <v>122.40879999999999</v>
      </c>
      <c r="P1666" s="8">
        <f t="shared" si="105"/>
        <v>34.384494382022467</v>
      </c>
      <c r="Q1666" t="s">
        <v>8325</v>
      </c>
      <c r="R1666" t="s">
        <v>8346</v>
      </c>
      <c r="S1666" s="12">
        <f t="shared" si="107"/>
        <v>40939.761782407404</v>
      </c>
      <c r="T1666" s="12">
        <f t="shared" si="104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6"/>
        <v>119.45714285714286</v>
      </c>
      <c r="P1667" s="8">
        <f t="shared" si="105"/>
        <v>44.956989247311824</v>
      </c>
      <c r="Q1667" t="s">
        <v>8325</v>
      </c>
      <c r="R1667" t="s">
        <v>8346</v>
      </c>
      <c r="S1667" s="12">
        <f t="shared" si="107"/>
        <v>40564.649456018517</v>
      </c>
      <c r="T1667" s="12">
        <f t="shared" ref="T1667:T1730" si="108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6"/>
        <v>160.88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7"/>
        <v>41331.253159722226</v>
      </c>
      <c r="T1668" s="12">
        <f t="shared" si="108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6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7"/>
        <v>41682.0705787037</v>
      </c>
      <c r="T1669" s="12">
        <f t="shared" si="108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6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7"/>
        <v>40845.14975694444</v>
      </c>
      <c r="T1670" s="12">
        <f t="shared" si="108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6"/>
        <v>139.75</v>
      </c>
      <c r="P1671" s="8">
        <f t="shared" si="105"/>
        <v>53.75</v>
      </c>
      <c r="Q1671" t="s">
        <v>8325</v>
      </c>
      <c r="R1671" t="s">
        <v>8346</v>
      </c>
      <c r="S1671" s="12">
        <f t="shared" si="107"/>
        <v>42461.885138888887</v>
      </c>
      <c r="T1671" s="12">
        <f t="shared" si="108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6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7"/>
        <v>40313.930543981485</v>
      </c>
      <c r="T1672" s="12">
        <f t="shared" si="108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6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7"/>
        <v>42553.54414351852</v>
      </c>
      <c r="T1673" s="12">
        <f t="shared" si="108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6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7"/>
        <v>41034.656597222223</v>
      </c>
      <c r="T1674" s="12">
        <f t="shared" si="108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6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7"/>
        <v>42039.878379629634</v>
      </c>
      <c r="T1675" s="12">
        <f t="shared" si="108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6"/>
        <v>201.7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7"/>
        <v>42569.605393518519</v>
      </c>
      <c r="T1676" s="12">
        <f t="shared" si="108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6"/>
        <v>137.416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7"/>
        <v>40802.733101851853</v>
      </c>
      <c r="T1677" s="12">
        <f t="shared" si="108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6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7"/>
        <v>40973.72623842593</v>
      </c>
      <c r="T1678" s="12">
        <f t="shared" si="108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6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7"/>
        <v>42416.407129629632</v>
      </c>
      <c r="T1679" s="12">
        <f t="shared" si="108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6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7"/>
        <v>41662.854988425926</v>
      </c>
      <c r="T1680" s="12">
        <f t="shared" si="108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6"/>
        <v>175</v>
      </c>
      <c r="P1681" s="8">
        <f t="shared" si="105"/>
        <v>62.5</v>
      </c>
      <c r="Q1681" t="s">
        <v>8325</v>
      </c>
      <c r="R1681" t="s">
        <v>8346</v>
      </c>
      <c r="S1681" s="12">
        <f t="shared" si="107"/>
        <v>40723.068807870368</v>
      </c>
      <c r="T1681" s="12">
        <f t="shared" si="108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6"/>
        <v>117.5</v>
      </c>
      <c r="P1682" s="8">
        <f t="shared" si="105"/>
        <v>47</v>
      </c>
      <c r="Q1682" t="s">
        <v>8325</v>
      </c>
      <c r="R1682" t="s">
        <v>8346</v>
      </c>
      <c r="S1682" s="12">
        <f t="shared" si="107"/>
        <v>41802.757719907408</v>
      </c>
      <c r="T1682" s="12">
        <f t="shared" si="108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6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7"/>
        <v>42774.121342592596</v>
      </c>
      <c r="T1683" s="12">
        <f t="shared" si="108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6"/>
        <v>0</v>
      </c>
      <c r="P1684" s="8">
        <v>0</v>
      </c>
      <c r="Q1684" t="s">
        <v>8325</v>
      </c>
      <c r="R1684" t="s">
        <v>8347</v>
      </c>
      <c r="S1684" s="12">
        <f t="shared" si="107"/>
        <v>42779.21365740741</v>
      </c>
      <c r="T1684" s="12">
        <f t="shared" si="108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6"/>
        <v>21.714285714285715</v>
      </c>
      <c r="P1685" s="8">
        <f t="shared" si="105"/>
        <v>76</v>
      </c>
      <c r="Q1685" t="s">
        <v>8325</v>
      </c>
      <c r="R1685" t="s">
        <v>8347</v>
      </c>
      <c r="S1685" s="12">
        <f t="shared" si="107"/>
        <v>42808.781689814816</v>
      </c>
      <c r="T1685" s="12">
        <f t="shared" si="108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6"/>
        <v>109.125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7"/>
        <v>42783.815289351856</v>
      </c>
      <c r="T1686" s="12">
        <f t="shared" si="108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6"/>
        <v>102.85714285714285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7"/>
        <v>42788.2502662037</v>
      </c>
      <c r="T1687" s="12">
        <f t="shared" si="108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6"/>
        <v>0.36</v>
      </c>
      <c r="P1688" s="8">
        <f t="shared" si="105"/>
        <v>18</v>
      </c>
      <c r="Q1688" t="s">
        <v>8325</v>
      </c>
      <c r="R1688" t="s">
        <v>8347</v>
      </c>
      <c r="S1688" s="12">
        <f t="shared" si="107"/>
        <v>42792.843969907408</v>
      </c>
      <c r="T1688" s="12">
        <f t="shared" si="108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6"/>
        <v>31.25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7"/>
        <v>42802.046817129631</v>
      </c>
      <c r="T1689" s="12">
        <f t="shared" si="108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6"/>
        <v>44.3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7"/>
        <v>42804.534652777773</v>
      </c>
      <c r="T1690" s="12">
        <f t="shared" si="108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6"/>
        <v>100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7"/>
        <v>42780.942476851851</v>
      </c>
      <c r="T1691" s="12">
        <f t="shared" si="108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6"/>
        <v>25.4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7"/>
        <v>42801.43104166667</v>
      </c>
      <c r="T1692" s="12">
        <f t="shared" si="108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6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7"/>
        <v>42795.701481481476</v>
      </c>
      <c r="T1693" s="12">
        <f t="shared" si="108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6"/>
        <v>47.8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7"/>
        <v>42788.151238425926</v>
      </c>
      <c r="T1694" s="12">
        <f t="shared" si="108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6"/>
        <v>9.3333333333333339</v>
      </c>
      <c r="P1695" s="8">
        <f t="shared" si="105"/>
        <v>35</v>
      </c>
      <c r="Q1695" t="s">
        <v>8325</v>
      </c>
      <c r="R1695" t="s">
        <v>8347</v>
      </c>
      <c r="S1695" s="12">
        <f t="shared" si="107"/>
        <v>42803.920277777783</v>
      </c>
      <c r="T1695" s="12">
        <f t="shared" si="108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6"/>
        <v>0.05</v>
      </c>
      <c r="P1696" s="8">
        <f t="shared" si="105"/>
        <v>5</v>
      </c>
      <c r="Q1696" t="s">
        <v>8325</v>
      </c>
      <c r="R1696" t="s">
        <v>8347</v>
      </c>
      <c r="S1696" s="12">
        <f t="shared" si="107"/>
        <v>42791.669837962967</v>
      </c>
      <c r="T1696" s="12">
        <f t="shared" si="108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6"/>
        <v>11.708333333333334</v>
      </c>
      <c r="P1697" s="8">
        <f t="shared" ref="P1697:P1760" si="109">AVERAGE(E1697/L1697)</f>
        <v>61.086956521739133</v>
      </c>
      <c r="Q1697" t="s">
        <v>8325</v>
      </c>
      <c r="R1697" t="s">
        <v>8347</v>
      </c>
      <c r="S1697" s="12">
        <f t="shared" si="107"/>
        <v>42801.031412037039</v>
      </c>
      <c r="T1697" s="12">
        <f t="shared" si="108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6"/>
        <v>0</v>
      </c>
      <c r="P1698" s="8">
        <v>0</v>
      </c>
      <c r="Q1698" t="s">
        <v>8325</v>
      </c>
      <c r="R1698" t="s">
        <v>8347</v>
      </c>
      <c r="S1698" s="12">
        <f t="shared" si="107"/>
        <v>42796.069571759261</v>
      </c>
      <c r="T1698" s="12">
        <f t="shared" si="108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6"/>
        <v>20.208000000000002</v>
      </c>
      <c r="P1699" s="8">
        <f t="shared" si="109"/>
        <v>114.81818181818181</v>
      </c>
      <c r="Q1699" t="s">
        <v>8325</v>
      </c>
      <c r="R1699" t="s">
        <v>8347</v>
      </c>
      <c r="S1699" s="12">
        <f t="shared" si="107"/>
        <v>42805.032962962956</v>
      </c>
      <c r="T1699" s="12">
        <f t="shared" si="108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6"/>
        <v>0</v>
      </c>
      <c r="P1700" s="8">
        <v>0</v>
      </c>
      <c r="Q1700" t="s">
        <v>8325</v>
      </c>
      <c r="R1700" t="s">
        <v>8347</v>
      </c>
      <c r="S1700" s="12">
        <f t="shared" si="107"/>
        <v>42796.207870370374</v>
      </c>
      <c r="T1700" s="12">
        <f t="shared" si="108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6"/>
        <v>4.2311459353574925</v>
      </c>
      <c r="P1701" s="8">
        <f t="shared" si="109"/>
        <v>54</v>
      </c>
      <c r="Q1701" t="s">
        <v>8325</v>
      </c>
      <c r="R1701" t="s">
        <v>8347</v>
      </c>
      <c r="S1701" s="12">
        <f t="shared" si="107"/>
        <v>42806.863946759258</v>
      </c>
      <c r="T1701" s="12">
        <f t="shared" si="108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6"/>
        <v>26.06</v>
      </c>
      <c r="P1702" s="8">
        <f t="shared" si="109"/>
        <v>65.974683544303801</v>
      </c>
      <c r="Q1702" t="s">
        <v>8325</v>
      </c>
      <c r="R1702" t="s">
        <v>8347</v>
      </c>
      <c r="S1702" s="12">
        <f t="shared" si="107"/>
        <v>42796.071643518517</v>
      </c>
      <c r="T1702" s="12">
        <f t="shared" si="108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6"/>
        <v>0.19801980198019803</v>
      </c>
      <c r="P1703" s="8">
        <f t="shared" si="109"/>
        <v>5</v>
      </c>
      <c r="Q1703" t="s">
        <v>8325</v>
      </c>
      <c r="R1703" t="s">
        <v>8347</v>
      </c>
      <c r="S1703" s="12">
        <f t="shared" si="107"/>
        <v>41989.664409722223</v>
      </c>
      <c r="T1703" s="12">
        <f t="shared" si="108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6"/>
        <v>6.0606060606060606E-3</v>
      </c>
      <c r="P1704" s="8">
        <f t="shared" si="109"/>
        <v>1</v>
      </c>
      <c r="Q1704" t="s">
        <v>8325</v>
      </c>
      <c r="R1704" t="s">
        <v>8347</v>
      </c>
      <c r="S1704" s="12">
        <f t="shared" si="107"/>
        <v>42063.869791666672</v>
      </c>
      <c r="T1704" s="12">
        <f t="shared" si="108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6"/>
        <v>1.02</v>
      </c>
      <c r="P1705" s="8">
        <f t="shared" si="109"/>
        <v>25.5</v>
      </c>
      <c r="Q1705" t="s">
        <v>8325</v>
      </c>
      <c r="R1705" t="s">
        <v>8347</v>
      </c>
      <c r="S1705" s="12">
        <f t="shared" si="107"/>
        <v>42187.281678240746</v>
      </c>
      <c r="T1705" s="12">
        <f t="shared" si="108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6"/>
        <v>65.100000000000009</v>
      </c>
      <c r="P1706" s="8">
        <f t="shared" si="109"/>
        <v>118.36363636363636</v>
      </c>
      <c r="Q1706" t="s">
        <v>8325</v>
      </c>
      <c r="R1706" t="s">
        <v>8347</v>
      </c>
      <c r="S1706" s="12">
        <f t="shared" si="107"/>
        <v>42021.139733796299</v>
      </c>
      <c r="T1706" s="12">
        <f t="shared" si="108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6"/>
        <v>0</v>
      </c>
      <c r="P1707" s="8">
        <v>0</v>
      </c>
      <c r="Q1707" t="s">
        <v>8325</v>
      </c>
      <c r="R1707" t="s">
        <v>8347</v>
      </c>
      <c r="S1707" s="12">
        <f t="shared" si="107"/>
        <v>42245.016736111109</v>
      </c>
      <c r="T1707" s="12">
        <f t="shared" si="108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6"/>
        <v>0</v>
      </c>
      <c r="P1708" s="8">
        <v>0</v>
      </c>
      <c r="Q1708" t="s">
        <v>8325</v>
      </c>
      <c r="R1708" t="s">
        <v>8347</v>
      </c>
      <c r="S1708" s="12">
        <f t="shared" si="107"/>
        <v>42179.306388888886</v>
      </c>
      <c r="T1708" s="12">
        <f t="shared" si="108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6"/>
        <v>9.74</v>
      </c>
      <c r="P1709" s="8">
        <f t="shared" si="109"/>
        <v>54.111111111111114</v>
      </c>
      <c r="Q1709" t="s">
        <v>8325</v>
      </c>
      <c r="R1709" t="s">
        <v>8347</v>
      </c>
      <c r="S1709" s="12">
        <f t="shared" si="107"/>
        <v>42427.721006944441</v>
      </c>
      <c r="T1709" s="12">
        <f t="shared" si="108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6"/>
        <v>0</v>
      </c>
      <c r="P1710" s="8">
        <v>0</v>
      </c>
      <c r="Q1710" t="s">
        <v>8325</v>
      </c>
      <c r="R1710" t="s">
        <v>8347</v>
      </c>
      <c r="S1710" s="12">
        <f t="shared" si="107"/>
        <v>42451.866967592592</v>
      </c>
      <c r="T1710" s="12">
        <f t="shared" si="108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6"/>
        <v>4.8571428571428568</v>
      </c>
      <c r="P1711" s="8">
        <f t="shared" si="109"/>
        <v>21.25</v>
      </c>
      <c r="Q1711" t="s">
        <v>8325</v>
      </c>
      <c r="R1711" t="s">
        <v>8347</v>
      </c>
      <c r="S1711" s="12">
        <f t="shared" si="107"/>
        <v>41841.56381944444</v>
      </c>
      <c r="T1711" s="12">
        <f t="shared" si="108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6"/>
        <v>0.67999999999999994</v>
      </c>
      <c r="P1712" s="8">
        <f t="shared" si="109"/>
        <v>34</v>
      </c>
      <c r="Q1712" t="s">
        <v>8325</v>
      </c>
      <c r="R1712" t="s">
        <v>8347</v>
      </c>
      <c r="S1712" s="12">
        <f t="shared" si="107"/>
        <v>42341.59129629629</v>
      </c>
      <c r="T1712" s="12">
        <f t="shared" si="108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ref="O1713:O1776" si="110">SUM(E1713/D1713)*100</f>
        <v>10.5</v>
      </c>
      <c r="P1713" s="8">
        <f t="shared" si="109"/>
        <v>525</v>
      </c>
      <c r="Q1713" t="s">
        <v>8325</v>
      </c>
      <c r="R1713" t="s">
        <v>8347</v>
      </c>
      <c r="S1713" s="12">
        <f t="shared" si="107"/>
        <v>41852.646226851852</v>
      </c>
      <c r="T1713" s="12">
        <f t="shared" si="108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10"/>
        <v>0</v>
      </c>
      <c r="P1714" s="8">
        <v>0</v>
      </c>
      <c r="Q1714" t="s">
        <v>8325</v>
      </c>
      <c r="R1714" t="s">
        <v>8347</v>
      </c>
      <c r="S1714" s="12">
        <f t="shared" si="107"/>
        <v>42125.913807870369</v>
      </c>
      <c r="T1714" s="12">
        <f t="shared" si="108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10"/>
        <v>1.6666666666666667</v>
      </c>
      <c r="P1715" s="8">
        <f t="shared" si="109"/>
        <v>50</v>
      </c>
      <c r="Q1715" t="s">
        <v>8325</v>
      </c>
      <c r="R1715" t="s">
        <v>8347</v>
      </c>
      <c r="S1715" s="12">
        <f t="shared" si="107"/>
        <v>41887.801064814819</v>
      </c>
      <c r="T1715" s="12">
        <f t="shared" si="108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10"/>
        <v>7.8680000000000003</v>
      </c>
      <c r="P1716" s="8">
        <f t="shared" si="109"/>
        <v>115.70588235294117</v>
      </c>
      <c r="Q1716" t="s">
        <v>8325</v>
      </c>
      <c r="R1716" t="s">
        <v>8347</v>
      </c>
      <c r="S1716" s="12">
        <f t="shared" si="107"/>
        <v>42095.918530092589</v>
      </c>
      <c r="T1716" s="12">
        <f t="shared" si="108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10"/>
        <v>0.22</v>
      </c>
      <c r="P1717" s="8">
        <f t="shared" si="109"/>
        <v>5.5</v>
      </c>
      <c r="Q1717" t="s">
        <v>8325</v>
      </c>
      <c r="R1717" t="s">
        <v>8347</v>
      </c>
      <c r="S1717" s="12">
        <f t="shared" si="107"/>
        <v>42064.217418981483</v>
      </c>
      <c r="T1717" s="12">
        <f t="shared" si="108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10"/>
        <v>7.5</v>
      </c>
      <c r="P1718" s="8">
        <f t="shared" si="109"/>
        <v>50</v>
      </c>
      <c r="Q1718" t="s">
        <v>8325</v>
      </c>
      <c r="R1718" t="s">
        <v>8347</v>
      </c>
      <c r="S1718" s="12">
        <f t="shared" ref="S1718:S1781" si="111">(((J1718/60)/60)/24)+DATE(1970,1,1)</f>
        <v>42673.577534722222</v>
      </c>
      <c r="T1718" s="12">
        <f t="shared" si="108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10"/>
        <v>42.725880551301685</v>
      </c>
      <c r="P1719" s="8">
        <f t="shared" si="109"/>
        <v>34.024390243902438</v>
      </c>
      <c r="Q1719" t="s">
        <v>8325</v>
      </c>
      <c r="R1719" t="s">
        <v>8347</v>
      </c>
      <c r="S1719" s="12">
        <f t="shared" si="111"/>
        <v>42460.98192129629</v>
      </c>
      <c r="T1719" s="12">
        <f t="shared" si="108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10"/>
        <v>0.2142857142857143</v>
      </c>
      <c r="P1720" s="8">
        <f t="shared" si="109"/>
        <v>37.5</v>
      </c>
      <c r="Q1720" t="s">
        <v>8325</v>
      </c>
      <c r="R1720" t="s">
        <v>8347</v>
      </c>
      <c r="S1720" s="12">
        <f t="shared" si="111"/>
        <v>42460.610520833332</v>
      </c>
      <c r="T1720" s="12">
        <f t="shared" si="108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10"/>
        <v>0.87500000000000011</v>
      </c>
      <c r="P1721" s="8">
        <f t="shared" si="109"/>
        <v>11.666666666666666</v>
      </c>
      <c r="Q1721" t="s">
        <v>8325</v>
      </c>
      <c r="R1721" t="s">
        <v>8347</v>
      </c>
      <c r="S1721" s="12">
        <f t="shared" si="111"/>
        <v>41869.534618055557</v>
      </c>
      <c r="T1721" s="12">
        <f t="shared" si="108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10"/>
        <v>5.625</v>
      </c>
      <c r="P1722" s="8">
        <f t="shared" si="109"/>
        <v>28.125</v>
      </c>
      <c r="Q1722" t="s">
        <v>8325</v>
      </c>
      <c r="R1722" t="s">
        <v>8347</v>
      </c>
      <c r="S1722" s="12">
        <f t="shared" si="111"/>
        <v>41922.783229166671</v>
      </c>
      <c r="T1722" s="12">
        <f t="shared" si="108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10"/>
        <v>0</v>
      </c>
      <c r="P1723" s="8">
        <v>0</v>
      </c>
      <c r="Q1723" t="s">
        <v>8325</v>
      </c>
      <c r="R1723" t="s">
        <v>8347</v>
      </c>
      <c r="S1723" s="12">
        <f t="shared" si="111"/>
        <v>42319.461377314816</v>
      </c>
      <c r="T1723" s="12">
        <f t="shared" si="108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10"/>
        <v>3.4722222222222224E-2</v>
      </c>
      <c r="P1724" s="8">
        <f t="shared" si="109"/>
        <v>1</v>
      </c>
      <c r="Q1724" t="s">
        <v>8325</v>
      </c>
      <c r="R1724" t="s">
        <v>8347</v>
      </c>
      <c r="S1724" s="12">
        <f t="shared" si="111"/>
        <v>42425.960983796293</v>
      </c>
      <c r="T1724" s="12">
        <f t="shared" si="108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10"/>
        <v>6.5</v>
      </c>
      <c r="P1725" s="8">
        <f t="shared" si="109"/>
        <v>216.66666666666666</v>
      </c>
      <c r="Q1725" t="s">
        <v>8325</v>
      </c>
      <c r="R1725" t="s">
        <v>8347</v>
      </c>
      <c r="S1725" s="12">
        <f t="shared" si="111"/>
        <v>42129.82540509259</v>
      </c>
      <c r="T1725" s="12">
        <f t="shared" si="108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10"/>
        <v>0.58333333333333337</v>
      </c>
      <c r="P1726" s="8">
        <f t="shared" si="109"/>
        <v>8.75</v>
      </c>
      <c r="Q1726" t="s">
        <v>8325</v>
      </c>
      <c r="R1726" t="s">
        <v>8347</v>
      </c>
      <c r="S1726" s="12">
        <f t="shared" si="111"/>
        <v>41912.932430555556</v>
      </c>
      <c r="T1726" s="12">
        <f t="shared" si="108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10"/>
        <v>10.181818181818182</v>
      </c>
      <c r="P1727" s="8">
        <f t="shared" si="109"/>
        <v>62.222222222222221</v>
      </c>
      <c r="Q1727" t="s">
        <v>8325</v>
      </c>
      <c r="R1727" t="s">
        <v>8347</v>
      </c>
      <c r="S1727" s="12">
        <f t="shared" si="111"/>
        <v>41845.968159722222</v>
      </c>
      <c r="T1727" s="12">
        <f t="shared" si="108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10"/>
        <v>33.784615384615385</v>
      </c>
      <c r="P1728" s="8">
        <f t="shared" si="109"/>
        <v>137.25</v>
      </c>
      <c r="Q1728" t="s">
        <v>8325</v>
      </c>
      <c r="R1728" t="s">
        <v>8347</v>
      </c>
      <c r="S1728" s="12">
        <f t="shared" si="111"/>
        <v>41788.919722222221</v>
      </c>
      <c r="T1728" s="12">
        <f t="shared" si="108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10"/>
        <v>3.3333333333333333E-2</v>
      </c>
      <c r="P1729" s="8">
        <f t="shared" si="109"/>
        <v>1</v>
      </c>
      <c r="Q1729" t="s">
        <v>8325</v>
      </c>
      <c r="R1729" t="s">
        <v>8347</v>
      </c>
      <c r="S1729" s="12">
        <f t="shared" si="111"/>
        <v>42044.927974537044</v>
      </c>
      <c r="T1729" s="12">
        <f t="shared" si="108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10"/>
        <v>68.400000000000006</v>
      </c>
      <c r="P1730" s="8">
        <f t="shared" si="109"/>
        <v>122.14285714285714</v>
      </c>
      <c r="Q1730" t="s">
        <v>8325</v>
      </c>
      <c r="R1730" t="s">
        <v>8347</v>
      </c>
      <c r="S1730" s="12">
        <f t="shared" si="111"/>
        <v>42268.625856481478</v>
      </c>
      <c r="T1730" s="12">
        <f t="shared" si="108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10"/>
        <v>0</v>
      </c>
      <c r="P1731" s="8">
        <v>0</v>
      </c>
      <c r="Q1731" t="s">
        <v>8325</v>
      </c>
      <c r="R1731" t="s">
        <v>8347</v>
      </c>
      <c r="S1731" s="12">
        <f t="shared" si="111"/>
        <v>42471.052152777775</v>
      </c>
      <c r="T1731" s="12">
        <f t="shared" ref="T1731:T1794" si="112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10"/>
        <v>0</v>
      </c>
      <c r="P1732" s="8">
        <v>0</v>
      </c>
      <c r="Q1732" t="s">
        <v>8325</v>
      </c>
      <c r="R1732" t="s">
        <v>8347</v>
      </c>
      <c r="S1732" s="12">
        <f t="shared" si="111"/>
        <v>42272.087766203709</v>
      </c>
      <c r="T1732" s="12">
        <f t="shared" si="112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0"/>
        <v>0</v>
      </c>
      <c r="P1733" s="8">
        <v>0</v>
      </c>
      <c r="Q1733" t="s">
        <v>8325</v>
      </c>
      <c r="R1733" t="s">
        <v>8347</v>
      </c>
      <c r="S1733" s="12">
        <f t="shared" si="111"/>
        <v>42152.906851851847</v>
      </c>
      <c r="T1733" s="12">
        <f t="shared" si="112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0"/>
        <v>0</v>
      </c>
      <c r="P1734" s="8">
        <v>0</v>
      </c>
      <c r="Q1734" t="s">
        <v>8325</v>
      </c>
      <c r="R1734" t="s">
        <v>8347</v>
      </c>
      <c r="S1734" s="12">
        <f t="shared" si="111"/>
        <v>42325.683807870373</v>
      </c>
      <c r="T1734" s="12">
        <f t="shared" si="112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0"/>
        <v>0</v>
      </c>
      <c r="P1735" s="8">
        <v>0</v>
      </c>
      <c r="Q1735" t="s">
        <v>8325</v>
      </c>
      <c r="R1735" t="s">
        <v>8347</v>
      </c>
      <c r="S1735" s="12">
        <f t="shared" si="111"/>
        <v>42614.675625000003</v>
      </c>
      <c r="T1735" s="12">
        <f t="shared" si="112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0"/>
        <v>2.2222222222222223E-2</v>
      </c>
      <c r="P1736" s="8">
        <f t="shared" si="109"/>
        <v>1</v>
      </c>
      <c r="Q1736" t="s">
        <v>8325</v>
      </c>
      <c r="R1736" t="s">
        <v>8347</v>
      </c>
      <c r="S1736" s="12">
        <f t="shared" si="111"/>
        <v>42102.036527777775</v>
      </c>
      <c r="T1736" s="12">
        <f t="shared" si="112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0"/>
        <v>11</v>
      </c>
      <c r="P1737" s="8">
        <f t="shared" si="109"/>
        <v>55</v>
      </c>
      <c r="Q1737" t="s">
        <v>8325</v>
      </c>
      <c r="R1737" t="s">
        <v>8347</v>
      </c>
      <c r="S1737" s="12">
        <f t="shared" si="111"/>
        <v>42559.814178240747</v>
      </c>
      <c r="T1737" s="12">
        <f t="shared" si="112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0"/>
        <v>0.73333333333333328</v>
      </c>
      <c r="P1738" s="8">
        <f t="shared" si="109"/>
        <v>22</v>
      </c>
      <c r="Q1738" t="s">
        <v>8325</v>
      </c>
      <c r="R1738" t="s">
        <v>8347</v>
      </c>
      <c r="S1738" s="12">
        <f t="shared" si="111"/>
        <v>42286.861493055556</v>
      </c>
      <c r="T1738" s="12">
        <f t="shared" si="112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0"/>
        <v>21.25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1"/>
        <v>42175.948981481488</v>
      </c>
      <c r="T1739" s="12">
        <f t="shared" si="112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0"/>
        <v>0.4</v>
      </c>
      <c r="P1740" s="8">
        <f t="shared" si="109"/>
        <v>20</v>
      </c>
      <c r="Q1740" t="s">
        <v>8325</v>
      </c>
      <c r="R1740" t="s">
        <v>8347</v>
      </c>
      <c r="S1740" s="12">
        <f t="shared" si="111"/>
        <v>41884.874328703707</v>
      </c>
      <c r="T1740" s="12">
        <f t="shared" si="112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0"/>
        <v>0.1</v>
      </c>
      <c r="P1741" s="8">
        <f t="shared" si="109"/>
        <v>1</v>
      </c>
      <c r="Q1741" t="s">
        <v>8325</v>
      </c>
      <c r="R1741" t="s">
        <v>8347</v>
      </c>
      <c r="S1741" s="12">
        <f t="shared" si="111"/>
        <v>42435.874212962968</v>
      </c>
      <c r="T1741" s="12">
        <f t="shared" si="112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0"/>
        <v>0</v>
      </c>
      <c r="P1742" s="8">
        <v>0</v>
      </c>
      <c r="Q1742" t="s">
        <v>8325</v>
      </c>
      <c r="R1742" t="s">
        <v>8347</v>
      </c>
      <c r="S1742" s="12">
        <f t="shared" si="111"/>
        <v>42171.817384259266</v>
      </c>
      <c r="T1742" s="12">
        <f t="shared" si="112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0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1"/>
        <v>42120.628136574072</v>
      </c>
      <c r="T1743" s="12">
        <f t="shared" si="112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0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1"/>
        <v>42710.876967592587</v>
      </c>
      <c r="T1744" s="12">
        <f t="shared" si="112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0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1"/>
        <v>42586.925636574073</v>
      </c>
      <c r="T1745" s="12">
        <f t="shared" si="112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0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1"/>
        <v>42026.605057870373</v>
      </c>
      <c r="T1746" s="12">
        <f t="shared" si="112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0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1"/>
        <v>42690.259699074071</v>
      </c>
      <c r="T1747" s="12">
        <f t="shared" si="112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0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1"/>
        <v>42668.176701388889</v>
      </c>
      <c r="T1748" s="12">
        <f t="shared" si="112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0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1"/>
        <v>42292.435532407413</v>
      </c>
      <c r="T1749" s="12">
        <f t="shared" si="112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0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1"/>
        <v>42219.950729166667</v>
      </c>
      <c r="T1750" s="12">
        <f t="shared" si="112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0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1"/>
        <v>42758.975937499999</v>
      </c>
      <c r="T1751" s="12">
        <f t="shared" si="112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0"/>
        <v>201.62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1"/>
        <v>42454.836851851855</v>
      </c>
      <c r="T1752" s="12">
        <f t="shared" si="112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0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1"/>
        <v>42052.7815162037</v>
      </c>
      <c r="T1753" s="12">
        <f t="shared" si="112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0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1"/>
        <v>42627.253263888888</v>
      </c>
      <c r="T1754" s="12">
        <f t="shared" si="112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0"/>
        <v>108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1"/>
        <v>42420.74962962963</v>
      </c>
      <c r="T1755" s="12">
        <f t="shared" si="112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0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1"/>
        <v>42067.876770833333</v>
      </c>
      <c r="T1756" s="12">
        <f t="shared" si="112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0"/>
        <v>120</v>
      </c>
      <c r="P1757" s="8">
        <f t="shared" si="109"/>
        <v>7.5</v>
      </c>
      <c r="Q1757" t="s">
        <v>8338</v>
      </c>
      <c r="R1757" t="s">
        <v>8339</v>
      </c>
      <c r="S1757" s="12">
        <f t="shared" si="111"/>
        <v>42252.788900462961</v>
      </c>
      <c r="T1757" s="12">
        <f t="shared" si="112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0"/>
        <v>102.82909090909091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1"/>
        <v>42571.167465277773</v>
      </c>
      <c r="T1758" s="12">
        <f t="shared" si="112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0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1"/>
        <v>42733.827349537038</v>
      </c>
      <c r="T1759" s="12">
        <f t="shared" si="112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0"/>
        <v>114.7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1"/>
        <v>42505.955925925926</v>
      </c>
      <c r="T1760" s="12">
        <f t="shared" si="112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0"/>
        <v>106.60000000000001</v>
      </c>
      <c r="P1761" s="8">
        <f t="shared" ref="P1761:P1824" si="113">AVERAGE(E1761/L1761)</f>
        <v>108.77551020408163</v>
      </c>
      <c r="Q1761" t="s">
        <v>8338</v>
      </c>
      <c r="R1761" t="s">
        <v>8339</v>
      </c>
      <c r="S1761" s="12">
        <f t="shared" si="111"/>
        <v>42068.829039351855</v>
      </c>
      <c r="T1761" s="12">
        <f t="shared" si="112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0"/>
        <v>165.44</v>
      </c>
      <c r="P1762" s="8">
        <f t="shared" si="113"/>
        <v>81.098039215686271</v>
      </c>
      <c r="Q1762" t="s">
        <v>8338</v>
      </c>
      <c r="R1762" t="s">
        <v>8339</v>
      </c>
      <c r="S1762" s="12">
        <f t="shared" si="111"/>
        <v>42405.67260416667</v>
      </c>
      <c r="T1762" s="12">
        <f t="shared" si="112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0"/>
        <v>155</v>
      </c>
      <c r="P1763" s="8">
        <f t="shared" si="113"/>
        <v>51.666666666666664</v>
      </c>
      <c r="Q1763" t="s">
        <v>8338</v>
      </c>
      <c r="R1763" t="s">
        <v>8339</v>
      </c>
      <c r="S1763" s="12">
        <f t="shared" si="111"/>
        <v>42209.567824074074</v>
      </c>
      <c r="T1763" s="12">
        <f t="shared" si="112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0"/>
        <v>885</v>
      </c>
      <c r="P1764" s="8">
        <f t="shared" si="113"/>
        <v>35.4</v>
      </c>
      <c r="Q1764" t="s">
        <v>8338</v>
      </c>
      <c r="R1764" t="s">
        <v>8339</v>
      </c>
      <c r="S1764" s="12">
        <f t="shared" si="111"/>
        <v>42410.982002314813</v>
      </c>
      <c r="T1764" s="12">
        <f t="shared" si="112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0"/>
        <v>101.90833333333333</v>
      </c>
      <c r="P1765" s="8">
        <f t="shared" si="113"/>
        <v>103.63559322033899</v>
      </c>
      <c r="Q1765" t="s">
        <v>8338</v>
      </c>
      <c r="R1765" t="s">
        <v>8339</v>
      </c>
      <c r="S1765" s="12">
        <f t="shared" si="111"/>
        <v>42636.868518518517</v>
      </c>
      <c r="T1765" s="12">
        <f t="shared" si="112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0"/>
        <v>19.600000000000001</v>
      </c>
      <c r="P1766" s="8">
        <f t="shared" si="113"/>
        <v>55.282051282051285</v>
      </c>
      <c r="Q1766" t="s">
        <v>8338</v>
      </c>
      <c r="R1766" t="s">
        <v>8339</v>
      </c>
      <c r="S1766" s="12">
        <f t="shared" si="111"/>
        <v>41825.485868055555</v>
      </c>
      <c r="T1766" s="12">
        <f t="shared" si="112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0"/>
        <v>59.467839999999995</v>
      </c>
      <c r="P1767" s="8">
        <f t="shared" si="113"/>
        <v>72.16970873786407</v>
      </c>
      <c r="Q1767" t="s">
        <v>8338</v>
      </c>
      <c r="R1767" t="s">
        <v>8339</v>
      </c>
      <c r="S1767" s="12">
        <f t="shared" si="111"/>
        <v>41834.980462962965</v>
      </c>
      <c r="T1767" s="12">
        <f t="shared" si="112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0"/>
        <v>0</v>
      </c>
      <c r="P1768" s="8">
        <v>0</v>
      </c>
      <c r="Q1768" t="s">
        <v>8338</v>
      </c>
      <c r="R1768" t="s">
        <v>8339</v>
      </c>
      <c r="S1768" s="12">
        <f t="shared" si="111"/>
        <v>41855.859814814816</v>
      </c>
      <c r="T1768" s="12">
        <f t="shared" si="112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0"/>
        <v>45.72</v>
      </c>
      <c r="P1769" s="8">
        <f t="shared" si="113"/>
        <v>58.615384615384613</v>
      </c>
      <c r="Q1769" t="s">
        <v>8338</v>
      </c>
      <c r="R1769" t="s">
        <v>8339</v>
      </c>
      <c r="S1769" s="12">
        <f t="shared" si="111"/>
        <v>41824.658379629633</v>
      </c>
      <c r="T1769" s="12">
        <f t="shared" si="112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0"/>
        <v>3.74</v>
      </c>
      <c r="P1770" s="8">
        <f t="shared" si="113"/>
        <v>12.466666666666667</v>
      </c>
      <c r="Q1770" t="s">
        <v>8338</v>
      </c>
      <c r="R1770" t="s">
        <v>8339</v>
      </c>
      <c r="S1770" s="12">
        <f t="shared" si="111"/>
        <v>41849.560694444444</v>
      </c>
      <c r="T1770" s="12">
        <f t="shared" si="112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0"/>
        <v>2.7025000000000001</v>
      </c>
      <c r="P1771" s="8">
        <f t="shared" si="113"/>
        <v>49.136363636363633</v>
      </c>
      <c r="Q1771" t="s">
        <v>8338</v>
      </c>
      <c r="R1771" t="s">
        <v>8339</v>
      </c>
      <c r="S1771" s="12">
        <f t="shared" si="111"/>
        <v>41987.818969907406</v>
      </c>
      <c r="T1771" s="12">
        <f t="shared" si="112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0"/>
        <v>56.51428571428572</v>
      </c>
      <c r="P1772" s="8">
        <f t="shared" si="113"/>
        <v>150.5</v>
      </c>
      <c r="Q1772" t="s">
        <v>8338</v>
      </c>
      <c r="R1772" t="s">
        <v>8339</v>
      </c>
      <c r="S1772" s="12">
        <f t="shared" si="111"/>
        <v>41891.780023148152</v>
      </c>
      <c r="T1772" s="12">
        <f t="shared" si="112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0"/>
        <v>21.30952380952381</v>
      </c>
      <c r="P1773" s="8">
        <f t="shared" si="113"/>
        <v>35.799999999999997</v>
      </c>
      <c r="Q1773" t="s">
        <v>8338</v>
      </c>
      <c r="R1773" t="s">
        <v>8339</v>
      </c>
      <c r="S1773" s="12">
        <f t="shared" si="111"/>
        <v>41905.979629629634</v>
      </c>
      <c r="T1773" s="12">
        <f t="shared" si="112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0"/>
        <v>15.6</v>
      </c>
      <c r="P1774" s="8">
        <f t="shared" si="113"/>
        <v>45.157894736842103</v>
      </c>
      <c r="Q1774" t="s">
        <v>8338</v>
      </c>
      <c r="R1774" t="s">
        <v>8339</v>
      </c>
      <c r="S1774" s="12">
        <f t="shared" si="111"/>
        <v>41766.718009259261</v>
      </c>
      <c r="T1774" s="12">
        <f t="shared" si="112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0"/>
        <v>6.2566666666666677</v>
      </c>
      <c r="P1775" s="8">
        <f t="shared" si="113"/>
        <v>98.78947368421052</v>
      </c>
      <c r="Q1775" t="s">
        <v>8338</v>
      </c>
      <c r="R1775" t="s">
        <v>8339</v>
      </c>
      <c r="S1775" s="12">
        <f t="shared" si="111"/>
        <v>41978.760393518518</v>
      </c>
      <c r="T1775" s="12">
        <f t="shared" si="112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0"/>
        <v>45.92</v>
      </c>
      <c r="P1776" s="8">
        <f t="shared" si="113"/>
        <v>88.307692307692307</v>
      </c>
      <c r="Q1776" t="s">
        <v>8338</v>
      </c>
      <c r="R1776" t="s">
        <v>8339</v>
      </c>
      <c r="S1776" s="12">
        <f t="shared" si="111"/>
        <v>41930.218657407408</v>
      </c>
      <c r="T1776" s="12">
        <f t="shared" si="112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ref="O1777:O1840" si="114">SUM(E1777/D1777)*100</f>
        <v>65.101538461538468</v>
      </c>
      <c r="P1777" s="8">
        <f t="shared" si="113"/>
        <v>170.62903225806451</v>
      </c>
      <c r="Q1777" t="s">
        <v>8338</v>
      </c>
      <c r="R1777" t="s">
        <v>8339</v>
      </c>
      <c r="S1777" s="12">
        <f t="shared" si="111"/>
        <v>41891.976388888892</v>
      </c>
      <c r="T1777" s="12">
        <f t="shared" si="112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4"/>
        <v>6.7</v>
      </c>
      <c r="P1778" s="8">
        <f t="shared" si="113"/>
        <v>83.75</v>
      </c>
      <c r="Q1778" t="s">
        <v>8338</v>
      </c>
      <c r="R1778" t="s">
        <v>8339</v>
      </c>
      <c r="S1778" s="12">
        <f t="shared" si="111"/>
        <v>41905.95684027778</v>
      </c>
      <c r="T1778" s="12">
        <f t="shared" si="112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4"/>
        <v>13.5625</v>
      </c>
      <c r="P1779" s="8">
        <f t="shared" si="113"/>
        <v>65.099999999999994</v>
      </c>
      <c r="Q1779" t="s">
        <v>8338</v>
      </c>
      <c r="R1779" t="s">
        <v>8339</v>
      </c>
      <c r="S1779" s="12">
        <f t="shared" si="111"/>
        <v>42025.357094907406</v>
      </c>
      <c r="T1779" s="12">
        <f t="shared" si="112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4"/>
        <v>1.9900000000000002</v>
      </c>
      <c r="P1780" s="8">
        <f t="shared" si="113"/>
        <v>66.333333333333329</v>
      </c>
      <c r="Q1780" t="s">
        <v>8338</v>
      </c>
      <c r="R1780" t="s">
        <v>8339</v>
      </c>
      <c r="S1780" s="12">
        <f t="shared" si="111"/>
        <v>42045.86336805555</v>
      </c>
      <c r="T1780" s="12">
        <f t="shared" si="112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4"/>
        <v>36.236363636363642</v>
      </c>
      <c r="P1781" s="8">
        <f t="shared" si="113"/>
        <v>104.89473684210526</v>
      </c>
      <c r="Q1781" t="s">
        <v>8338</v>
      </c>
      <c r="R1781" t="s">
        <v>8339</v>
      </c>
      <c r="S1781" s="12">
        <f t="shared" si="111"/>
        <v>42585.691898148143</v>
      </c>
      <c r="T1781" s="12">
        <f t="shared" si="112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4"/>
        <v>39.743333333333339</v>
      </c>
      <c r="P1782" s="8">
        <f t="shared" si="113"/>
        <v>78.440789473684205</v>
      </c>
      <c r="Q1782" t="s">
        <v>8338</v>
      </c>
      <c r="R1782" t="s">
        <v>8339</v>
      </c>
      <c r="S1782" s="12">
        <f t="shared" ref="S1782:S1845" si="115">(((J1782/60)/60)/24)+DATE(1970,1,1)</f>
        <v>42493.600810185191</v>
      </c>
      <c r="T1782" s="12">
        <f t="shared" si="112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4"/>
        <v>25.763636363636365</v>
      </c>
      <c r="P1783" s="8">
        <f t="shared" si="113"/>
        <v>59.041666666666664</v>
      </c>
      <c r="Q1783" t="s">
        <v>8338</v>
      </c>
      <c r="R1783" t="s">
        <v>8339</v>
      </c>
      <c r="S1783" s="12">
        <f t="shared" si="115"/>
        <v>42597.617418981477</v>
      </c>
      <c r="T1783" s="12">
        <f t="shared" si="112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4"/>
        <v>15.491428571428573</v>
      </c>
      <c r="P1784" s="8">
        <f t="shared" si="113"/>
        <v>71.34210526315789</v>
      </c>
      <c r="Q1784" t="s">
        <v>8338</v>
      </c>
      <c r="R1784" t="s">
        <v>8339</v>
      </c>
      <c r="S1784" s="12">
        <f t="shared" si="115"/>
        <v>42388.575104166666</v>
      </c>
      <c r="T1784" s="12">
        <f t="shared" si="112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4"/>
        <v>23.692499999999999</v>
      </c>
      <c r="P1785" s="8">
        <f t="shared" si="113"/>
        <v>51.227027027027027</v>
      </c>
      <c r="Q1785" t="s">
        <v>8338</v>
      </c>
      <c r="R1785" t="s">
        <v>8339</v>
      </c>
      <c r="S1785" s="12">
        <f t="shared" si="115"/>
        <v>42115.949976851851</v>
      </c>
      <c r="T1785" s="12">
        <f t="shared" si="112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4"/>
        <v>39.76</v>
      </c>
      <c r="P1786" s="8">
        <f t="shared" si="113"/>
        <v>60.242424242424242</v>
      </c>
      <c r="Q1786" t="s">
        <v>8338</v>
      </c>
      <c r="R1786" t="s">
        <v>8339</v>
      </c>
      <c r="S1786" s="12">
        <f t="shared" si="115"/>
        <v>42003.655555555553</v>
      </c>
      <c r="T1786" s="12">
        <f t="shared" si="112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4"/>
        <v>20.220833333333331</v>
      </c>
      <c r="P1787" s="8">
        <f t="shared" si="113"/>
        <v>44.935185185185183</v>
      </c>
      <c r="Q1787" t="s">
        <v>8338</v>
      </c>
      <c r="R1787" t="s">
        <v>8339</v>
      </c>
      <c r="S1787" s="12">
        <f t="shared" si="115"/>
        <v>41897.134895833333</v>
      </c>
      <c r="T1787" s="12">
        <f t="shared" si="112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4"/>
        <v>47.631578947368418</v>
      </c>
      <c r="P1788" s="8">
        <f t="shared" si="113"/>
        <v>31.206896551724139</v>
      </c>
      <c r="Q1788" t="s">
        <v>8338</v>
      </c>
      <c r="R1788" t="s">
        <v>8339</v>
      </c>
      <c r="S1788" s="12">
        <f t="shared" si="115"/>
        <v>41958.550659722227</v>
      </c>
      <c r="T1788" s="12">
        <f t="shared" si="112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4"/>
        <v>15.329999999999998</v>
      </c>
      <c r="P1789" s="8">
        <f t="shared" si="113"/>
        <v>63.875</v>
      </c>
      <c r="Q1789" t="s">
        <v>8338</v>
      </c>
      <c r="R1789" t="s">
        <v>8339</v>
      </c>
      <c r="S1789" s="12">
        <f t="shared" si="115"/>
        <v>42068.65552083333</v>
      </c>
      <c r="T1789" s="12">
        <f t="shared" si="112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4"/>
        <v>1.3818181818181818</v>
      </c>
      <c r="P1790" s="8">
        <f t="shared" si="113"/>
        <v>19</v>
      </c>
      <c r="Q1790" t="s">
        <v>8338</v>
      </c>
      <c r="R1790" t="s">
        <v>8339</v>
      </c>
      <c r="S1790" s="12">
        <f t="shared" si="115"/>
        <v>41913.94840277778</v>
      </c>
      <c r="T1790" s="12">
        <f t="shared" si="112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4"/>
        <v>0.5</v>
      </c>
      <c r="P1791" s="8">
        <f t="shared" si="113"/>
        <v>10</v>
      </c>
      <c r="Q1791" t="s">
        <v>8338</v>
      </c>
      <c r="R1791" t="s">
        <v>8339</v>
      </c>
      <c r="S1791" s="12">
        <f t="shared" si="115"/>
        <v>41956.250034722223</v>
      </c>
      <c r="T1791" s="12">
        <f t="shared" si="112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4"/>
        <v>4.957575757575758</v>
      </c>
      <c r="P1792" s="8">
        <f t="shared" si="113"/>
        <v>109.06666666666666</v>
      </c>
      <c r="Q1792" t="s">
        <v>8338</v>
      </c>
      <c r="R1792" t="s">
        <v>8339</v>
      </c>
      <c r="S1792" s="12">
        <f t="shared" si="115"/>
        <v>42010.674513888895</v>
      </c>
      <c r="T1792" s="12">
        <f t="shared" si="112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4"/>
        <v>3.5666666666666664</v>
      </c>
      <c r="P1793" s="8">
        <f t="shared" si="113"/>
        <v>26.75</v>
      </c>
      <c r="Q1793" t="s">
        <v>8338</v>
      </c>
      <c r="R1793" t="s">
        <v>8339</v>
      </c>
      <c r="S1793" s="12">
        <f t="shared" si="115"/>
        <v>41973.740335648152</v>
      </c>
      <c r="T1793" s="12">
        <f t="shared" si="112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4"/>
        <v>61.124000000000002</v>
      </c>
      <c r="P1794" s="8">
        <f t="shared" si="113"/>
        <v>109.93525179856115</v>
      </c>
      <c r="Q1794" t="s">
        <v>8338</v>
      </c>
      <c r="R1794" t="s">
        <v>8339</v>
      </c>
      <c r="S1794" s="12">
        <f t="shared" si="115"/>
        <v>42189.031041666662</v>
      </c>
      <c r="T1794" s="12">
        <f t="shared" si="112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4"/>
        <v>1.3333333333333335</v>
      </c>
      <c r="P1795" s="8">
        <f t="shared" si="113"/>
        <v>20</v>
      </c>
      <c r="Q1795" t="s">
        <v>8338</v>
      </c>
      <c r="R1795" t="s">
        <v>8339</v>
      </c>
      <c r="S1795" s="12">
        <f t="shared" si="115"/>
        <v>41940.89166666667</v>
      </c>
      <c r="T1795" s="12">
        <f t="shared" ref="T1795:T1858" si="116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4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5"/>
        <v>42011.551180555558</v>
      </c>
      <c r="T1796" s="12">
        <f t="shared" si="116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4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5"/>
        <v>42628.288668981477</v>
      </c>
      <c r="T1797" s="12">
        <f t="shared" si="116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4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5"/>
        <v>42515.439421296294</v>
      </c>
      <c r="T1798" s="12">
        <f t="shared" si="116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4"/>
        <v>67.55</v>
      </c>
      <c r="P1799" s="8">
        <f t="shared" si="113"/>
        <v>48.25</v>
      </c>
      <c r="Q1799" t="s">
        <v>8338</v>
      </c>
      <c r="R1799" t="s">
        <v>8339</v>
      </c>
      <c r="S1799" s="12">
        <f t="shared" si="115"/>
        <v>42689.56931712963</v>
      </c>
      <c r="T1799" s="12">
        <f t="shared" si="116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4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5"/>
        <v>42344.32677083333</v>
      </c>
      <c r="T1800" s="12">
        <f t="shared" si="116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4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5"/>
        <v>41934.842685185184</v>
      </c>
      <c r="T1801" s="12">
        <f t="shared" si="116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4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5"/>
        <v>42623.606134259258</v>
      </c>
      <c r="T1802" s="12">
        <f t="shared" si="116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4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5"/>
        <v>42321.660509259258</v>
      </c>
      <c r="T1803" s="12">
        <f t="shared" si="116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4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5"/>
        <v>42159.47256944445</v>
      </c>
      <c r="T1804" s="12">
        <f t="shared" si="116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4"/>
        <v>30.8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5"/>
        <v>42018.071550925932</v>
      </c>
      <c r="T1805" s="12">
        <f t="shared" si="116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4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5"/>
        <v>42282.678287037037</v>
      </c>
      <c r="T1806" s="12">
        <f t="shared" si="116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4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5"/>
        <v>42247.803912037038</v>
      </c>
      <c r="T1807" s="12">
        <f t="shared" si="116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4"/>
        <v>2.9550000000000001</v>
      </c>
      <c r="P1808" s="8">
        <f t="shared" si="113"/>
        <v>73.875</v>
      </c>
      <c r="Q1808" t="s">
        <v>8338</v>
      </c>
      <c r="R1808" t="s">
        <v>8339</v>
      </c>
      <c r="S1808" s="12">
        <f t="shared" si="115"/>
        <v>41877.638298611113</v>
      </c>
      <c r="T1808" s="12">
        <f t="shared" si="116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4"/>
        <v>11.06</v>
      </c>
      <c r="P1809" s="8">
        <f t="shared" si="113"/>
        <v>69.125</v>
      </c>
      <c r="Q1809" t="s">
        <v>8338</v>
      </c>
      <c r="R1809" t="s">
        <v>8339</v>
      </c>
      <c r="S1809" s="12">
        <f t="shared" si="115"/>
        <v>41880.068437499998</v>
      </c>
      <c r="T1809" s="12">
        <f t="shared" si="116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4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5"/>
        <v>42742.680902777778</v>
      </c>
      <c r="T1810" s="12">
        <f t="shared" si="116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4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5"/>
        <v>42029.907858796301</v>
      </c>
      <c r="T1811" s="12">
        <f t="shared" si="116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4"/>
        <v>3.3333333333333335</v>
      </c>
      <c r="P1812" s="8">
        <f t="shared" si="113"/>
        <v>7.5</v>
      </c>
      <c r="Q1812" t="s">
        <v>8338</v>
      </c>
      <c r="R1812" t="s">
        <v>8339</v>
      </c>
      <c r="S1812" s="12">
        <f t="shared" si="115"/>
        <v>41860.91002314815</v>
      </c>
      <c r="T1812" s="12">
        <f t="shared" si="116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4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5"/>
        <v>41876.433680555558</v>
      </c>
      <c r="T1813" s="12">
        <f t="shared" si="116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4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5"/>
        <v>42524.318703703699</v>
      </c>
      <c r="T1814" s="12">
        <f t="shared" si="116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4"/>
        <v>0</v>
      </c>
      <c r="P1815" s="8">
        <v>0</v>
      </c>
      <c r="Q1815" t="s">
        <v>8338</v>
      </c>
      <c r="R1815" t="s">
        <v>8339</v>
      </c>
      <c r="S1815" s="12">
        <f t="shared" si="115"/>
        <v>41829.889027777775</v>
      </c>
      <c r="T1815" s="12">
        <f t="shared" si="116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4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5"/>
        <v>42033.314074074078</v>
      </c>
      <c r="T1816" s="12">
        <f t="shared" si="116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4"/>
        <v>0</v>
      </c>
      <c r="P1817" s="8">
        <v>0</v>
      </c>
      <c r="Q1817" t="s">
        <v>8338</v>
      </c>
      <c r="R1817" t="s">
        <v>8339</v>
      </c>
      <c r="S1817" s="12">
        <f t="shared" si="115"/>
        <v>42172.906678240746</v>
      </c>
      <c r="T1817" s="12">
        <f t="shared" si="116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4"/>
        <v>2.036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5"/>
        <v>42548.876192129625</v>
      </c>
      <c r="T1818" s="12">
        <f t="shared" si="116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4"/>
        <v>52.327777777777776</v>
      </c>
      <c r="P1819" s="8">
        <f t="shared" si="113"/>
        <v>94.19</v>
      </c>
      <c r="Q1819" t="s">
        <v>8338</v>
      </c>
      <c r="R1819" t="s">
        <v>8339</v>
      </c>
      <c r="S1819" s="12">
        <f t="shared" si="115"/>
        <v>42705.662118055552</v>
      </c>
      <c r="T1819" s="12">
        <f t="shared" si="116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4"/>
        <v>0</v>
      </c>
      <c r="P1820" s="8">
        <v>0</v>
      </c>
      <c r="Q1820" t="s">
        <v>8338</v>
      </c>
      <c r="R1820" t="s">
        <v>8339</v>
      </c>
      <c r="S1820" s="12">
        <f t="shared" si="115"/>
        <v>42067.234375</v>
      </c>
      <c r="T1820" s="12">
        <f t="shared" si="116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4"/>
        <v>2.083333333333333</v>
      </c>
      <c r="P1821" s="8">
        <f t="shared" si="113"/>
        <v>6.25</v>
      </c>
      <c r="Q1821" t="s">
        <v>8338</v>
      </c>
      <c r="R1821" t="s">
        <v>8339</v>
      </c>
      <c r="S1821" s="12">
        <f t="shared" si="115"/>
        <v>41820.752268518518</v>
      </c>
      <c r="T1821" s="12">
        <f t="shared" si="116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4"/>
        <v>6.565384615384616</v>
      </c>
      <c r="P1822" s="8">
        <f t="shared" si="113"/>
        <v>213.375</v>
      </c>
      <c r="Q1822" t="s">
        <v>8338</v>
      </c>
      <c r="R1822" t="s">
        <v>8339</v>
      </c>
      <c r="S1822" s="12">
        <f t="shared" si="115"/>
        <v>42065.084375000006</v>
      </c>
      <c r="T1822" s="12">
        <f t="shared" si="116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4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5"/>
        <v>40926.319062499999</v>
      </c>
      <c r="T1823" s="12">
        <f t="shared" si="116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4"/>
        <v>100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5"/>
        <v>41634.797013888885</v>
      </c>
      <c r="T1824" s="12">
        <f t="shared" si="116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4"/>
        <v>115.85714285714286</v>
      </c>
      <c r="P1825" s="8">
        <f t="shared" ref="P1825:P1888" si="117">AVERAGE(E1825/L1825)</f>
        <v>24.575757575757574</v>
      </c>
      <c r="Q1825" t="s">
        <v>8325</v>
      </c>
      <c r="R1825" t="s">
        <v>8326</v>
      </c>
      <c r="S1825" s="12">
        <f t="shared" si="115"/>
        <v>41176.684907407405</v>
      </c>
      <c r="T1825" s="12">
        <f t="shared" si="116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4"/>
        <v>100.06666666666666</v>
      </c>
      <c r="P1826" s="8">
        <f t="shared" si="117"/>
        <v>75.05</v>
      </c>
      <c r="Q1826" t="s">
        <v>8325</v>
      </c>
      <c r="R1826" t="s">
        <v>8326</v>
      </c>
      <c r="S1826" s="12">
        <f t="shared" si="115"/>
        <v>41626.916284722225</v>
      </c>
      <c r="T1826" s="12">
        <f t="shared" si="116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4"/>
        <v>105.05</v>
      </c>
      <c r="P1827" s="8">
        <f t="shared" si="117"/>
        <v>42.02</v>
      </c>
      <c r="Q1827" t="s">
        <v>8325</v>
      </c>
      <c r="R1827" t="s">
        <v>8326</v>
      </c>
      <c r="S1827" s="12">
        <f t="shared" si="115"/>
        <v>41443.83452546296</v>
      </c>
      <c r="T1827" s="12">
        <f t="shared" si="116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4"/>
        <v>101</v>
      </c>
      <c r="P1828" s="8">
        <f t="shared" si="117"/>
        <v>53.157894736842103</v>
      </c>
      <c r="Q1828" t="s">
        <v>8325</v>
      </c>
      <c r="R1828" t="s">
        <v>8326</v>
      </c>
      <c r="S1828" s="12">
        <f t="shared" si="115"/>
        <v>41657.923807870371</v>
      </c>
      <c r="T1828" s="12">
        <f t="shared" si="116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4"/>
        <v>100.66250000000001</v>
      </c>
      <c r="P1829" s="8">
        <f t="shared" si="117"/>
        <v>83.885416666666671</v>
      </c>
      <c r="Q1829" t="s">
        <v>8325</v>
      </c>
      <c r="R1829" t="s">
        <v>8326</v>
      </c>
      <c r="S1829" s="12">
        <f t="shared" si="115"/>
        <v>40555.325937499998</v>
      </c>
      <c r="T1829" s="12">
        <f t="shared" si="116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4"/>
        <v>100.16000000000001</v>
      </c>
      <c r="P1830" s="8">
        <f t="shared" si="117"/>
        <v>417.33333333333331</v>
      </c>
      <c r="Q1830" t="s">
        <v>8325</v>
      </c>
      <c r="R1830" t="s">
        <v>8326</v>
      </c>
      <c r="S1830" s="12">
        <f t="shared" si="115"/>
        <v>41736.899652777778</v>
      </c>
      <c r="T1830" s="12">
        <f t="shared" si="116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4"/>
        <v>166.68333333333334</v>
      </c>
      <c r="P1831" s="8">
        <f t="shared" si="117"/>
        <v>75.765151515151516</v>
      </c>
      <c r="Q1831" t="s">
        <v>8325</v>
      </c>
      <c r="R1831" t="s">
        <v>8326</v>
      </c>
      <c r="S1831" s="12">
        <f t="shared" si="115"/>
        <v>40516.087627314817</v>
      </c>
      <c r="T1831" s="12">
        <f t="shared" si="116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4"/>
        <v>101.53333333333335</v>
      </c>
      <c r="P1832" s="8">
        <f t="shared" si="117"/>
        <v>67.389380530973455</v>
      </c>
      <c r="Q1832" t="s">
        <v>8325</v>
      </c>
      <c r="R1832" t="s">
        <v>8326</v>
      </c>
      <c r="S1832" s="12">
        <f t="shared" si="115"/>
        <v>41664.684108796297</v>
      </c>
      <c r="T1832" s="12">
        <f t="shared" si="116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4"/>
        <v>103</v>
      </c>
      <c r="P1833" s="8">
        <f t="shared" si="117"/>
        <v>73.571428571428569</v>
      </c>
      <c r="Q1833" t="s">
        <v>8325</v>
      </c>
      <c r="R1833" t="s">
        <v>8326</v>
      </c>
      <c r="S1833" s="12">
        <f t="shared" si="115"/>
        <v>41026.996099537035</v>
      </c>
      <c r="T1833" s="12">
        <f t="shared" si="116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4"/>
        <v>142.85714285714286</v>
      </c>
      <c r="P1834" s="8">
        <f t="shared" si="117"/>
        <v>25</v>
      </c>
      <c r="Q1834" t="s">
        <v>8325</v>
      </c>
      <c r="R1834" t="s">
        <v>8326</v>
      </c>
      <c r="S1834" s="12">
        <f t="shared" si="115"/>
        <v>40576.539664351854</v>
      </c>
      <c r="T1834" s="12">
        <f t="shared" si="116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4"/>
        <v>262.5</v>
      </c>
      <c r="P1835" s="8">
        <f t="shared" si="117"/>
        <v>42</v>
      </c>
      <c r="Q1835" t="s">
        <v>8325</v>
      </c>
      <c r="R1835" t="s">
        <v>8326</v>
      </c>
      <c r="S1835" s="12">
        <f t="shared" si="115"/>
        <v>41303.044016203705</v>
      </c>
      <c r="T1835" s="12">
        <f t="shared" si="116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4"/>
        <v>118.05000000000001</v>
      </c>
      <c r="P1836" s="8">
        <f t="shared" si="117"/>
        <v>131.16666666666666</v>
      </c>
      <c r="Q1836" t="s">
        <v>8325</v>
      </c>
      <c r="R1836" t="s">
        <v>8326</v>
      </c>
      <c r="S1836" s="12">
        <f t="shared" si="115"/>
        <v>41988.964062500003</v>
      </c>
      <c r="T1836" s="12">
        <f t="shared" si="116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4"/>
        <v>104</v>
      </c>
      <c r="P1837" s="8">
        <f t="shared" si="117"/>
        <v>47.272727272727273</v>
      </c>
      <c r="Q1837" t="s">
        <v>8325</v>
      </c>
      <c r="R1837" t="s">
        <v>8326</v>
      </c>
      <c r="S1837" s="12">
        <f t="shared" si="115"/>
        <v>42430.702210648145</v>
      </c>
      <c r="T1837" s="12">
        <f t="shared" si="116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4"/>
        <v>200.34</v>
      </c>
      <c r="P1838" s="8">
        <f t="shared" si="117"/>
        <v>182.12727272727273</v>
      </c>
      <c r="Q1838" t="s">
        <v>8325</v>
      </c>
      <c r="R1838" t="s">
        <v>8326</v>
      </c>
      <c r="S1838" s="12">
        <f t="shared" si="115"/>
        <v>41305.809363425928</v>
      </c>
      <c r="T1838" s="12">
        <f t="shared" si="116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4"/>
        <v>306.83333333333331</v>
      </c>
      <c r="P1839" s="8">
        <f t="shared" si="117"/>
        <v>61.366666666666667</v>
      </c>
      <c r="Q1839" t="s">
        <v>8325</v>
      </c>
      <c r="R1839" t="s">
        <v>8326</v>
      </c>
      <c r="S1839" s="12">
        <f t="shared" si="115"/>
        <v>40926.047858796301</v>
      </c>
      <c r="T1839" s="12">
        <f t="shared" si="116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4"/>
        <v>100.149</v>
      </c>
      <c r="P1840" s="8">
        <f t="shared" si="117"/>
        <v>35.767499999999998</v>
      </c>
      <c r="Q1840" t="s">
        <v>8325</v>
      </c>
      <c r="R1840" t="s">
        <v>8326</v>
      </c>
      <c r="S1840" s="12">
        <f t="shared" si="115"/>
        <v>40788.786539351851</v>
      </c>
      <c r="T1840" s="12">
        <f t="shared" si="116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ref="O1841:O1904" si="118">SUM(E1841/D1841)*100</f>
        <v>205.29999999999998</v>
      </c>
      <c r="P1841" s="8">
        <f t="shared" si="117"/>
        <v>45.62222222222222</v>
      </c>
      <c r="Q1841" t="s">
        <v>8325</v>
      </c>
      <c r="R1841" t="s">
        <v>8326</v>
      </c>
      <c r="S1841" s="12">
        <f t="shared" si="115"/>
        <v>42614.722013888888</v>
      </c>
      <c r="T1841" s="12">
        <f t="shared" si="116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8"/>
        <v>108.88888888888889</v>
      </c>
      <c r="P1842" s="8">
        <f t="shared" si="117"/>
        <v>75.384615384615387</v>
      </c>
      <c r="Q1842" t="s">
        <v>8325</v>
      </c>
      <c r="R1842" t="s">
        <v>8326</v>
      </c>
      <c r="S1842" s="12">
        <f t="shared" si="115"/>
        <v>41382.096180555556</v>
      </c>
      <c r="T1842" s="12">
        <f t="shared" si="116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8"/>
        <v>101.75</v>
      </c>
      <c r="P1843" s="8">
        <f t="shared" si="117"/>
        <v>50.875</v>
      </c>
      <c r="Q1843" t="s">
        <v>8325</v>
      </c>
      <c r="R1843" t="s">
        <v>8326</v>
      </c>
      <c r="S1843" s="12">
        <f t="shared" si="115"/>
        <v>41745.84542824074</v>
      </c>
      <c r="T1843" s="12">
        <f t="shared" si="116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8"/>
        <v>125.25</v>
      </c>
      <c r="P1844" s="8">
        <f t="shared" si="117"/>
        <v>119.28571428571429</v>
      </c>
      <c r="Q1844" t="s">
        <v>8325</v>
      </c>
      <c r="R1844" t="s">
        <v>8326</v>
      </c>
      <c r="S1844" s="12">
        <f t="shared" si="115"/>
        <v>42031.631724537037</v>
      </c>
      <c r="T1844" s="12">
        <f t="shared" si="116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8"/>
        <v>124.0061</v>
      </c>
      <c r="P1845" s="8">
        <f t="shared" si="117"/>
        <v>92.541865671641801</v>
      </c>
      <c r="Q1845" t="s">
        <v>8325</v>
      </c>
      <c r="R1845" t="s">
        <v>8326</v>
      </c>
      <c r="S1845" s="12">
        <f t="shared" si="115"/>
        <v>40564.994837962964</v>
      </c>
      <c r="T1845" s="12">
        <f t="shared" si="116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8"/>
        <v>101.4</v>
      </c>
      <c r="P1846" s="8">
        <f t="shared" si="117"/>
        <v>76.05</v>
      </c>
      <c r="Q1846" t="s">
        <v>8325</v>
      </c>
      <c r="R1846" t="s">
        <v>8326</v>
      </c>
      <c r="S1846" s="12">
        <f t="shared" ref="S1846:S1909" si="119">(((J1846/60)/60)/24)+DATE(1970,1,1)</f>
        <v>40666.973541666666</v>
      </c>
      <c r="T1846" s="12">
        <f t="shared" si="116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8"/>
        <v>100</v>
      </c>
      <c r="P1847" s="8">
        <f t="shared" si="117"/>
        <v>52.631578947368418</v>
      </c>
      <c r="Q1847" t="s">
        <v>8325</v>
      </c>
      <c r="R1847" t="s">
        <v>8326</v>
      </c>
      <c r="S1847" s="12">
        <f t="shared" si="119"/>
        <v>42523.333310185189</v>
      </c>
      <c r="T1847" s="12">
        <f t="shared" si="116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8"/>
        <v>137.92666666666668</v>
      </c>
      <c r="P1848" s="8">
        <f t="shared" si="117"/>
        <v>98.990430622009569</v>
      </c>
      <c r="Q1848" t="s">
        <v>8325</v>
      </c>
      <c r="R1848" t="s">
        <v>8326</v>
      </c>
      <c r="S1848" s="12">
        <f t="shared" si="119"/>
        <v>41228.650196759263</v>
      </c>
      <c r="T1848" s="12">
        <f t="shared" si="116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8"/>
        <v>120.88000000000001</v>
      </c>
      <c r="P1849" s="8">
        <f t="shared" si="117"/>
        <v>79.526315789473685</v>
      </c>
      <c r="Q1849" t="s">
        <v>8325</v>
      </c>
      <c r="R1849" t="s">
        <v>8326</v>
      </c>
      <c r="S1849" s="12">
        <f t="shared" si="119"/>
        <v>42094.236481481479</v>
      </c>
      <c r="T1849" s="12">
        <f t="shared" si="116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8"/>
        <v>107.36666666666667</v>
      </c>
      <c r="P1850" s="8">
        <f t="shared" si="117"/>
        <v>134.20833333333334</v>
      </c>
      <c r="Q1850" t="s">
        <v>8325</v>
      </c>
      <c r="R1850" t="s">
        <v>8326</v>
      </c>
      <c r="S1850" s="12">
        <f t="shared" si="119"/>
        <v>40691.788055555553</v>
      </c>
      <c r="T1850" s="12">
        <f t="shared" si="116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8"/>
        <v>100.33333333333334</v>
      </c>
      <c r="P1851" s="8">
        <f t="shared" si="117"/>
        <v>37.625</v>
      </c>
      <c r="Q1851" t="s">
        <v>8325</v>
      </c>
      <c r="R1851" t="s">
        <v>8326</v>
      </c>
      <c r="S1851" s="12">
        <f t="shared" si="119"/>
        <v>41169.845590277779</v>
      </c>
      <c r="T1851" s="12">
        <f t="shared" si="116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8"/>
        <v>101.52222222222223</v>
      </c>
      <c r="P1852" s="8">
        <f t="shared" si="117"/>
        <v>51.044692737430168</v>
      </c>
      <c r="Q1852" t="s">
        <v>8325</v>
      </c>
      <c r="R1852" t="s">
        <v>8326</v>
      </c>
      <c r="S1852" s="12">
        <f t="shared" si="119"/>
        <v>41800.959490740745</v>
      </c>
      <c r="T1852" s="12">
        <f t="shared" si="116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8"/>
        <v>100.07692307692308</v>
      </c>
      <c r="P1853" s="8">
        <f t="shared" si="117"/>
        <v>50.03846153846154</v>
      </c>
      <c r="Q1853" t="s">
        <v>8325</v>
      </c>
      <c r="R1853" t="s">
        <v>8326</v>
      </c>
      <c r="S1853" s="12">
        <f t="shared" si="119"/>
        <v>41827.906689814816</v>
      </c>
      <c r="T1853" s="12">
        <f t="shared" si="116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8"/>
        <v>116.96666666666667</v>
      </c>
      <c r="P1854" s="8">
        <f t="shared" si="117"/>
        <v>133.93129770992365</v>
      </c>
      <c r="Q1854" t="s">
        <v>8325</v>
      </c>
      <c r="R1854" t="s">
        <v>8326</v>
      </c>
      <c r="S1854" s="12">
        <f t="shared" si="119"/>
        <v>42081.77143518519</v>
      </c>
      <c r="T1854" s="12">
        <f t="shared" si="116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8"/>
        <v>101.875</v>
      </c>
      <c r="P1855" s="8">
        <f t="shared" si="117"/>
        <v>58.214285714285715</v>
      </c>
      <c r="Q1855" t="s">
        <v>8325</v>
      </c>
      <c r="R1855" t="s">
        <v>8326</v>
      </c>
      <c r="S1855" s="12">
        <f t="shared" si="119"/>
        <v>41177.060381944444</v>
      </c>
      <c r="T1855" s="12">
        <f t="shared" si="116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8"/>
        <v>102.12366666666665</v>
      </c>
      <c r="P1856" s="8">
        <f t="shared" si="117"/>
        <v>88.037643678160919</v>
      </c>
      <c r="Q1856" t="s">
        <v>8325</v>
      </c>
      <c r="R1856" t="s">
        <v>8326</v>
      </c>
      <c r="S1856" s="12">
        <f t="shared" si="119"/>
        <v>41388.021261574075</v>
      </c>
      <c r="T1856" s="12">
        <f t="shared" si="116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8"/>
        <v>154.05897142857143</v>
      </c>
      <c r="P1857" s="8">
        <f t="shared" si="117"/>
        <v>70.576753926701571</v>
      </c>
      <c r="Q1857" t="s">
        <v>8325</v>
      </c>
      <c r="R1857" t="s">
        <v>8326</v>
      </c>
      <c r="S1857" s="12">
        <f t="shared" si="119"/>
        <v>41600.538657407407</v>
      </c>
      <c r="T1857" s="12">
        <f t="shared" si="116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8"/>
        <v>101.25</v>
      </c>
      <c r="P1858" s="8">
        <f t="shared" si="117"/>
        <v>53.289473684210527</v>
      </c>
      <c r="Q1858" t="s">
        <v>8325</v>
      </c>
      <c r="R1858" t="s">
        <v>8326</v>
      </c>
      <c r="S1858" s="12">
        <f t="shared" si="119"/>
        <v>41817.854999999996</v>
      </c>
      <c r="T1858" s="12">
        <f t="shared" si="116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8"/>
        <v>100</v>
      </c>
      <c r="P1859" s="8">
        <f t="shared" si="117"/>
        <v>136.36363636363637</v>
      </c>
      <c r="Q1859" t="s">
        <v>8325</v>
      </c>
      <c r="R1859" t="s">
        <v>8326</v>
      </c>
      <c r="S1859" s="12">
        <f t="shared" si="119"/>
        <v>41864.76866898148</v>
      </c>
      <c r="T1859" s="12">
        <f t="shared" ref="T1859:T1922" si="120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8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9"/>
        <v>40833.200474537036</v>
      </c>
      <c r="T1860" s="12">
        <f t="shared" si="120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8"/>
        <v>131.83333333333334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9"/>
        <v>40778.770011574074</v>
      </c>
      <c r="T1861" s="12">
        <f t="shared" si="120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8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9"/>
        <v>41655.709305555552</v>
      </c>
      <c r="T1862" s="12">
        <f t="shared" si="120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8"/>
        <v>0</v>
      </c>
      <c r="P1863" s="8">
        <v>0</v>
      </c>
      <c r="Q1863" t="s">
        <v>8333</v>
      </c>
      <c r="R1863" t="s">
        <v>8335</v>
      </c>
      <c r="S1863" s="12">
        <f t="shared" si="119"/>
        <v>42000.300243055557</v>
      </c>
      <c r="T1863" s="12">
        <f t="shared" si="120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8"/>
        <v>8.0833333333333321</v>
      </c>
      <c r="P1864" s="8">
        <f t="shared" si="117"/>
        <v>90.9375</v>
      </c>
      <c r="Q1864" t="s">
        <v>8333</v>
      </c>
      <c r="R1864" t="s">
        <v>8335</v>
      </c>
      <c r="S1864" s="12">
        <f t="shared" si="119"/>
        <v>42755.492754629624</v>
      </c>
      <c r="T1864" s="12">
        <f t="shared" si="120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8"/>
        <v>0.4</v>
      </c>
      <c r="P1865" s="8">
        <f t="shared" si="117"/>
        <v>5</v>
      </c>
      <c r="Q1865" t="s">
        <v>8333</v>
      </c>
      <c r="R1865" t="s">
        <v>8335</v>
      </c>
      <c r="S1865" s="12">
        <f t="shared" si="119"/>
        <v>41772.797280092593</v>
      </c>
      <c r="T1865" s="12">
        <f t="shared" si="120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8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9"/>
        <v>41733.716435185182</v>
      </c>
      <c r="T1866" s="12">
        <f t="shared" si="120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8"/>
        <v>3.6363636363636364E-3</v>
      </c>
      <c r="P1867" s="8">
        <f t="shared" si="117"/>
        <v>2</v>
      </c>
      <c r="Q1867" t="s">
        <v>8333</v>
      </c>
      <c r="R1867" t="s">
        <v>8335</v>
      </c>
      <c r="S1867" s="12">
        <f t="shared" si="119"/>
        <v>42645.367442129631</v>
      </c>
      <c r="T1867" s="12">
        <f t="shared" si="120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8"/>
        <v>0.5</v>
      </c>
      <c r="P1868" s="8">
        <f t="shared" si="117"/>
        <v>62.5</v>
      </c>
      <c r="Q1868" t="s">
        <v>8333</v>
      </c>
      <c r="R1868" t="s">
        <v>8335</v>
      </c>
      <c r="S1868" s="12">
        <f t="shared" si="119"/>
        <v>42742.246493055558</v>
      </c>
      <c r="T1868" s="12">
        <f t="shared" si="120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8"/>
        <v>0.05</v>
      </c>
      <c r="P1869" s="8">
        <f t="shared" si="117"/>
        <v>10</v>
      </c>
      <c r="Q1869" t="s">
        <v>8333</v>
      </c>
      <c r="R1869" t="s">
        <v>8335</v>
      </c>
      <c r="S1869" s="12">
        <f t="shared" si="119"/>
        <v>42649.924907407403</v>
      </c>
      <c r="T1869" s="12">
        <f t="shared" si="120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8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9"/>
        <v>42328.779224537036</v>
      </c>
      <c r="T1870" s="12">
        <f t="shared" si="120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8"/>
        <v>0</v>
      </c>
      <c r="P1871" s="8">
        <v>0</v>
      </c>
      <c r="Q1871" t="s">
        <v>8333</v>
      </c>
      <c r="R1871" t="s">
        <v>8335</v>
      </c>
      <c r="S1871" s="12">
        <f t="shared" si="119"/>
        <v>42709.002881944441</v>
      </c>
      <c r="T1871" s="12">
        <f t="shared" si="120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8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9"/>
        <v>42371.355729166666</v>
      </c>
      <c r="T1872" s="12">
        <f t="shared" si="120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8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9"/>
        <v>41923.783576388887</v>
      </c>
      <c r="T1873" s="12">
        <f t="shared" si="120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8"/>
        <v>1.06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9"/>
        <v>42155.129652777774</v>
      </c>
      <c r="T1874" s="12">
        <f t="shared" si="120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8"/>
        <v>0.44999999999999996</v>
      </c>
      <c r="P1875" s="8">
        <f t="shared" si="117"/>
        <v>18</v>
      </c>
      <c r="Q1875" t="s">
        <v>8333</v>
      </c>
      <c r="R1875" t="s">
        <v>8335</v>
      </c>
      <c r="S1875" s="12">
        <f t="shared" si="119"/>
        <v>42164.615856481483</v>
      </c>
      <c r="T1875" s="12">
        <f t="shared" si="120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8"/>
        <v>1.6250000000000001E-2</v>
      </c>
      <c r="P1876" s="8">
        <f t="shared" si="117"/>
        <v>13</v>
      </c>
      <c r="Q1876" t="s">
        <v>8333</v>
      </c>
      <c r="R1876" t="s">
        <v>8335</v>
      </c>
      <c r="S1876" s="12">
        <f t="shared" si="119"/>
        <v>42529.969131944439</v>
      </c>
      <c r="T1876" s="12">
        <f t="shared" si="120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8"/>
        <v>0.51</v>
      </c>
      <c r="P1877" s="8">
        <f t="shared" si="117"/>
        <v>17</v>
      </c>
      <c r="Q1877" t="s">
        <v>8333</v>
      </c>
      <c r="R1877" t="s">
        <v>8335</v>
      </c>
      <c r="S1877" s="12">
        <f t="shared" si="119"/>
        <v>42528.899398148147</v>
      </c>
      <c r="T1877" s="12">
        <f t="shared" si="120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8"/>
        <v>0</v>
      </c>
      <c r="P1878" s="8">
        <v>0</v>
      </c>
      <c r="Q1878" t="s">
        <v>8333</v>
      </c>
      <c r="R1878" t="s">
        <v>8335</v>
      </c>
      <c r="S1878" s="12">
        <f t="shared" si="119"/>
        <v>41776.284780092588</v>
      </c>
      <c r="T1878" s="12">
        <f t="shared" si="120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8"/>
        <v>0</v>
      </c>
      <c r="P1879" s="8">
        <v>0</v>
      </c>
      <c r="Q1879" t="s">
        <v>8333</v>
      </c>
      <c r="R1879" t="s">
        <v>8335</v>
      </c>
      <c r="S1879" s="12">
        <f t="shared" si="119"/>
        <v>42035.029224537036</v>
      </c>
      <c r="T1879" s="12">
        <f t="shared" si="120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8"/>
        <v>0</v>
      </c>
      <c r="P1880" s="8">
        <v>0</v>
      </c>
      <c r="Q1880" t="s">
        <v>8333</v>
      </c>
      <c r="R1880" t="s">
        <v>8335</v>
      </c>
      <c r="S1880" s="12">
        <f t="shared" si="119"/>
        <v>41773.008738425924</v>
      </c>
      <c r="T1880" s="12">
        <f t="shared" si="120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8"/>
        <v>0.12</v>
      </c>
      <c r="P1881" s="8">
        <f t="shared" si="117"/>
        <v>3</v>
      </c>
      <c r="Q1881" t="s">
        <v>8333</v>
      </c>
      <c r="R1881" t="s">
        <v>8335</v>
      </c>
      <c r="S1881" s="12">
        <f t="shared" si="119"/>
        <v>42413.649641203709</v>
      </c>
      <c r="T1881" s="12">
        <f t="shared" si="120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8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9"/>
        <v>42430.566898148143</v>
      </c>
      <c r="T1882" s="12">
        <f t="shared" si="120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8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9"/>
        <v>42043.152650462958</v>
      </c>
      <c r="T1883" s="12">
        <f t="shared" si="120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8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9"/>
        <v>41067.949212962965</v>
      </c>
      <c r="T1884" s="12">
        <f t="shared" si="120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8"/>
        <v>104.8048048048048</v>
      </c>
      <c r="P1885" s="8">
        <f t="shared" si="117"/>
        <v>32.71875</v>
      </c>
      <c r="Q1885" t="s">
        <v>8325</v>
      </c>
      <c r="R1885" t="s">
        <v>8329</v>
      </c>
      <c r="S1885" s="12">
        <f t="shared" si="119"/>
        <v>40977.948009259257</v>
      </c>
      <c r="T1885" s="12">
        <f t="shared" si="120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8"/>
        <v>135.1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9"/>
        <v>41205.198321759257</v>
      </c>
      <c r="T1886" s="12">
        <f t="shared" si="120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8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9"/>
        <v>41099.093865740739</v>
      </c>
      <c r="T1887" s="12">
        <f t="shared" si="120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8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9"/>
        <v>41925.906689814816</v>
      </c>
      <c r="T1888" s="12">
        <f t="shared" si="120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8"/>
        <v>111.16666666666666</v>
      </c>
      <c r="P1889" s="8">
        <f t="shared" ref="P1889:P1952" si="121">AVERAGE(E1889/L1889)</f>
        <v>416.875</v>
      </c>
      <c r="Q1889" t="s">
        <v>8325</v>
      </c>
      <c r="R1889" t="s">
        <v>8329</v>
      </c>
      <c r="S1889" s="12">
        <f t="shared" si="119"/>
        <v>42323.800138888888</v>
      </c>
      <c r="T1889" s="12">
        <f t="shared" si="120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8"/>
        <v>166.08</v>
      </c>
      <c r="P1890" s="8">
        <f t="shared" si="121"/>
        <v>46.651685393258425</v>
      </c>
      <c r="Q1890" t="s">
        <v>8325</v>
      </c>
      <c r="R1890" t="s">
        <v>8329</v>
      </c>
      <c r="S1890" s="12">
        <f t="shared" si="119"/>
        <v>40299.239953703705</v>
      </c>
      <c r="T1890" s="12">
        <f t="shared" si="120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8"/>
        <v>106.60000000000001</v>
      </c>
      <c r="P1891" s="8">
        <f t="shared" si="121"/>
        <v>48.454545454545453</v>
      </c>
      <c r="Q1891" t="s">
        <v>8325</v>
      </c>
      <c r="R1891" t="s">
        <v>8329</v>
      </c>
      <c r="S1891" s="12">
        <f t="shared" si="119"/>
        <v>41299.793356481481</v>
      </c>
      <c r="T1891" s="12">
        <f t="shared" si="120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8"/>
        <v>144.58441666666667</v>
      </c>
      <c r="P1892" s="8">
        <f t="shared" si="121"/>
        <v>70.5289837398374</v>
      </c>
      <c r="Q1892" t="s">
        <v>8325</v>
      </c>
      <c r="R1892" t="s">
        <v>8329</v>
      </c>
      <c r="S1892" s="12">
        <f t="shared" si="119"/>
        <v>41228.786203703705</v>
      </c>
      <c r="T1892" s="12">
        <f t="shared" si="120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8"/>
        <v>105.55000000000001</v>
      </c>
      <c r="P1893" s="8">
        <f t="shared" si="121"/>
        <v>87.958333333333329</v>
      </c>
      <c r="Q1893" t="s">
        <v>8325</v>
      </c>
      <c r="R1893" t="s">
        <v>8329</v>
      </c>
      <c r="S1893" s="12">
        <f t="shared" si="119"/>
        <v>40335.798078703701</v>
      </c>
      <c r="T1893" s="12">
        <f t="shared" si="120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8"/>
        <v>136.60000000000002</v>
      </c>
      <c r="P1894" s="8">
        <f t="shared" si="121"/>
        <v>26.26923076923077</v>
      </c>
      <c r="Q1894" t="s">
        <v>8325</v>
      </c>
      <c r="R1894" t="s">
        <v>8329</v>
      </c>
      <c r="S1894" s="12">
        <f t="shared" si="119"/>
        <v>40671.637511574074</v>
      </c>
      <c r="T1894" s="12">
        <f t="shared" si="120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8"/>
        <v>104</v>
      </c>
      <c r="P1895" s="8">
        <f t="shared" si="121"/>
        <v>57.777777777777779</v>
      </c>
      <c r="Q1895" t="s">
        <v>8325</v>
      </c>
      <c r="R1895" t="s">
        <v>8329</v>
      </c>
      <c r="S1895" s="12">
        <f t="shared" si="119"/>
        <v>40632.94195601852</v>
      </c>
      <c r="T1895" s="12">
        <f t="shared" si="120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8"/>
        <v>114.5</v>
      </c>
      <c r="P1896" s="8">
        <f t="shared" si="121"/>
        <v>57.25</v>
      </c>
      <c r="Q1896" t="s">
        <v>8325</v>
      </c>
      <c r="R1896" t="s">
        <v>8329</v>
      </c>
      <c r="S1896" s="12">
        <f t="shared" si="119"/>
        <v>40920.904895833337</v>
      </c>
      <c r="T1896" s="12">
        <f t="shared" si="120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8"/>
        <v>101.71957671957672</v>
      </c>
      <c r="P1897" s="8">
        <f t="shared" si="121"/>
        <v>196.34042553191489</v>
      </c>
      <c r="Q1897" t="s">
        <v>8325</v>
      </c>
      <c r="R1897" t="s">
        <v>8329</v>
      </c>
      <c r="S1897" s="12">
        <f t="shared" si="119"/>
        <v>42267.746782407412</v>
      </c>
      <c r="T1897" s="12">
        <f t="shared" si="120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8"/>
        <v>123.94678492239468</v>
      </c>
      <c r="P1898" s="8">
        <f t="shared" si="121"/>
        <v>43</v>
      </c>
      <c r="Q1898" t="s">
        <v>8325</v>
      </c>
      <c r="R1898" t="s">
        <v>8329</v>
      </c>
      <c r="S1898" s="12">
        <f t="shared" si="119"/>
        <v>40981.710243055553</v>
      </c>
      <c r="T1898" s="12">
        <f t="shared" si="120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8"/>
        <v>102.45669291338582</v>
      </c>
      <c r="P1899" s="8">
        <f t="shared" si="121"/>
        <v>35.551912568306008</v>
      </c>
      <c r="Q1899" t="s">
        <v>8325</v>
      </c>
      <c r="R1899" t="s">
        <v>8329</v>
      </c>
      <c r="S1899" s="12">
        <f t="shared" si="119"/>
        <v>41680.583402777782</v>
      </c>
      <c r="T1899" s="12">
        <f t="shared" si="120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8"/>
        <v>144.5</v>
      </c>
      <c r="P1900" s="8">
        <f t="shared" si="121"/>
        <v>68.80952380952381</v>
      </c>
      <c r="Q1900" t="s">
        <v>8325</v>
      </c>
      <c r="R1900" t="s">
        <v>8329</v>
      </c>
      <c r="S1900" s="12">
        <f t="shared" si="119"/>
        <v>42366.192974537036</v>
      </c>
      <c r="T1900" s="12">
        <f t="shared" si="120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8"/>
        <v>133.33333333333331</v>
      </c>
      <c r="P1901" s="8">
        <f t="shared" si="121"/>
        <v>28.571428571428573</v>
      </c>
      <c r="Q1901" t="s">
        <v>8325</v>
      </c>
      <c r="R1901" t="s">
        <v>8329</v>
      </c>
      <c r="S1901" s="12">
        <f t="shared" si="119"/>
        <v>42058.941736111112</v>
      </c>
      <c r="T1901" s="12">
        <f t="shared" si="120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8"/>
        <v>109.3644</v>
      </c>
      <c r="P1902" s="8">
        <f t="shared" si="121"/>
        <v>50.631666666666668</v>
      </c>
      <c r="Q1902" t="s">
        <v>8325</v>
      </c>
      <c r="R1902" t="s">
        <v>8329</v>
      </c>
      <c r="S1902" s="12">
        <f t="shared" si="119"/>
        <v>41160.871886574074</v>
      </c>
      <c r="T1902" s="12">
        <f t="shared" si="120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8"/>
        <v>2.6969696969696968</v>
      </c>
      <c r="P1903" s="8">
        <f t="shared" si="121"/>
        <v>106.8</v>
      </c>
      <c r="Q1903" t="s">
        <v>8319</v>
      </c>
      <c r="R1903" t="s">
        <v>8348</v>
      </c>
      <c r="S1903" s="12">
        <f t="shared" si="119"/>
        <v>42116.54315972222</v>
      </c>
      <c r="T1903" s="12">
        <f t="shared" si="120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8"/>
        <v>1.2</v>
      </c>
      <c r="P1904" s="8">
        <f t="shared" si="121"/>
        <v>4</v>
      </c>
      <c r="Q1904" t="s">
        <v>8319</v>
      </c>
      <c r="R1904" t="s">
        <v>8348</v>
      </c>
      <c r="S1904" s="12">
        <f t="shared" si="119"/>
        <v>42037.789895833332</v>
      </c>
      <c r="T1904" s="12">
        <f t="shared" si="120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ref="O1905:O1968" si="122">SUM(E1905/D1905)*100</f>
        <v>46.6</v>
      </c>
      <c r="P1905" s="8">
        <f t="shared" si="121"/>
        <v>34.097560975609753</v>
      </c>
      <c r="Q1905" t="s">
        <v>8319</v>
      </c>
      <c r="R1905" t="s">
        <v>8348</v>
      </c>
      <c r="S1905" s="12">
        <f t="shared" si="119"/>
        <v>42702.770729166667</v>
      </c>
      <c r="T1905" s="12">
        <f t="shared" si="120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22"/>
        <v>0.1</v>
      </c>
      <c r="P1906" s="8">
        <f t="shared" si="121"/>
        <v>25</v>
      </c>
      <c r="Q1906" t="s">
        <v>8319</v>
      </c>
      <c r="R1906" t="s">
        <v>8348</v>
      </c>
      <c r="S1906" s="12">
        <f t="shared" si="119"/>
        <v>42326.685428240744</v>
      </c>
      <c r="T1906" s="12">
        <f t="shared" si="120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22"/>
        <v>0.16800000000000001</v>
      </c>
      <c r="P1907" s="8">
        <f t="shared" si="121"/>
        <v>10.5</v>
      </c>
      <c r="Q1907" t="s">
        <v>8319</v>
      </c>
      <c r="R1907" t="s">
        <v>8348</v>
      </c>
      <c r="S1907" s="12">
        <f t="shared" si="119"/>
        <v>41859.925856481481</v>
      </c>
      <c r="T1907" s="12">
        <f t="shared" si="120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22"/>
        <v>42.76</v>
      </c>
      <c r="P1908" s="8">
        <f t="shared" si="121"/>
        <v>215.95959595959596</v>
      </c>
      <c r="Q1908" t="s">
        <v>8319</v>
      </c>
      <c r="R1908" t="s">
        <v>8348</v>
      </c>
      <c r="S1908" s="12">
        <f t="shared" si="119"/>
        <v>42514.671099537038</v>
      </c>
      <c r="T1908" s="12">
        <f t="shared" si="120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22"/>
        <v>0.28333333333333333</v>
      </c>
      <c r="P1909" s="8">
        <f t="shared" si="121"/>
        <v>21.25</v>
      </c>
      <c r="Q1909" t="s">
        <v>8319</v>
      </c>
      <c r="R1909" t="s">
        <v>8348</v>
      </c>
      <c r="S1909" s="12">
        <f t="shared" si="119"/>
        <v>41767.587094907409</v>
      </c>
      <c r="T1909" s="12">
        <f t="shared" si="120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22"/>
        <v>1.7319999999999998</v>
      </c>
      <c r="P1910" s="8">
        <f t="shared" si="121"/>
        <v>108.25</v>
      </c>
      <c r="Q1910" t="s">
        <v>8319</v>
      </c>
      <c r="R1910" t="s">
        <v>8348</v>
      </c>
      <c r="S1910" s="12">
        <f t="shared" ref="S1910:S1973" si="123">(((J1910/60)/60)/24)+DATE(1970,1,1)</f>
        <v>42703.917824074073</v>
      </c>
      <c r="T1910" s="12">
        <f t="shared" si="120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22"/>
        <v>14.111428571428572</v>
      </c>
      <c r="P1911" s="8">
        <f t="shared" si="121"/>
        <v>129.97368421052633</v>
      </c>
      <c r="Q1911" t="s">
        <v>8319</v>
      </c>
      <c r="R1911" t="s">
        <v>8348</v>
      </c>
      <c r="S1911" s="12">
        <f t="shared" si="123"/>
        <v>41905.429155092592</v>
      </c>
      <c r="T1911" s="12">
        <f t="shared" si="120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22"/>
        <v>39.395294117647055</v>
      </c>
      <c r="P1912" s="8">
        <f t="shared" si="121"/>
        <v>117.49473684210527</v>
      </c>
      <c r="Q1912" t="s">
        <v>8319</v>
      </c>
      <c r="R1912" t="s">
        <v>8348</v>
      </c>
      <c r="S1912" s="12">
        <f t="shared" si="123"/>
        <v>42264.963159722218</v>
      </c>
      <c r="T1912" s="12">
        <f t="shared" si="120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22"/>
        <v>2.3529411764705882E-2</v>
      </c>
      <c r="P1913" s="8">
        <f t="shared" si="121"/>
        <v>10</v>
      </c>
      <c r="Q1913" t="s">
        <v>8319</v>
      </c>
      <c r="R1913" t="s">
        <v>8348</v>
      </c>
      <c r="S1913" s="12">
        <f t="shared" si="123"/>
        <v>41830.033958333333</v>
      </c>
      <c r="T1913" s="12">
        <f t="shared" si="120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22"/>
        <v>59.3</v>
      </c>
      <c r="P1914" s="8">
        <f t="shared" si="121"/>
        <v>70.595238095238102</v>
      </c>
      <c r="Q1914" t="s">
        <v>8319</v>
      </c>
      <c r="R1914" t="s">
        <v>8348</v>
      </c>
      <c r="S1914" s="12">
        <f t="shared" si="123"/>
        <v>42129.226388888885</v>
      </c>
      <c r="T1914" s="12">
        <f t="shared" si="120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22"/>
        <v>1.3270833333333334</v>
      </c>
      <c r="P1915" s="8">
        <f t="shared" si="121"/>
        <v>24.5</v>
      </c>
      <c r="Q1915" t="s">
        <v>8319</v>
      </c>
      <c r="R1915" t="s">
        <v>8348</v>
      </c>
      <c r="S1915" s="12">
        <f t="shared" si="123"/>
        <v>41890.511319444442</v>
      </c>
      <c r="T1915" s="12">
        <f t="shared" si="120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22"/>
        <v>9.0090090090090094</v>
      </c>
      <c r="P1916" s="8">
        <f t="shared" si="121"/>
        <v>30</v>
      </c>
      <c r="Q1916" t="s">
        <v>8319</v>
      </c>
      <c r="R1916" t="s">
        <v>8348</v>
      </c>
      <c r="S1916" s="12">
        <f t="shared" si="123"/>
        <v>41929.174456018518</v>
      </c>
      <c r="T1916" s="12">
        <f t="shared" si="120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22"/>
        <v>1.6</v>
      </c>
      <c r="P1917" s="8">
        <f t="shared" si="121"/>
        <v>2</v>
      </c>
      <c r="Q1917" t="s">
        <v>8319</v>
      </c>
      <c r="R1917" t="s">
        <v>8348</v>
      </c>
      <c r="S1917" s="12">
        <f t="shared" si="123"/>
        <v>41864.04886574074</v>
      </c>
      <c r="T1917" s="12">
        <f t="shared" si="120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22"/>
        <v>0.51</v>
      </c>
      <c r="P1918" s="8">
        <f t="shared" si="121"/>
        <v>17</v>
      </c>
      <c r="Q1918" t="s">
        <v>8319</v>
      </c>
      <c r="R1918" t="s">
        <v>8348</v>
      </c>
      <c r="S1918" s="12">
        <f t="shared" si="123"/>
        <v>42656.717303240745</v>
      </c>
      <c r="T1918" s="12">
        <f t="shared" si="120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22"/>
        <v>52.570512820512818</v>
      </c>
      <c r="P1919" s="8">
        <f t="shared" si="121"/>
        <v>2928.9285714285716</v>
      </c>
      <c r="Q1919" t="s">
        <v>8319</v>
      </c>
      <c r="R1919" t="s">
        <v>8348</v>
      </c>
      <c r="S1919" s="12">
        <f t="shared" si="123"/>
        <v>42746.270057870366</v>
      </c>
      <c r="T1919" s="12">
        <f t="shared" si="120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22"/>
        <v>1.04</v>
      </c>
      <c r="P1920" s="8">
        <f t="shared" si="121"/>
        <v>28.888888888888889</v>
      </c>
      <c r="Q1920" t="s">
        <v>8319</v>
      </c>
      <c r="R1920" t="s">
        <v>8348</v>
      </c>
      <c r="S1920" s="12">
        <f t="shared" si="123"/>
        <v>41828.789942129632</v>
      </c>
      <c r="T1920" s="12">
        <f t="shared" si="120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22"/>
        <v>47.4</v>
      </c>
      <c r="P1921" s="8">
        <f t="shared" si="121"/>
        <v>29.625</v>
      </c>
      <c r="Q1921" t="s">
        <v>8319</v>
      </c>
      <c r="R1921" t="s">
        <v>8348</v>
      </c>
      <c r="S1921" s="12">
        <f t="shared" si="123"/>
        <v>42113.875567129624</v>
      </c>
      <c r="T1921" s="12">
        <f t="shared" si="120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22"/>
        <v>43.03</v>
      </c>
      <c r="P1922" s="8">
        <f t="shared" si="121"/>
        <v>40.980952380952381</v>
      </c>
      <c r="Q1922" t="s">
        <v>8319</v>
      </c>
      <c r="R1922" t="s">
        <v>8348</v>
      </c>
      <c r="S1922" s="12">
        <f t="shared" si="123"/>
        <v>42270.875706018516</v>
      </c>
      <c r="T1922" s="12">
        <f t="shared" si="120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2"/>
        <v>136.80000000000001</v>
      </c>
      <c r="P1923" s="8">
        <f t="shared" si="121"/>
        <v>54</v>
      </c>
      <c r="Q1923" t="s">
        <v>8325</v>
      </c>
      <c r="R1923" t="s">
        <v>8329</v>
      </c>
      <c r="S1923" s="12">
        <f t="shared" si="123"/>
        <v>41074.221562500003</v>
      </c>
      <c r="T1923" s="12">
        <f t="shared" ref="T1923:T1986" si="124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2"/>
        <v>115.55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3"/>
        <v>41590.255868055552</v>
      </c>
      <c r="T1924" s="12">
        <f t="shared" si="12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2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3"/>
        <v>40772.848749999997</v>
      </c>
      <c r="T1925" s="12">
        <f t="shared" si="12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2"/>
        <v>114.39999999999999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3"/>
        <v>41626.761053240742</v>
      </c>
      <c r="T1926" s="12">
        <f t="shared" si="12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2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3"/>
        <v>41535.90148148148</v>
      </c>
      <c r="T1927" s="12">
        <f t="shared" si="12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2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3"/>
        <v>40456.954351851848</v>
      </c>
      <c r="T1928" s="12">
        <f t="shared" si="124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2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3"/>
        <v>40960.861562500002</v>
      </c>
      <c r="T1929" s="12">
        <f t="shared" si="12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2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3"/>
        <v>41371.648078703707</v>
      </c>
      <c r="T1930" s="12">
        <f t="shared" si="12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2"/>
        <v>100.3125</v>
      </c>
      <c r="P1931" s="8">
        <f t="shared" si="121"/>
        <v>42.8</v>
      </c>
      <c r="Q1931" t="s">
        <v>8325</v>
      </c>
      <c r="R1931" t="s">
        <v>8329</v>
      </c>
      <c r="S1931" s="12">
        <f t="shared" si="123"/>
        <v>40687.021597222221</v>
      </c>
      <c r="T1931" s="12">
        <f t="shared" si="12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2"/>
        <v>127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3"/>
        <v>41402.558819444443</v>
      </c>
      <c r="T1932" s="12">
        <f t="shared" si="12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2"/>
        <v>120.601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3"/>
        <v>41037.892465277779</v>
      </c>
      <c r="T1933" s="12">
        <f t="shared" si="12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2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3"/>
        <v>40911.809872685182</v>
      </c>
      <c r="T1934" s="12">
        <f t="shared" si="12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2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3"/>
        <v>41879.130868055552</v>
      </c>
      <c r="T1935" s="12">
        <f t="shared" si="12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2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3"/>
        <v>40865.867141203707</v>
      </c>
      <c r="T1936" s="12">
        <f t="shared" si="12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2"/>
        <v>108.4</v>
      </c>
      <c r="P1937" s="8">
        <f t="shared" si="121"/>
        <v>54.2</v>
      </c>
      <c r="Q1937" t="s">
        <v>8325</v>
      </c>
      <c r="R1937" t="s">
        <v>8329</v>
      </c>
      <c r="S1937" s="12">
        <f t="shared" si="123"/>
        <v>41773.932534722226</v>
      </c>
      <c r="T1937" s="12">
        <f t="shared" si="12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2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3"/>
        <v>40852.889699074076</v>
      </c>
      <c r="T1938" s="12">
        <f t="shared" si="12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2"/>
        <v>187.245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3"/>
        <v>41059.118993055556</v>
      </c>
      <c r="T1939" s="12">
        <f t="shared" si="12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2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3"/>
        <v>41426.259618055556</v>
      </c>
      <c r="T1940" s="12">
        <f t="shared" si="12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2"/>
        <v>110.7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3"/>
        <v>41313.985046296293</v>
      </c>
      <c r="T1941" s="12">
        <f t="shared" si="12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2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3"/>
        <v>40670.507326388892</v>
      </c>
      <c r="T1942" s="12">
        <f t="shared" si="12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2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3"/>
        <v>41744.290868055556</v>
      </c>
      <c r="T1943" s="12">
        <f t="shared" si="12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2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3"/>
        <v>40638.828009259261</v>
      </c>
      <c r="T1944" s="12">
        <f t="shared" si="12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2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3"/>
        <v>42548.269861111112</v>
      </c>
      <c r="T1945" s="12">
        <f t="shared" si="12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2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3"/>
        <v>41730.584374999999</v>
      </c>
      <c r="T1946" s="12">
        <f t="shared" si="12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2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3"/>
        <v>42157.251828703709</v>
      </c>
      <c r="T1947" s="12">
        <f t="shared" si="12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2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3"/>
        <v>41689.150011574071</v>
      </c>
      <c r="T1948" s="12">
        <f t="shared" si="12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2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3"/>
        <v>40102.918055555558</v>
      </c>
      <c r="T1949" s="12">
        <f t="shared" si="12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2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3"/>
        <v>42473.604270833333</v>
      </c>
      <c r="T1950" s="12">
        <f t="shared" si="12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2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3"/>
        <v>41800.423043981478</v>
      </c>
      <c r="T1951" s="12">
        <f t="shared" si="12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2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3"/>
        <v>40624.181400462963</v>
      </c>
      <c r="T1952" s="12">
        <f t="shared" si="12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2"/>
        <v>212.44399999999999</v>
      </c>
      <c r="P1953" s="8">
        <f t="shared" ref="P1953:P2016" si="125">AVERAGE(E1953/L1953)</f>
        <v>127.36450839328538</v>
      </c>
      <c r="Q1953" t="s">
        <v>8319</v>
      </c>
      <c r="R1953" t="s">
        <v>8349</v>
      </c>
      <c r="S1953" s="12">
        <f t="shared" si="123"/>
        <v>42651.420567129629</v>
      </c>
      <c r="T1953" s="12">
        <f t="shared" si="12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2"/>
        <v>198.47237142857145</v>
      </c>
      <c r="P1954" s="8">
        <f t="shared" si="125"/>
        <v>101.85532258064516</v>
      </c>
      <c r="Q1954" t="s">
        <v>8319</v>
      </c>
      <c r="R1954" t="s">
        <v>8349</v>
      </c>
      <c r="S1954" s="12">
        <f t="shared" si="123"/>
        <v>41526.60665509259</v>
      </c>
      <c r="T1954" s="12">
        <f t="shared" si="12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2"/>
        <v>225.94666666666666</v>
      </c>
      <c r="P1955" s="8">
        <f t="shared" si="125"/>
        <v>230.55782312925169</v>
      </c>
      <c r="Q1955" t="s">
        <v>8319</v>
      </c>
      <c r="R1955" t="s">
        <v>8349</v>
      </c>
      <c r="S1955" s="12">
        <f t="shared" si="123"/>
        <v>40941.199826388889</v>
      </c>
      <c r="T1955" s="12">
        <f t="shared" si="12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2"/>
        <v>698.94800000000009</v>
      </c>
      <c r="P1956" s="8">
        <f t="shared" si="125"/>
        <v>842.10602409638557</v>
      </c>
      <c r="Q1956" t="s">
        <v>8319</v>
      </c>
      <c r="R1956" t="s">
        <v>8349</v>
      </c>
      <c r="S1956" s="12">
        <f t="shared" si="123"/>
        <v>42394.580740740741</v>
      </c>
      <c r="T1956" s="12">
        <f t="shared" si="12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2"/>
        <v>398.59528571428569</v>
      </c>
      <c r="P1957" s="8">
        <f t="shared" si="125"/>
        <v>577.27593103448271</v>
      </c>
      <c r="Q1957" t="s">
        <v>8319</v>
      </c>
      <c r="R1957" t="s">
        <v>8349</v>
      </c>
      <c r="S1957" s="12">
        <f t="shared" si="123"/>
        <v>41020.271770833337</v>
      </c>
      <c r="T1957" s="12">
        <f t="shared" si="12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2"/>
        <v>294.0333333333333</v>
      </c>
      <c r="P1958" s="8">
        <f t="shared" si="125"/>
        <v>483.34246575342468</v>
      </c>
      <c r="Q1958" t="s">
        <v>8319</v>
      </c>
      <c r="R1958" t="s">
        <v>8349</v>
      </c>
      <c r="S1958" s="12">
        <f t="shared" si="123"/>
        <v>42067.923668981486</v>
      </c>
      <c r="T1958" s="12">
        <f t="shared" si="12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2"/>
        <v>167.50470000000001</v>
      </c>
      <c r="P1959" s="8">
        <f t="shared" si="125"/>
        <v>76.138500000000008</v>
      </c>
      <c r="Q1959" t="s">
        <v>8319</v>
      </c>
      <c r="R1959" t="s">
        <v>8349</v>
      </c>
      <c r="S1959" s="12">
        <f t="shared" si="123"/>
        <v>41179.098530092589</v>
      </c>
      <c r="T1959" s="12">
        <f t="shared" si="12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2"/>
        <v>1435.5717142857143</v>
      </c>
      <c r="P1960" s="8">
        <f t="shared" si="125"/>
        <v>74.107684365781708</v>
      </c>
      <c r="Q1960" t="s">
        <v>8319</v>
      </c>
      <c r="R1960" t="s">
        <v>8349</v>
      </c>
      <c r="S1960" s="12">
        <f t="shared" si="123"/>
        <v>41326.987974537034</v>
      </c>
      <c r="T1960" s="12">
        <f t="shared" si="12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2"/>
        <v>156.73439999999999</v>
      </c>
      <c r="P1961" s="8">
        <f t="shared" si="125"/>
        <v>36.965660377358489</v>
      </c>
      <c r="Q1961" t="s">
        <v>8319</v>
      </c>
      <c r="R1961" t="s">
        <v>8349</v>
      </c>
      <c r="S1961" s="12">
        <f t="shared" si="123"/>
        <v>41871.845601851855</v>
      </c>
      <c r="T1961" s="12">
        <f t="shared" si="12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2"/>
        <v>117.90285714285716</v>
      </c>
      <c r="P1962" s="8">
        <f t="shared" si="125"/>
        <v>2500.969696969697</v>
      </c>
      <c r="Q1962" t="s">
        <v>8319</v>
      </c>
      <c r="R1962" t="s">
        <v>8349</v>
      </c>
      <c r="S1962" s="12">
        <f t="shared" si="123"/>
        <v>41964.362743055557</v>
      </c>
      <c r="T1962" s="12">
        <f t="shared" si="12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2"/>
        <v>1105.3811999999998</v>
      </c>
      <c r="P1963" s="8">
        <f t="shared" si="125"/>
        <v>67.690214329454989</v>
      </c>
      <c r="Q1963" t="s">
        <v>8319</v>
      </c>
      <c r="R1963" t="s">
        <v>8349</v>
      </c>
      <c r="S1963" s="12">
        <f t="shared" si="123"/>
        <v>41148.194641203707</v>
      </c>
      <c r="T1963" s="12">
        <f t="shared" si="12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2"/>
        <v>192.92499999999998</v>
      </c>
      <c r="P1964" s="8">
        <f t="shared" si="125"/>
        <v>63.04738562091503</v>
      </c>
      <c r="Q1964" t="s">
        <v>8319</v>
      </c>
      <c r="R1964" t="s">
        <v>8349</v>
      </c>
      <c r="S1964" s="12">
        <f t="shared" si="123"/>
        <v>41742.780509259261</v>
      </c>
      <c r="T1964" s="12">
        <f t="shared" si="12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2"/>
        <v>126.8842105263158</v>
      </c>
      <c r="P1965" s="8">
        <f t="shared" si="125"/>
        <v>117.6</v>
      </c>
      <c r="Q1965" t="s">
        <v>8319</v>
      </c>
      <c r="R1965" t="s">
        <v>8349</v>
      </c>
      <c r="S1965" s="12">
        <f t="shared" si="123"/>
        <v>41863.429791666669</v>
      </c>
      <c r="T1965" s="12">
        <f t="shared" si="12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2"/>
        <v>259.57748878923763</v>
      </c>
      <c r="P1966" s="8">
        <f t="shared" si="125"/>
        <v>180.75185011709601</v>
      </c>
      <c r="Q1966" t="s">
        <v>8319</v>
      </c>
      <c r="R1966" t="s">
        <v>8349</v>
      </c>
      <c r="S1966" s="12">
        <f t="shared" si="123"/>
        <v>42452.272824074069</v>
      </c>
      <c r="T1966" s="12">
        <f t="shared" si="12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2"/>
        <v>262.27999999999997</v>
      </c>
      <c r="P1967" s="8">
        <f t="shared" si="125"/>
        <v>127.32038834951456</v>
      </c>
      <c r="Q1967" t="s">
        <v>8319</v>
      </c>
      <c r="R1967" t="s">
        <v>8349</v>
      </c>
      <c r="S1967" s="12">
        <f t="shared" si="123"/>
        <v>40898.089236111111</v>
      </c>
      <c r="T1967" s="12">
        <f t="shared" si="12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2"/>
        <v>206.74309000000002</v>
      </c>
      <c r="P1968" s="8">
        <f t="shared" si="125"/>
        <v>136.6444745538665</v>
      </c>
      <c r="Q1968" t="s">
        <v>8319</v>
      </c>
      <c r="R1968" t="s">
        <v>8349</v>
      </c>
      <c r="S1968" s="12">
        <f t="shared" si="123"/>
        <v>41835.540486111109</v>
      </c>
      <c r="T1968" s="12">
        <f t="shared" si="12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ref="O1969:O2032" si="126">SUM(E1969/D1969)*100</f>
        <v>370.13</v>
      </c>
      <c r="P1969" s="8">
        <f t="shared" si="125"/>
        <v>182.78024691358024</v>
      </c>
      <c r="Q1969" t="s">
        <v>8319</v>
      </c>
      <c r="R1969" t="s">
        <v>8349</v>
      </c>
      <c r="S1969" s="12">
        <f t="shared" si="123"/>
        <v>41730.663530092592</v>
      </c>
      <c r="T1969" s="12">
        <f t="shared" si="12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6"/>
        <v>284.96600000000001</v>
      </c>
      <c r="P1970" s="8">
        <f t="shared" si="125"/>
        <v>279.37843137254902</v>
      </c>
      <c r="Q1970" t="s">
        <v>8319</v>
      </c>
      <c r="R1970" t="s">
        <v>8349</v>
      </c>
      <c r="S1970" s="12">
        <f t="shared" si="123"/>
        <v>42676.586979166663</v>
      </c>
      <c r="T1970" s="12">
        <f t="shared" si="12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6"/>
        <v>579.08000000000004</v>
      </c>
      <c r="P1971" s="8">
        <f t="shared" si="125"/>
        <v>61.375728669846318</v>
      </c>
      <c r="Q1971" t="s">
        <v>8319</v>
      </c>
      <c r="R1971" t="s">
        <v>8349</v>
      </c>
      <c r="S1971" s="12">
        <f t="shared" si="123"/>
        <v>42557.792453703703</v>
      </c>
      <c r="T1971" s="12">
        <f t="shared" si="12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6"/>
        <v>1131.8</v>
      </c>
      <c r="P1972" s="8">
        <f t="shared" si="125"/>
        <v>80.727532097004286</v>
      </c>
      <c r="Q1972" t="s">
        <v>8319</v>
      </c>
      <c r="R1972" t="s">
        <v>8349</v>
      </c>
      <c r="S1972" s="12">
        <f t="shared" si="123"/>
        <v>41324.193298611113</v>
      </c>
      <c r="T1972" s="12">
        <f t="shared" si="12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6"/>
        <v>263.02771750000005</v>
      </c>
      <c r="P1973" s="8">
        <f t="shared" si="125"/>
        <v>272.35590732591254</v>
      </c>
      <c r="Q1973" t="s">
        <v>8319</v>
      </c>
      <c r="R1973" t="s">
        <v>8349</v>
      </c>
      <c r="S1973" s="12">
        <f t="shared" si="123"/>
        <v>41561.500706018516</v>
      </c>
      <c r="T1973" s="12">
        <f t="shared" si="12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6"/>
        <v>674.48</v>
      </c>
      <c r="P1974" s="8">
        <f t="shared" si="125"/>
        <v>70.848739495798313</v>
      </c>
      <c r="Q1974" t="s">
        <v>8319</v>
      </c>
      <c r="R1974" t="s">
        <v>8349</v>
      </c>
      <c r="S1974" s="12">
        <f t="shared" ref="S1974:S2037" si="127">(((J1974/60)/60)/24)+DATE(1970,1,1)</f>
        <v>41201.012083333335</v>
      </c>
      <c r="T1974" s="12">
        <f t="shared" si="12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6"/>
        <v>256.83081313131316</v>
      </c>
      <c r="P1975" s="8">
        <f t="shared" si="125"/>
        <v>247.94003412969283</v>
      </c>
      <c r="Q1975" t="s">
        <v>8319</v>
      </c>
      <c r="R1975" t="s">
        <v>8349</v>
      </c>
      <c r="S1975" s="12">
        <f t="shared" si="127"/>
        <v>42549.722962962958</v>
      </c>
      <c r="T1975" s="12">
        <f t="shared" si="12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6"/>
        <v>375.49599999999998</v>
      </c>
      <c r="P1976" s="8">
        <f t="shared" si="125"/>
        <v>186.81393034825871</v>
      </c>
      <c r="Q1976" t="s">
        <v>8319</v>
      </c>
      <c r="R1976" t="s">
        <v>8349</v>
      </c>
      <c r="S1976" s="12">
        <f t="shared" si="127"/>
        <v>41445.334131944444</v>
      </c>
      <c r="T1976" s="12">
        <f t="shared" si="12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6"/>
        <v>208.70837499999996</v>
      </c>
      <c r="P1977" s="8">
        <f t="shared" si="125"/>
        <v>131.98948616600788</v>
      </c>
      <c r="Q1977" t="s">
        <v>8319</v>
      </c>
      <c r="R1977" t="s">
        <v>8349</v>
      </c>
      <c r="S1977" s="12">
        <f t="shared" si="127"/>
        <v>41313.755219907405</v>
      </c>
      <c r="T1977" s="12">
        <f t="shared" si="12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6"/>
        <v>346.6</v>
      </c>
      <c r="P1978" s="8">
        <f t="shared" si="125"/>
        <v>29.310782241014799</v>
      </c>
      <c r="Q1978" t="s">
        <v>8319</v>
      </c>
      <c r="R1978" t="s">
        <v>8349</v>
      </c>
      <c r="S1978" s="12">
        <f t="shared" si="127"/>
        <v>41438.899594907409</v>
      </c>
      <c r="T1978" s="12">
        <f t="shared" si="12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6"/>
        <v>402.33</v>
      </c>
      <c r="P1979" s="8">
        <f t="shared" si="125"/>
        <v>245.02436053593178</v>
      </c>
      <c r="Q1979" t="s">
        <v>8319</v>
      </c>
      <c r="R1979" t="s">
        <v>8349</v>
      </c>
      <c r="S1979" s="12">
        <f t="shared" si="127"/>
        <v>42311.216898148152</v>
      </c>
      <c r="T1979" s="12">
        <f t="shared" si="12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6"/>
        <v>1026.8451399999999</v>
      </c>
      <c r="P1980" s="8">
        <f t="shared" si="125"/>
        <v>1323.2540463917526</v>
      </c>
      <c r="Q1980" t="s">
        <v>8319</v>
      </c>
      <c r="R1980" t="s">
        <v>8349</v>
      </c>
      <c r="S1980" s="12">
        <f t="shared" si="127"/>
        <v>41039.225601851853</v>
      </c>
      <c r="T1980" s="12">
        <f t="shared" si="12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6"/>
        <v>114.901155</v>
      </c>
      <c r="P1981" s="8">
        <f t="shared" si="125"/>
        <v>282.65966789667897</v>
      </c>
      <c r="Q1981" t="s">
        <v>8319</v>
      </c>
      <c r="R1981" t="s">
        <v>8349</v>
      </c>
      <c r="S1981" s="12">
        <f t="shared" si="127"/>
        <v>42290.460023148145</v>
      </c>
      <c r="T1981" s="12">
        <f t="shared" si="12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6"/>
        <v>354.82402000000002</v>
      </c>
      <c r="P1982" s="8">
        <f t="shared" si="125"/>
        <v>91.214401028277635</v>
      </c>
      <c r="Q1982" t="s">
        <v>8319</v>
      </c>
      <c r="R1982" t="s">
        <v>8349</v>
      </c>
      <c r="S1982" s="12">
        <f t="shared" si="127"/>
        <v>42423.542384259257</v>
      </c>
      <c r="T1982" s="12">
        <f t="shared" si="12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6"/>
        <v>5.08</v>
      </c>
      <c r="P1983" s="8">
        <f t="shared" si="125"/>
        <v>31.75</v>
      </c>
      <c r="Q1983" t="s">
        <v>8338</v>
      </c>
      <c r="R1983" t="s">
        <v>8350</v>
      </c>
      <c r="S1983" s="12">
        <f t="shared" si="127"/>
        <v>41799.725289351853</v>
      </c>
      <c r="T1983" s="12">
        <f t="shared" si="12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6"/>
        <v>0</v>
      </c>
      <c r="P1984" s="8">
        <v>0</v>
      </c>
      <c r="Q1984" t="s">
        <v>8338</v>
      </c>
      <c r="R1984" t="s">
        <v>8350</v>
      </c>
      <c r="S1984" s="12">
        <f t="shared" si="127"/>
        <v>42678.586655092593</v>
      </c>
      <c r="T1984" s="12">
        <f t="shared" si="12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6"/>
        <v>4.3</v>
      </c>
      <c r="P1985" s="8">
        <f t="shared" si="125"/>
        <v>88.6875</v>
      </c>
      <c r="Q1985" t="s">
        <v>8338</v>
      </c>
      <c r="R1985" t="s">
        <v>8350</v>
      </c>
      <c r="S1985" s="12">
        <f t="shared" si="127"/>
        <v>42593.011782407411</v>
      </c>
      <c r="T1985" s="12">
        <f t="shared" si="12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6"/>
        <v>21.146666666666665</v>
      </c>
      <c r="P1986" s="8">
        <f t="shared" si="125"/>
        <v>453.14285714285717</v>
      </c>
      <c r="Q1986" t="s">
        <v>8338</v>
      </c>
      <c r="R1986" t="s">
        <v>8350</v>
      </c>
      <c r="S1986" s="12">
        <f t="shared" si="127"/>
        <v>41913.790289351848</v>
      </c>
      <c r="T1986" s="12">
        <f t="shared" si="12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6"/>
        <v>3.1875</v>
      </c>
      <c r="P1987" s="8">
        <f t="shared" si="125"/>
        <v>12.75</v>
      </c>
      <c r="Q1987" t="s">
        <v>8338</v>
      </c>
      <c r="R1987" t="s">
        <v>8350</v>
      </c>
      <c r="S1987" s="12">
        <f t="shared" si="127"/>
        <v>42555.698738425926</v>
      </c>
      <c r="T1987" s="12">
        <f t="shared" ref="T1987:T2050" si="128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6"/>
        <v>0.05</v>
      </c>
      <c r="P1988" s="8">
        <f t="shared" si="125"/>
        <v>1</v>
      </c>
      <c r="Q1988" t="s">
        <v>8338</v>
      </c>
      <c r="R1988" t="s">
        <v>8350</v>
      </c>
      <c r="S1988" s="12">
        <f t="shared" si="127"/>
        <v>42413.433831018512</v>
      </c>
      <c r="T1988" s="12">
        <f t="shared" si="128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6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7"/>
        <v>42034.639768518522</v>
      </c>
      <c r="T1989" s="12">
        <f t="shared" si="128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6"/>
        <v>0.41666666666666669</v>
      </c>
      <c r="P1990" s="8">
        <f t="shared" si="125"/>
        <v>25</v>
      </c>
      <c r="Q1990" t="s">
        <v>8338</v>
      </c>
      <c r="R1990" t="s">
        <v>8350</v>
      </c>
      <c r="S1990" s="12">
        <f t="shared" si="127"/>
        <v>42206.763217592597</v>
      </c>
      <c r="T1990" s="12">
        <f t="shared" si="128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6"/>
        <v>1</v>
      </c>
      <c r="P1991" s="8">
        <f t="shared" si="125"/>
        <v>50</v>
      </c>
      <c r="Q1991" t="s">
        <v>8338</v>
      </c>
      <c r="R1991" t="s">
        <v>8350</v>
      </c>
      <c r="S1991" s="12">
        <f t="shared" si="127"/>
        <v>42685.680648148147</v>
      </c>
      <c r="T1991" s="12">
        <f t="shared" si="128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6"/>
        <v>16.966666666666665</v>
      </c>
      <c r="P1992" s="8">
        <f t="shared" si="125"/>
        <v>101.8</v>
      </c>
      <c r="Q1992" t="s">
        <v>8338</v>
      </c>
      <c r="R1992" t="s">
        <v>8350</v>
      </c>
      <c r="S1992" s="12">
        <f t="shared" si="127"/>
        <v>42398.195972222224</v>
      </c>
      <c r="T1992" s="12">
        <f t="shared" si="128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6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7"/>
        <v>42167.89335648148</v>
      </c>
      <c r="T1993" s="12">
        <f t="shared" si="128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6"/>
        <v>0.13333333333333333</v>
      </c>
      <c r="P1994" s="8">
        <f t="shared" si="125"/>
        <v>1</v>
      </c>
      <c r="Q1994" t="s">
        <v>8338</v>
      </c>
      <c r="R1994" t="s">
        <v>8350</v>
      </c>
      <c r="S1994" s="12">
        <f t="shared" si="127"/>
        <v>42023.143414351856</v>
      </c>
      <c r="T1994" s="12">
        <f t="shared" si="128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6"/>
        <v>0</v>
      </c>
      <c r="P1995" s="8">
        <v>0</v>
      </c>
      <c r="Q1995" t="s">
        <v>8338</v>
      </c>
      <c r="R1995" t="s">
        <v>8350</v>
      </c>
      <c r="S1995" s="12">
        <f t="shared" si="127"/>
        <v>42329.58839120371</v>
      </c>
      <c r="T1995" s="12">
        <f t="shared" si="128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6"/>
        <v>0</v>
      </c>
      <c r="P1996" s="8">
        <v>0</v>
      </c>
      <c r="Q1996" t="s">
        <v>8338</v>
      </c>
      <c r="R1996" t="s">
        <v>8350</v>
      </c>
      <c r="S1996" s="12">
        <f t="shared" si="127"/>
        <v>42651.006273148145</v>
      </c>
      <c r="T1996" s="12">
        <f t="shared" si="128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6"/>
        <v>7.8</v>
      </c>
      <c r="P1997" s="8">
        <f t="shared" si="125"/>
        <v>26</v>
      </c>
      <c r="Q1997" t="s">
        <v>8338</v>
      </c>
      <c r="R1997" t="s">
        <v>8350</v>
      </c>
      <c r="S1997" s="12">
        <f t="shared" si="127"/>
        <v>42181.902037037042</v>
      </c>
      <c r="T1997" s="12">
        <f t="shared" si="128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6"/>
        <v>0</v>
      </c>
      <c r="P1998" s="8">
        <v>0</v>
      </c>
      <c r="Q1998" t="s">
        <v>8338</v>
      </c>
      <c r="R1998" t="s">
        <v>8350</v>
      </c>
      <c r="S1998" s="12">
        <f t="shared" si="127"/>
        <v>41800.819571759261</v>
      </c>
      <c r="T1998" s="12">
        <f t="shared" si="128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6"/>
        <v>0</v>
      </c>
      <c r="P1999" s="8">
        <v>0</v>
      </c>
      <c r="Q1999" t="s">
        <v>8338</v>
      </c>
      <c r="R1999" t="s">
        <v>8350</v>
      </c>
      <c r="S1999" s="12">
        <f t="shared" si="127"/>
        <v>41847.930694444447</v>
      </c>
      <c r="T1999" s="12">
        <f t="shared" si="128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6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7"/>
        <v>41807.118495370371</v>
      </c>
      <c r="T2000" s="12">
        <f t="shared" si="128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6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7"/>
        <v>41926.482731481483</v>
      </c>
      <c r="T2001" s="12">
        <f t="shared" si="128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6"/>
        <v>12.5</v>
      </c>
      <c r="P2002" s="8">
        <f t="shared" si="125"/>
        <v>25</v>
      </c>
      <c r="Q2002" t="s">
        <v>8338</v>
      </c>
      <c r="R2002" t="s">
        <v>8350</v>
      </c>
      <c r="S2002" s="12">
        <f t="shared" si="127"/>
        <v>42345.951539351852</v>
      </c>
      <c r="T2002" s="12">
        <f t="shared" si="128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6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7"/>
        <v>42136.209675925929</v>
      </c>
      <c r="T2003" s="12">
        <f t="shared" si="128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6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7"/>
        <v>42728.71230324074</v>
      </c>
      <c r="T2004" s="12">
        <f t="shared" si="128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6"/>
        <v>312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7"/>
        <v>40347.125601851854</v>
      </c>
      <c r="T2005" s="12">
        <f t="shared" si="128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6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7"/>
        <v>41800.604895833334</v>
      </c>
      <c r="T2006" s="12">
        <f t="shared" si="128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6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7"/>
        <v>41535.812708333331</v>
      </c>
      <c r="T2007" s="12">
        <f t="shared" si="128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6"/>
        <v>247.84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7"/>
        <v>41941.500520833331</v>
      </c>
      <c r="T2008" s="12">
        <f t="shared" si="128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6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7"/>
        <v>40347.837800925925</v>
      </c>
      <c r="T2009" s="12">
        <f t="shared" si="128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6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7"/>
        <v>40761.604421296295</v>
      </c>
      <c r="T2010" s="12">
        <f t="shared" si="128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6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7"/>
        <v>42661.323414351849</v>
      </c>
      <c r="T2011" s="12">
        <f t="shared" si="128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6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7"/>
        <v>42570.996423611112</v>
      </c>
      <c r="T2012" s="12">
        <f t="shared" si="128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6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7"/>
        <v>42347.358483796299</v>
      </c>
      <c r="T2013" s="12">
        <f t="shared" si="128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6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7"/>
        <v>42010.822233796294</v>
      </c>
      <c r="T2014" s="12">
        <f t="shared" si="128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6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7"/>
        <v>42499.960810185185</v>
      </c>
      <c r="T2015" s="12">
        <f t="shared" si="128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6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7"/>
        <v>41324.214571759258</v>
      </c>
      <c r="T2016" s="12">
        <f t="shared" si="128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6"/>
        <v>113.00013888888888</v>
      </c>
      <c r="P2017" s="8">
        <f t="shared" ref="P2017:P2080" si="129">AVERAGE(E2017/L2017)</f>
        <v>50.222283950617282</v>
      </c>
      <c r="Q2017" t="s">
        <v>8319</v>
      </c>
      <c r="R2017" t="s">
        <v>8349</v>
      </c>
      <c r="S2017" s="12">
        <f t="shared" si="127"/>
        <v>40765.876886574071</v>
      </c>
      <c r="T2017" s="12">
        <f t="shared" si="128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6"/>
        <v>921.54219999999998</v>
      </c>
      <c r="P2018" s="8">
        <f t="shared" si="129"/>
        <v>192.38876826722338</v>
      </c>
      <c r="Q2018" t="s">
        <v>8319</v>
      </c>
      <c r="R2018" t="s">
        <v>8349</v>
      </c>
      <c r="S2018" s="12">
        <f t="shared" si="127"/>
        <v>41312.88077546296</v>
      </c>
      <c r="T2018" s="12">
        <f t="shared" si="128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6"/>
        <v>125.10239999999999</v>
      </c>
      <c r="P2019" s="8">
        <f t="shared" si="129"/>
        <v>73.416901408450698</v>
      </c>
      <c r="Q2019" t="s">
        <v>8319</v>
      </c>
      <c r="R2019" t="s">
        <v>8349</v>
      </c>
      <c r="S2019" s="12">
        <f t="shared" si="127"/>
        <v>40961.057349537034</v>
      </c>
      <c r="T2019" s="12">
        <f t="shared" si="128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6"/>
        <v>102.24343076923077</v>
      </c>
      <c r="P2020" s="8">
        <f t="shared" si="129"/>
        <v>147.68495555555555</v>
      </c>
      <c r="Q2020" t="s">
        <v>8319</v>
      </c>
      <c r="R2020" t="s">
        <v>8349</v>
      </c>
      <c r="S2020" s="12">
        <f t="shared" si="127"/>
        <v>42199.365844907406</v>
      </c>
      <c r="T2020" s="12">
        <f t="shared" si="128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6"/>
        <v>484.90975000000003</v>
      </c>
      <c r="P2021" s="8">
        <f t="shared" si="129"/>
        <v>108.96848314606741</v>
      </c>
      <c r="Q2021" t="s">
        <v>8319</v>
      </c>
      <c r="R2021" t="s">
        <v>8349</v>
      </c>
      <c r="S2021" s="12">
        <f t="shared" si="127"/>
        <v>42605.70857638889</v>
      </c>
      <c r="T2021" s="12">
        <f t="shared" si="128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6"/>
        <v>192.33333333333334</v>
      </c>
      <c r="P2022" s="8">
        <f t="shared" si="129"/>
        <v>23.647540983606557</v>
      </c>
      <c r="Q2022" t="s">
        <v>8319</v>
      </c>
      <c r="R2022" t="s">
        <v>8349</v>
      </c>
      <c r="S2022" s="12">
        <f t="shared" si="127"/>
        <v>41737.097499999996</v>
      </c>
      <c r="T2022" s="12">
        <f t="shared" si="128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6"/>
        <v>281.10000000000002</v>
      </c>
      <c r="P2023" s="8">
        <f t="shared" si="129"/>
        <v>147.94736842105263</v>
      </c>
      <c r="Q2023" t="s">
        <v>8319</v>
      </c>
      <c r="R2023" t="s">
        <v>8349</v>
      </c>
      <c r="S2023" s="12">
        <f t="shared" si="127"/>
        <v>41861.070567129631</v>
      </c>
      <c r="T2023" s="12">
        <f t="shared" si="128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6"/>
        <v>125.13700000000001</v>
      </c>
      <c r="P2024" s="8">
        <f t="shared" si="129"/>
        <v>385.03692307692307</v>
      </c>
      <c r="Q2024" t="s">
        <v>8319</v>
      </c>
      <c r="R2024" t="s">
        <v>8349</v>
      </c>
      <c r="S2024" s="12">
        <f t="shared" si="127"/>
        <v>42502.569120370375</v>
      </c>
      <c r="T2024" s="12">
        <f t="shared" si="128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6"/>
        <v>161.459</v>
      </c>
      <c r="P2025" s="8">
        <f t="shared" si="129"/>
        <v>457.39093484419266</v>
      </c>
      <c r="Q2025" t="s">
        <v>8319</v>
      </c>
      <c r="R2025" t="s">
        <v>8349</v>
      </c>
      <c r="S2025" s="12">
        <f t="shared" si="127"/>
        <v>42136.420752314814</v>
      </c>
      <c r="T2025" s="12">
        <f t="shared" si="128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6"/>
        <v>585.35</v>
      </c>
      <c r="P2026" s="8">
        <f t="shared" si="129"/>
        <v>222.99047619047619</v>
      </c>
      <c r="Q2026" t="s">
        <v>8319</v>
      </c>
      <c r="R2026" t="s">
        <v>8349</v>
      </c>
      <c r="S2026" s="12">
        <f t="shared" si="127"/>
        <v>41099.966944444444</v>
      </c>
      <c r="T2026" s="12">
        <f t="shared" si="128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6"/>
        <v>201.14999999999998</v>
      </c>
      <c r="P2027" s="8">
        <f t="shared" si="129"/>
        <v>220.74074074074073</v>
      </c>
      <c r="Q2027" t="s">
        <v>8319</v>
      </c>
      <c r="R2027" t="s">
        <v>8349</v>
      </c>
      <c r="S2027" s="12">
        <f t="shared" si="127"/>
        <v>42136.184560185182</v>
      </c>
      <c r="T2027" s="12">
        <f t="shared" si="128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6"/>
        <v>133.48307999999997</v>
      </c>
      <c r="P2028" s="8">
        <f t="shared" si="129"/>
        <v>73.503898678414089</v>
      </c>
      <c r="Q2028" t="s">
        <v>8319</v>
      </c>
      <c r="R2028" t="s">
        <v>8349</v>
      </c>
      <c r="S2028" s="12">
        <f t="shared" si="127"/>
        <v>41704.735937500001</v>
      </c>
      <c r="T2028" s="12">
        <f t="shared" si="128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6"/>
        <v>120.24900000000001</v>
      </c>
      <c r="P2029" s="8">
        <f t="shared" si="129"/>
        <v>223.09647495361781</v>
      </c>
      <c r="Q2029" t="s">
        <v>8319</v>
      </c>
      <c r="R2029" t="s">
        <v>8349</v>
      </c>
      <c r="S2029" s="12">
        <f t="shared" si="127"/>
        <v>42048.813877314817</v>
      </c>
      <c r="T2029" s="12">
        <f t="shared" si="128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6"/>
        <v>126.16666666666667</v>
      </c>
      <c r="P2030" s="8">
        <f t="shared" si="129"/>
        <v>47.911392405063289</v>
      </c>
      <c r="Q2030" t="s">
        <v>8319</v>
      </c>
      <c r="R2030" t="s">
        <v>8349</v>
      </c>
      <c r="S2030" s="12">
        <f t="shared" si="127"/>
        <v>40215.919050925928</v>
      </c>
      <c r="T2030" s="12">
        <f t="shared" si="128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6"/>
        <v>361.2</v>
      </c>
      <c r="P2031" s="8">
        <f t="shared" si="129"/>
        <v>96.063829787234042</v>
      </c>
      <c r="Q2031" t="s">
        <v>8319</v>
      </c>
      <c r="R2031" t="s">
        <v>8349</v>
      </c>
      <c r="S2031" s="12">
        <f t="shared" si="127"/>
        <v>41848.021770833337</v>
      </c>
      <c r="T2031" s="12">
        <f t="shared" si="128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6"/>
        <v>226.239013671875</v>
      </c>
      <c r="P2032" s="8">
        <f t="shared" si="129"/>
        <v>118.6144</v>
      </c>
      <c r="Q2032" t="s">
        <v>8319</v>
      </c>
      <c r="R2032" t="s">
        <v>8349</v>
      </c>
      <c r="S2032" s="12">
        <f t="shared" si="127"/>
        <v>41212.996481481481</v>
      </c>
      <c r="T2032" s="12">
        <f t="shared" si="128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ref="O2033:O2096" si="130">SUM(E2033/D2033)*100</f>
        <v>120.35</v>
      </c>
      <c r="P2033" s="8">
        <f t="shared" si="129"/>
        <v>118.45472440944881</v>
      </c>
      <c r="Q2033" t="s">
        <v>8319</v>
      </c>
      <c r="R2033" t="s">
        <v>8349</v>
      </c>
      <c r="S2033" s="12">
        <f t="shared" si="127"/>
        <v>41975.329317129625</v>
      </c>
      <c r="T2033" s="12">
        <f t="shared" si="128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30"/>
        <v>304.18799999999999</v>
      </c>
      <c r="P2034" s="8">
        <f t="shared" si="129"/>
        <v>143.21468926553672</v>
      </c>
      <c r="Q2034" t="s">
        <v>8319</v>
      </c>
      <c r="R2034" t="s">
        <v>8349</v>
      </c>
      <c r="S2034" s="12">
        <f t="shared" si="127"/>
        <v>42689.565671296295</v>
      </c>
      <c r="T2034" s="12">
        <f t="shared" si="128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30"/>
        <v>178.67599999999999</v>
      </c>
      <c r="P2035" s="8">
        <f t="shared" si="129"/>
        <v>282.71518987341773</v>
      </c>
      <c r="Q2035" t="s">
        <v>8319</v>
      </c>
      <c r="R2035" t="s">
        <v>8349</v>
      </c>
      <c r="S2035" s="12">
        <f t="shared" si="127"/>
        <v>41725.082384259258</v>
      </c>
      <c r="T2035" s="12">
        <f t="shared" si="128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30"/>
        <v>386.81998717948721</v>
      </c>
      <c r="P2036" s="8">
        <f t="shared" si="129"/>
        <v>593.93620078740162</v>
      </c>
      <c r="Q2036" t="s">
        <v>8319</v>
      </c>
      <c r="R2036" t="s">
        <v>8349</v>
      </c>
      <c r="S2036" s="12">
        <f t="shared" si="127"/>
        <v>42076.130011574074</v>
      </c>
      <c r="T2036" s="12">
        <f t="shared" si="128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30"/>
        <v>211.03642500000004</v>
      </c>
      <c r="P2037" s="8">
        <f t="shared" si="129"/>
        <v>262.15704968944101</v>
      </c>
      <c r="Q2037" t="s">
        <v>8319</v>
      </c>
      <c r="R2037" t="s">
        <v>8349</v>
      </c>
      <c r="S2037" s="12">
        <f t="shared" si="127"/>
        <v>42311.625081018516</v>
      </c>
      <c r="T2037" s="12">
        <f t="shared" si="128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30"/>
        <v>131.66833333333335</v>
      </c>
      <c r="P2038" s="8">
        <f t="shared" si="129"/>
        <v>46.580778301886795</v>
      </c>
      <c r="Q2038" t="s">
        <v>8319</v>
      </c>
      <c r="R2038" t="s">
        <v>8349</v>
      </c>
      <c r="S2038" s="12">
        <f t="shared" ref="S2038:S2101" si="131">(((J2038/60)/60)/24)+DATE(1970,1,1)</f>
        <v>41738.864803240744</v>
      </c>
      <c r="T2038" s="12">
        <f t="shared" si="128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30"/>
        <v>300.47639999999996</v>
      </c>
      <c r="P2039" s="8">
        <f t="shared" si="129"/>
        <v>70.041118881118877</v>
      </c>
      <c r="Q2039" t="s">
        <v>8319</v>
      </c>
      <c r="R2039" t="s">
        <v>8349</v>
      </c>
      <c r="S2039" s="12">
        <f t="shared" si="131"/>
        <v>41578.210104166668</v>
      </c>
      <c r="T2039" s="12">
        <f t="shared" si="128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30"/>
        <v>420.51249999999999</v>
      </c>
      <c r="P2040" s="8">
        <f t="shared" si="129"/>
        <v>164.90686274509804</v>
      </c>
      <c r="Q2040" t="s">
        <v>8319</v>
      </c>
      <c r="R2040" t="s">
        <v>8349</v>
      </c>
      <c r="S2040" s="12">
        <f t="shared" si="131"/>
        <v>41424.27107638889</v>
      </c>
      <c r="T2040" s="12">
        <f t="shared" si="128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30"/>
        <v>136.21680000000001</v>
      </c>
      <c r="P2041" s="8">
        <f t="shared" si="129"/>
        <v>449.26385224274406</v>
      </c>
      <c r="Q2041" t="s">
        <v>8319</v>
      </c>
      <c r="R2041" t="s">
        <v>8349</v>
      </c>
      <c r="S2041" s="12">
        <f t="shared" si="131"/>
        <v>42675.438946759255</v>
      </c>
      <c r="T2041" s="12">
        <f t="shared" si="128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30"/>
        <v>248.17133333333334</v>
      </c>
      <c r="P2042" s="8">
        <f t="shared" si="129"/>
        <v>27.472841328413285</v>
      </c>
      <c r="Q2042" t="s">
        <v>8319</v>
      </c>
      <c r="R2042" t="s">
        <v>8349</v>
      </c>
      <c r="S2042" s="12">
        <f t="shared" si="131"/>
        <v>41578.927118055559</v>
      </c>
      <c r="T2042" s="12">
        <f t="shared" si="128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30"/>
        <v>181.86315789473684</v>
      </c>
      <c r="P2043" s="8">
        <f t="shared" si="129"/>
        <v>143.97499999999999</v>
      </c>
      <c r="Q2043" t="s">
        <v>8319</v>
      </c>
      <c r="R2043" t="s">
        <v>8349</v>
      </c>
      <c r="S2043" s="12">
        <f t="shared" si="131"/>
        <v>42654.525775462964</v>
      </c>
      <c r="T2043" s="12">
        <f t="shared" si="128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30"/>
        <v>123.53</v>
      </c>
      <c r="P2044" s="8">
        <f t="shared" si="129"/>
        <v>88.23571428571428</v>
      </c>
      <c r="Q2044" t="s">
        <v>8319</v>
      </c>
      <c r="R2044" t="s">
        <v>8349</v>
      </c>
      <c r="S2044" s="12">
        <f t="shared" si="131"/>
        <v>42331.708032407405</v>
      </c>
      <c r="T2044" s="12">
        <f t="shared" si="128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30"/>
        <v>506.20938628158842</v>
      </c>
      <c r="P2045" s="8">
        <f t="shared" si="129"/>
        <v>36.326424870466319</v>
      </c>
      <c r="Q2045" t="s">
        <v>8319</v>
      </c>
      <c r="R2045" t="s">
        <v>8349</v>
      </c>
      <c r="S2045" s="12">
        <f t="shared" si="131"/>
        <v>42661.176817129628</v>
      </c>
      <c r="T2045" s="12">
        <f t="shared" si="128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30"/>
        <v>108.21333333333334</v>
      </c>
      <c r="P2046" s="8">
        <f t="shared" si="129"/>
        <v>90.177777777777777</v>
      </c>
      <c r="Q2046" t="s">
        <v>8319</v>
      </c>
      <c r="R2046" t="s">
        <v>8349</v>
      </c>
      <c r="S2046" s="12">
        <f t="shared" si="131"/>
        <v>42138.684189814812</v>
      </c>
      <c r="T2046" s="12">
        <f t="shared" si="128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30"/>
        <v>819.18387755102037</v>
      </c>
      <c r="P2047" s="8">
        <f t="shared" si="129"/>
        <v>152.62361216730039</v>
      </c>
      <c r="Q2047" t="s">
        <v>8319</v>
      </c>
      <c r="R2047" t="s">
        <v>8349</v>
      </c>
      <c r="S2047" s="12">
        <f t="shared" si="131"/>
        <v>41069.088506944441</v>
      </c>
      <c r="T2047" s="12">
        <f t="shared" si="128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30"/>
        <v>121.10000000000001</v>
      </c>
      <c r="P2048" s="8">
        <f t="shared" si="129"/>
        <v>55.806451612903224</v>
      </c>
      <c r="Q2048" t="s">
        <v>8319</v>
      </c>
      <c r="R2048" t="s">
        <v>8349</v>
      </c>
      <c r="S2048" s="12">
        <f t="shared" si="131"/>
        <v>41387.171805555554</v>
      </c>
      <c r="T2048" s="12">
        <f t="shared" si="128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30"/>
        <v>102.99897959183673</v>
      </c>
      <c r="P2049" s="8">
        <f t="shared" si="129"/>
        <v>227.85327313769753</v>
      </c>
      <c r="Q2049" t="s">
        <v>8319</v>
      </c>
      <c r="R2049" t="s">
        <v>8349</v>
      </c>
      <c r="S2049" s="12">
        <f t="shared" si="131"/>
        <v>42081.903587962966</v>
      </c>
      <c r="T2049" s="12">
        <f t="shared" si="128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30"/>
        <v>148.33229411764705</v>
      </c>
      <c r="P2050" s="8">
        <f t="shared" si="129"/>
        <v>91.82989803350327</v>
      </c>
      <c r="Q2050" t="s">
        <v>8319</v>
      </c>
      <c r="R2050" t="s">
        <v>8349</v>
      </c>
      <c r="S2050" s="12">
        <f t="shared" si="131"/>
        <v>41387.651516203703</v>
      </c>
      <c r="T2050" s="12">
        <f t="shared" si="128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30"/>
        <v>120.19070000000001</v>
      </c>
      <c r="P2051" s="8">
        <f t="shared" si="129"/>
        <v>80.991037735849048</v>
      </c>
      <c r="Q2051" t="s">
        <v>8319</v>
      </c>
      <c r="R2051" t="s">
        <v>8349</v>
      </c>
      <c r="S2051" s="12">
        <f t="shared" si="131"/>
        <v>41575.527349537035</v>
      </c>
      <c r="T2051" s="12">
        <f t="shared" ref="T2051:T2114" si="132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30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1"/>
        <v>42115.071504629625</v>
      </c>
      <c r="T2052" s="12">
        <f t="shared" si="132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0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1"/>
        <v>41604.022418981483</v>
      </c>
      <c r="T2053" s="12">
        <f t="shared" si="132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0"/>
        <v>353.048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1"/>
        <v>42375.08394675926</v>
      </c>
      <c r="T2054" s="12">
        <f t="shared" si="132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0"/>
        <v>101.02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1"/>
        <v>42303.617488425924</v>
      </c>
      <c r="T2055" s="12">
        <f t="shared" si="132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0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1"/>
        <v>41731.520949074074</v>
      </c>
      <c r="T2056" s="12">
        <f t="shared" si="132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0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1"/>
        <v>41946.674108796295</v>
      </c>
      <c r="T2057" s="12">
        <f t="shared" si="132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0"/>
        <v>153.452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1"/>
        <v>41351.76090277778</v>
      </c>
      <c r="T2058" s="12">
        <f t="shared" si="132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0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1"/>
        <v>42396.494583333333</v>
      </c>
      <c r="T2059" s="12">
        <f t="shared" si="132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0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1"/>
        <v>42026.370717592596</v>
      </c>
      <c r="T2060" s="12">
        <f t="shared" si="132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0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1"/>
        <v>42361.602476851855</v>
      </c>
      <c r="T2061" s="12">
        <f t="shared" si="132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0"/>
        <v>196.4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1"/>
        <v>41783.642939814818</v>
      </c>
      <c r="T2062" s="12">
        <f t="shared" si="132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0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1"/>
        <v>42705.764513888891</v>
      </c>
      <c r="T2063" s="12">
        <f t="shared" si="132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0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1"/>
        <v>42423.3830787037</v>
      </c>
      <c r="T2064" s="12">
        <f t="shared" si="132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0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1"/>
        <v>42472.73265046296</v>
      </c>
      <c r="T2065" s="12">
        <f t="shared" si="132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0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1"/>
        <v>41389.364849537036</v>
      </c>
      <c r="T2066" s="12">
        <f t="shared" si="132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0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1"/>
        <v>41603.333668981482</v>
      </c>
      <c r="T2067" s="12">
        <f t="shared" si="132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0"/>
        <v>218.6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1"/>
        <v>41844.771793981483</v>
      </c>
      <c r="T2068" s="12">
        <f t="shared" si="132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0"/>
        <v>126.86868686868686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1"/>
        <v>42115.853888888887</v>
      </c>
      <c r="T2069" s="12">
        <f t="shared" si="132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0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1"/>
        <v>42633.841608796298</v>
      </c>
      <c r="T2070" s="12">
        <f t="shared" si="132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0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1"/>
        <v>42340.972118055557</v>
      </c>
      <c r="T2071" s="12">
        <f t="shared" si="132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0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1"/>
        <v>42519.6565162037</v>
      </c>
      <c r="T2072" s="12">
        <f t="shared" si="132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0"/>
        <v>280.73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1"/>
        <v>42600.278749999998</v>
      </c>
      <c r="T2073" s="12">
        <f t="shared" si="132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0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1"/>
        <v>42467.581388888888</v>
      </c>
      <c r="T2074" s="12">
        <f t="shared" si="132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0"/>
        <v>152.60429999999999</v>
      </c>
      <c r="P2075" s="8">
        <f t="shared" si="129"/>
        <v>324.69</v>
      </c>
      <c r="Q2075" t="s">
        <v>8319</v>
      </c>
      <c r="R2075" t="s">
        <v>8349</v>
      </c>
      <c r="S2075" s="12">
        <f t="shared" si="131"/>
        <v>42087.668032407411</v>
      </c>
      <c r="T2075" s="12">
        <f t="shared" si="132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0"/>
        <v>102.49999999999999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1"/>
        <v>42466.826180555552</v>
      </c>
      <c r="T2076" s="12">
        <f t="shared" si="132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0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1"/>
        <v>41450.681574074071</v>
      </c>
      <c r="T2077" s="12">
        <f t="shared" si="132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0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1"/>
        <v>41803.880659722221</v>
      </c>
      <c r="T2078" s="12">
        <f t="shared" si="132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0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1"/>
        <v>42103.042546296296</v>
      </c>
      <c r="T2079" s="12">
        <f t="shared" si="132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0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2">
        <f t="shared" si="131"/>
        <v>42692.771493055552</v>
      </c>
      <c r="T2080" s="12">
        <f t="shared" si="132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0"/>
        <v>288.17</v>
      </c>
      <c r="P2081" s="8">
        <f t="shared" ref="P2081:P2142" si="133">AVERAGE(E2081/L2081)</f>
        <v>47.474464579901152</v>
      </c>
      <c r="Q2081" t="s">
        <v>8319</v>
      </c>
      <c r="R2081" t="s">
        <v>8349</v>
      </c>
      <c r="S2081" s="12">
        <f t="shared" si="131"/>
        <v>42150.71056712963</v>
      </c>
      <c r="T2081" s="12">
        <f t="shared" si="132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0"/>
        <v>507.8</v>
      </c>
      <c r="P2082" s="8">
        <f t="shared" si="133"/>
        <v>101.56</v>
      </c>
      <c r="Q2082" t="s">
        <v>8319</v>
      </c>
      <c r="R2082" t="s">
        <v>8349</v>
      </c>
      <c r="S2082" s="12">
        <f t="shared" si="131"/>
        <v>42289.957175925927</v>
      </c>
      <c r="T2082" s="12">
        <f t="shared" si="132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0"/>
        <v>114.57142857142857</v>
      </c>
      <c r="P2083" s="8">
        <f t="shared" si="133"/>
        <v>72.909090909090907</v>
      </c>
      <c r="Q2083" t="s">
        <v>8325</v>
      </c>
      <c r="R2083" t="s">
        <v>8329</v>
      </c>
      <c r="S2083" s="12">
        <f t="shared" si="131"/>
        <v>41004.156886574077</v>
      </c>
      <c r="T2083" s="12">
        <f t="shared" si="132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0"/>
        <v>110.73333333333333</v>
      </c>
      <c r="P2084" s="8">
        <f t="shared" si="133"/>
        <v>43.710526315789473</v>
      </c>
      <c r="Q2084" t="s">
        <v>8325</v>
      </c>
      <c r="R2084" t="s">
        <v>8329</v>
      </c>
      <c r="S2084" s="12">
        <f t="shared" si="131"/>
        <v>40811.120324074072</v>
      </c>
      <c r="T2084" s="12">
        <f t="shared" si="132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0"/>
        <v>113.33333333333333</v>
      </c>
      <c r="P2085" s="8">
        <f t="shared" si="133"/>
        <v>34</v>
      </c>
      <c r="Q2085" t="s">
        <v>8325</v>
      </c>
      <c r="R2085" t="s">
        <v>8329</v>
      </c>
      <c r="S2085" s="12">
        <f t="shared" si="131"/>
        <v>41034.72216435185</v>
      </c>
      <c r="T2085" s="12">
        <f t="shared" si="132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0"/>
        <v>108.33333333333333</v>
      </c>
      <c r="P2086" s="8">
        <f t="shared" si="133"/>
        <v>70.652173913043484</v>
      </c>
      <c r="Q2086" t="s">
        <v>8325</v>
      </c>
      <c r="R2086" t="s">
        <v>8329</v>
      </c>
      <c r="S2086" s="12">
        <f t="shared" si="131"/>
        <v>41731.833124999997</v>
      </c>
      <c r="T2086" s="12">
        <f t="shared" si="132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0"/>
        <v>123.53333333333335</v>
      </c>
      <c r="P2087" s="8">
        <f t="shared" si="133"/>
        <v>89.301204819277103</v>
      </c>
      <c r="Q2087" t="s">
        <v>8325</v>
      </c>
      <c r="R2087" t="s">
        <v>8329</v>
      </c>
      <c r="S2087" s="12">
        <f t="shared" si="131"/>
        <v>41075.835497685184</v>
      </c>
      <c r="T2087" s="12">
        <f t="shared" si="132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0"/>
        <v>100.69999999999999</v>
      </c>
      <c r="P2088" s="8">
        <f t="shared" si="133"/>
        <v>115.08571428571429</v>
      </c>
      <c r="Q2088" t="s">
        <v>8325</v>
      </c>
      <c r="R2088" t="s">
        <v>8329</v>
      </c>
      <c r="S2088" s="12">
        <f t="shared" si="131"/>
        <v>40860.67050925926</v>
      </c>
      <c r="T2088" s="12">
        <f t="shared" si="132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0"/>
        <v>103.53333333333335</v>
      </c>
      <c r="P2089" s="8">
        <f t="shared" si="133"/>
        <v>62.12</v>
      </c>
      <c r="Q2089" t="s">
        <v>8325</v>
      </c>
      <c r="R2089" t="s">
        <v>8329</v>
      </c>
      <c r="S2089" s="12">
        <f t="shared" si="131"/>
        <v>40764.204375000001</v>
      </c>
      <c r="T2089" s="12">
        <f t="shared" si="132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0"/>
        <v>115.51066666666668</v>
      </c>
      <c r="P2090" s="8">
        <f t="shared" si="133"/>
        <v>46.204266666666669</v>
      </c>
      <c r="Q2090" t="s">
        <v>8325</v>
      </c>
      <c r="R2090" t="s">
        <v>8329</v>
      </c>
      <c r="S2090" s="12">
        <f t="shared" si="131"/>
        <v>40395.714722222219</v>
      </c>
      <c r="T2090" s="12">
        <f t="shared" si="132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0"/>
        <v>120.4004</v>
      </c>
      <c r="P2091" s="8">
        <f t="shared" si="133"/>
        <v>48.54854838709678</v>
      </c>
      <c r="Q2091" t="s">
        <v>8325</v>
      </c>
      <c r="R2091" t="s">
        <v>8329</v>
      </c>
      <c r="S2091" s="12">
        <f t="shared" si="131"/>
        <v>41453.076319444444</v>
      </c>
      <c r="T2091" s="12">
        <f t="shared" si="132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0"/>
        <v>115.040375</v>
      </c>
      <c r="P2092" s="8">
        <f t="shared" si="133"/>
        <v>57.520187499999999</v>
      </c>
      <c r="Q2092" t="s">
        <v>8325</v>
      </c>
      <c r="R2092" t="s">
        <v>8329</v>
      </c>
      <c r="S2092" s="12">
        <f t="shared" si="131"/>
        <v>41299.381423611114</v>
      </c>
      <c r="T2092" s="12">
        <f t="shared" si="132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0"/>
        <v>120.46777777777777</v>
      </c>
      <c r="P2093" s="8">
        <f t="shared" si="133"/>
        <v>88.147154471544724</v>
      </c>
      <c r="Q2093" t="s">
        <v>8325</v>
      </c>
      <c r="R2093" t="s">
        <v>8329</v>
      </c>
      <c r="S2093" s="12">
        <f t="shared" si="131"/>
        <v>40555.322662037033</v>
      </c>
      <c r="T2093" s="12">
        <f t="shared" si="132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0"/>
        <v>101.28333333333333</v>
      </c>
      <c r="P2094" s="8">
        <f t="shared" si="133"/>
        <v>110.49090909090908</v>
      </c>
      <c r="Q2094" t="s">
        <v>8325</v>
      </c>
      <c r="R2094" t="s">
        <v>8329</v>
      </c>
      <c r="S2094" s="12">
        <f t="shared" si="131"/>
        <v>40763.707546296297</v>
      </c>
      <c r="T2094" s="12">
        <f t="shared" si="132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0"/>
        <v>102.46666666666667</v>
      </c>
      <c r="P2095" s="8">
        <f t="shared" si="133"/>
        <v>66.826086956521735</v>
      </c>
      <c r="Q2095" t="s">
        <v>8325</v>
      </c>
      <c r="R2095" t="s">
        <v>8329</v>
      </c>
      <c r="S2095" s="12">
        <f t="shared" si="131"/>
        <v>41205.854537037041</v>
      </c>
      <c r="T2095" s="12">
        <f t="shared" si="132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0"/>
        <v>120.54285714285714</v>
      </c>
      <c r="P2096" s="8">
        <f t="shared" si="133"/>
        <v>58.597222222222221</v>
      </c>
      <c r="Q2096" t="s">
        <v>8325</v>
      </c>
      <c r="R2096" t="s">
        <v>8329</v>
      </c>
      <c r="S2096" s="12">
        <f t="shared" si="131"/>
        <v>40939.02002314815</v>
      </c>
      <c r="T2096" s="12">
        <f t="shared" si="132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ref="O2097:O2160" si="134">SUM(E2097/D2097)*100</f>
        <v>100</v>
      </c>
      <c r="P2097" s="8">
        <f t="shared" si="133"/>
        <v>113.63636363636364</v>
      </c>
      <c r="Q2097" t="s">
        <v>8325</v>
      </c>
      <c r="R2097" t="s">
        <v>8329</v>
      </c>
      <c r="S2097" s="12">
        <f t="shared" si="131"/>
        <v>40758.733483796292</v>
      </c>
      <c r="T2097" s="12">
        <f t="shared" si="132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4"/>
        <v>101.66666666666666</v>
      </c>
      <c r="P2098" s="8">
        <f t="shared" si="133"/>
        <v>43.571428571428569</v>
      </c>
      <c r="Q2098" t="s">
        <v>8325</v>
      </c>
      <c r="R2098" t="s">
        <v>8329</v>
      </c>
      <c r="S2098" s="12">
        <f t="shared" si="131"/>
        <v>41192.758506944447</v>
      </c>
      <c r="T2098" s="12">
        <f t="shared" si="132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4"/>
        <v>100</v>
      </c>
      <c r="P2099" s="8">
        <f t="shared" si="133"/>
        <v>78.94736842105263</v>
      </c>
      <c r="Q2099" t="s">
        <v>8325</v>
      </c>
      <c r="R2099" t="s">
        <v>8329</v>
      </c>
      <c r="S2099" s="12">
        <f t="shared" si="131"/>
        <v>40818.58489583333</v>
      </c>
      <c r="T2099" s="12">
        <f t="shared" si="132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4"/>
        <v>100.33333333333334</v>
      </c>
      <c r="P2100" s="8">
        <f t="shared" si="133"/>
        <v>188.125</v>
      </c>
      <c r="Q2100" t="s">
        <v>8325</v>
      </c>
      <c r="R2100" t="s">
        <v>8329</v>
      </c>
      <c r="S2100" s="12">
        <f t="shared" si="131"/>
        <v>40946.11383101852</v>
      </c>
      <c r="T2100" s="12">
        <f t="shared" si="132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4"/>
        <v>132.36666666666667</v>
      </c>
      <c r="P2101" s="8">
        <f t="shared" si="133"/>
        <v>63.031746031746032</v>
      </c>
      <c r="Q2101" t="s">
        <v>8325</v>
      </c>
      <c r="R2101" t="s">
        <v>8329</v>
      </c>
      <c r="S2101" s="12">
        <f t="shared" si="131"/>
        <v>42173.746342592596</v>
      </c>
      <c r="T2101" s="12">
        <f t="shared" si="132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4"/>
        <v>136.66666666666666</v>
      </c>
      <c r="P2102" s="8">
        <f t="shared" si="133"/>
        <v>30.37037037037037</v>
      </c>
      <c r="Q2102" t="s">
        <v>8325</v>
      </c>
      <c r="R2102" t="s">
        <v>8329</v>
      </c>
      <c r="S2102" s="12">
        <f t="shared" ref="S2102:S2165" si="135">(((J2102/60)/60)/24)+DATE(1970,1,1)</f>
        <v>41074.834965277776</v>
      </c>
      <c r="T2102" s="12">
        <f t="shared" si="132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4"/>
        <v>113.25</v>
      </c>
      <c r="P2103" s="8">
        <f t="shared" si="133"/>
        <v>51.477272727272727</v>
      </c>
      <c r="Q2103" t="s">
        <v>8325</v>
      </c>
      <c r="R2103" t="s">
        <v>8329</v>
      </c>
      <c r="S2103" s="12">
        <f t="shared" si="135"/>
        <v>40892.149467592593</v>
      </c>
      <c r="T2103" s="12">
        <f t="shared" si="132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4"/>
        <v>136</v>
      </c>
      <c r="P2104" s="8">
        <f t="shared" si="133"/>
        <v>35.789473684210527</v>
      </c>
      <c r="Q2104" t="s">
        <v>8325</v>
      </c>
      <c r="R2104" t="s">
        <v>8329</v>
      </c>
      <c r="S2104" s="12">
        <f t="shared" si="135"/>
        <v>40638.868611111109</v>
      </c>
      <c r="T2104" s="12">
        <f t="shared" si="132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4"/>
        <v>146.12318374694613</v>
      </c>
      <c r="P2105" s="8">
        <f t="shared" si="133"/>
        <v>98.817391304347822</v>
      </c>
      <c r="Q2105" t="s">
        <v>8325</v>
      </c>
      <c r="R2105" t="s">
        <v>8329</v>
      </c>
      <c r="S2105" s="12">
        <f t="shared" si="135"/>
        <v>41192.754942129628</v>
      </c>
      <c r="T2105" s="12">
        <f t="shared" si="132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4"/>
        <v>129.5</v>
      </c>
      <c r="P2106" s="8">
        <f t="shared" si="133"/>
        <v>28</v>
      </c>
      <c r="Q2106" t="s">
        <v>8325</v>
      </c>
      <c r="R2106" t="s">
        <v>8329</v>
      </c>
      <c r="S2106" s="12">
        <f t="shared" si="135"/>
        <v>41394.074467592596</v>
      </c>
      <c r="T2106" s="12">
        <f t="shared" si="132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4"/>
        <v>254</v>
      </c>
      <c r="P2107" s="8">
        <f t="shared" si="133"/>
        <v>51.313131313131315</v>
      </c>
      <c r="Q2107" t="s">
        <v>8325</v>
      </c>
      <c r="R2107" t="s">
        <v>8329</v>
      </c>
      <c r="S2107" s="12">
        <f t="shared" si="135"/>
        <v>41951.788807870369</v>
      </c>
      <c r="T2107" s="12">
        <f t="shared" si="132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4"/>
        <v>107.04545454545456</v>
      </c>
      <c r="P2108" s="8">
        <f t="shared" si="133"/>
        <v>53.522727272727273</v>
      </c>
      <c r="Q2108" t="s">
        <v>8325</v>
      </c>
      <c r="R2108" t="s">
        <v>8329</v>
      </c>
      <c r="S2108" s="12">
        <f t="shared" si="135"/>
        <v>41270.21497685185</v>
      </c>
      <c r="T2108" s="12">
        <f t="shared" si="132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4"/>
        <v>107.73299999999999</v>
      </c>
      <c r="P2109" s="8">
        <f t="shared" si="133"/>
        <v>37.149310344827583</v>
      </c>
      <c r="Q2109" t="s">
        <v>8325</v>
      </c>
      <c r="R2109" t="s">
        <v>8329</v>
      </c>
      <c r="S2109" s="12">
        <f t="shared" si="135"/>
        <v>41934.71056712963</v>
      </c>
      <c r="T2109" s="12">
        <f t="shared" si="132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4"/>
        <v>107.31250000000001</v>
      </c>
      <c r="P2110" s="8">
        <f t="shared" si="133"/>
        <v>89.895287958115176</v>
      </c>
      <c r="Q2110" t="s">
        <v>8325</v>
      </c>
      <c r="R2110" t="s">
        <v>8329</v>
      </c>
      <c r="S2110" s="12">
        <f t="shared" si="135"/>
        <v>41135.175694444442</v>
      </c>
      <c r="T2110" s="12">
        <f t="shared" si="132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4"/>
        <v>106.52500000000001</v>
      </c>
      <c r="P2111" s="8">
        <f t="shared" si="133"/>
        <v>106.52500000000001</v>
      </c>
      <c r="Q2111" t="s">
        <v>8325</v>
      </c>
      <c r="R2111" t="s">
        <v>8329</v>
      </c>
      <c r="S2111" s="12">
        <f t="shared" si="135"/>
        <v>42160.708530092597</v>
      </c>
      <c r="T2111" s="12">
        <f t="shared" si="132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4"/>
        <v>100.35000000000001</v>
      </c>
      <c r="P2112" s="8">
        <f t="shared" si="133"/>
        <v>52.815789473684212</v>
      </c>
      <c r="Q2112" t="s">
        <v>8325</v>
      </c>
      <c r="R2112" t="s">
        <v>8329</v>
      </c>
      <c r="S2112" s="12">
        <f t="shared" si="135"/>
        <v>41759.670937499999</v>
      </c>
      <c r="T2112" s="12">
        <f t="shared" si="132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4"/>
        <v>106.5</v>
      </c>
      <c r="P2113" s="8">
        <f t="shared" si="133"/>
        <v>54.615384615384613</v>
      </c>
      <c r="Q2113" t="s">
        <v>8325</v>
      </c>
      <c r="R2113" t="s">
        <v>8329</v>
      </c>
      <c r="S2113" s="12">
        <f t="shared" si="135"/>
        <v>40703.197048611109</v>
      </c>
      <c r="T2113" s="12">
        <f t="shared" si="132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4"/>
        <v>100</v>
      </c>
      <c r="P2114" s="8">
        <f t="shared" si="133"/>
        <v>27.272727272727273</v>
      </c>
      <c r="Q2114" t="s">
        <v>8325</v>
      </c>
      <c r="R2114" t="s">
        <v>8329</v>
      </c>
      <c r="S2114" s="12">
        <f t="shared" si="135"/>
        <v>41365.928159722222</v>
      </c>
      <c r="T2114" s="12">
        <f t="shared" si="132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4"/>
        <v>104.85714285714285</v>
      </c>
      <c r="P2115" s="8">
        <f t="shared" si="133"/>
        <v>68.598130841121488</v>
      </c>
      <c r="Q2115" t="s">
        <v>8325</v>
      </c>
      <c r="R2115" t="s">
        <v>8329</v>
      </c>
      <c r="S2115" s="12">
        <f t="shared" si="135"/>
        <v>41870.86546296296</v>
      </c>
      <c r="T2115" s="12">
        <f t="shared" ref="T2115:T2178" si="136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4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5"/>
        <v>40458.815625000003</v>
      </c>
      <c r="T2116" s="12">
        <f t="shared" si="136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4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5"/>
        <v>40564.081030092595</v>
      </c>
      <c r="T2117" s="12">
        <f t="shared" si="136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4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5"/>
        <v>41136.777812500004</v>
      </c>
      <c r="T2118" s="12">
        <f t="shared" si="136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4"/>
        <v>147.75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5"/>
        <v>42290.059594907405</v>
      </c>
      <c r="T2119" s="12">
        <f t="shared" si="136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4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5"/>
        <v>40718.839537037034</v>
      </c>
      <c r="T2120" s="12">
        <f t="shared" si="136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4"/>
        <v>100.75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5"/>
        <v>41107.130150462966</v>
      </c>
      <c r="T2121" s="12">
        <f t="shared" si="136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4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5"/>
        <v>41591.964537037034</v>
      </c>
      <c r="T2122" s="12">
        <f t="shared" si="136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4"/>
        <v>0.56800000000000006</v>
      </c>
      <c r="P2123" s="8">
        <f t="shared" si="133"/>
        <v>28.4</v>
      </c>
      <c r="Q2123" t="s">
        <v>8333</v>
      </c>
      <c r="R2123" t="s">
        <v>8334</v>
      </c>
      <c r="S2123" s="12">
        <f t="shared" si="135"/>
        <v>42716.7424537037</v>
      </c>
      <c r="T2123" s="12">
        <f t="shared" si="136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4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5"/>
        <v>42712.300567129627</v>
      </c>
      <c r="T2124" s="12">
        <f t="shared" si="136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4"/>
        <v>10</v>
      </c>
      <c r="P2125" s="8">
        <f t="shared" si="133"/>
        <v>10</v>
      </c>
      <c r="Q2125" t="s">
        <v>8333</v>
      </c>
      <c r="R2125" t="s">
        <v>8334</v>
      </c>
      <c r="S2125" s="12">
        <f t="shared" si="135"/>
        <v>40198.424849537041</v>
      </c>
      <c r="T2125" s="12">
        <f t="shared" si="136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4"/>
        <v>10.454545454545453</v>
      </c>
      <c r="P2126" s="8">
        <f t="shared" si="133"/>
        <v>23</v>
      </c>
      <c r="Q2126" t="s">
        <v>8333</v>
      </c>
      <c r="R2126" t="s">
        <v>8334</v>
      </c>
      <c r="S2126" s="12">
        <f t="shared" si="135"/>
        <v>40464.028182870366</v>
      </c>
      <c r="T2126" s="12">
        <f t="shared" si="136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4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5"/>
        <v>42191.023530092592</v>
      </c>
      <c r="T2127" s="12">
        <f t="shared" si="136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4"/>
        <v>0.05</v>
      </c>
      <c r="P2128" s="8">
        <f t="shared" si="133"/>
        <v>5</v>
      </c>
      <c r="Q2128" t="s">
        <v>8333</v>
      </c>
      <c r="R2128" t="s">
        <v>8334</v>
      </c>
      <c r="S2128" s="12">
        <f t="shared" si="135"/>
        <v>41951.973229166666</v>
      </c>
      <c r="T2128" s="12">
        <f t="shared" si="136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4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5"/>
        <v>42045.50535879629</v>
      </c>
      <c r="T2129" s="12">
        <f t="shared" si="136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4"/>
        <v>0.16666666666666669</v>
      </c>
      <c r="P2130" s="8">
        <f t="shared" si="133"/>
        <v>25</v>
      </c>
      <c r="Q2130" t="s">
        <v>8333</v>
      </c>
      <c r="R2130" t="s">
        <v>8334</v>
      </c>
      <c r="S2130" s="12">
        <f t="shared" si="135"/>
        <v>41843.772789351853</v>
      </c>
      <c r="T2130" s="12">
        <f t="shared" si="136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4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5"/>
        <v>42409.024305555555</v>
      </c>
      <c r="T2131" s="12">
        <f t="shared" si="136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4"/>
        <v>0.20238095238095236</v>
      </c>
      <c r="P2132" s="8">
        <f t="shared" si="133"/>
        <v>21.25</v>
      </c>
      <c r="Q2132" t="s">
        <v>8333</v>
      </c>
      <c r="R2132" t="s">
        <v>8334</v>
      </c>
      <c r="S2132" s="12">
        <f t="shared" si="135"/>
        <v>41832.086377314816</v>
      </c>
      <c r="T2132" s="12">
        <f t="shared" si="136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4"/>
        <v>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5"/>
        <v>42167.207071759258</v>
      </c>
      <c r="T2133" s="12">
        <f t="shared" si="136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4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5"/>
        <v>41643.487175925926</v>
      </c>
      <c r="T2134" s="12">
        <f t="shared" si="136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4"/>
        <v>1.6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5"/>
        <v>40619.097210648149</v>
      </c>
      <c r="T2135" s="12">
        <f t="shared" si="136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4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5"/>
        <v>41361.886469907404</v>
      </c>
      <c r="T2136" s="12">
        <f t="shared" si="136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4"/>
        <v>9.56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5"/>
        <v>41156.963344907403</v>
      </c>
      <c r="T2137" s="12">
        <f t="shared" si="136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4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5"/>
        <v>41536.509097222224</v>
      </c>
      <c r="T2138" s="12">
        <f t="shared" si="136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4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5"/>
        <v>41948.771168981482</v>
      </c>
      <c r="T2139" s="12">
        <f t="shared" si="136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4"/>
        <v>12.8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5"/>
        <v>41557.013182870374</v>
      </c>
      <c r="T2140" s="12">
        <f t="shared" si="136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4"/>
        <v>5.42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5"/>
        <v>42647.750092592592</v>
      </c>
      <c r="T2141" s="12">
        <f t="shared" si="136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4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5"/>
        <v>41255.833611111113</v>
      </c>
      <c r="T2142" s="12">
        <f t="shared" si="136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4"/>
        <v>0</v>
      </c>
      <c r="P2143" s="8">
        <v>0</v>
      </c>
      <c r="Q2143" t="s">
        <v>8333</v>
      </c>
      <c r="R2143" t="s">
        <v>8334</v>
      </c>
      <c r="S2143" s="12">
        <f t="shared" si="135"/>
        <v>41927.235636574071</v>
      </c>
      <c r="T2143" s="12">
        <f t="shared" si="136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4"/>
        <v>5.7238095238095239</v>
      </c>
      <c r="P2144" s="8">
        <f t="shared" ref="P2144:P2207" si="137">AVERAGE(E2144/L2144)</f>
        <v>50.083333333333336</v>
      </c>
      <c r="Q2144" t="s">
        <v>8333</v>
      </c>
      <c r="R2144" t="s">
        <v>8334</v>
      </c>
      <c r="S2144" s="12">
        <f t="shared" si="135"/>
        <v>42340.701504629629</v>
      </c>
      <c r="T2144" s="12">
        <f t="shared" si="136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4"/>
        <v>11.25</v>
      </c>
      <c r="P2145" s="8">
        <f t="shared" si="137"/>
        <v>45</v>
      </c>
      <c r="Q2145" t="s">
        <v>8333</v>
      </c>
      <c r="R2145" t="s">
        <v>8334</v>
      </c>
      <c r="S2145" s="12">
        <f t="shared" si="135"/>
        <v>40332.886712962965</v>
      </c>
      <c r="T2145" s="12">
        <f t="shared" si="136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4"/>
        <v>1.7098591549295776</v>
      </c>
      <c r="P2146" s="8">
        <f t="shared" si="137"/>
        <v>25.291666666666668</v>
      </c>
      <c r="Q2146" t="s">
        <v>8333</v>
      </c>
      <c r="R2146" t="s">
        <v>8334</v>
      </c>
      <c r="S2146" s="12">
        <f t="shared" si="135"/>
        <v>41499.546759259261</v>
      </c>
      <c r="T2146" s="12">
        <f t="shared" si="136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4"/>
        <v>30.433333333333334</v>
      </c>
      <c r="P2147" s="8">
        <f t="shared" si="137"/>
        <v>51.292134831460672</v>
      </c>
      <c r="Q2147" t="s">
        <v>8333</v>
      </c>
      <c r="R2147" t="s">
        <v>8334</v>
      </c>
      <c r="S2147" s="12">
        <f t="shared" si="135"/>
        <v>41575.237430555557</v>
      </c>
      <c r="T2147" s="12">
        <f t="shared" si="136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4"/>
        <v>0.02</v>
      </c>
      <c r="P2148" s="8">
        <f t="shared" si="137"/>
        <v>1</v>
      </c>
      <c r="Q2148" t="s">
        <v>8333</v>
      </c>
      <c r="R2148" t="s">
        <v>8334</v>
      </c>
      <c r="S2148" s="12">
        <f t="shared" si="135"/>
        <v>42397.679513888885</v>
      </c>
      <c r="T2148" s="12">
        <f t="shared" si="136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4"/>
        <v>0.69641025641025645</v>
      </c>
      <c r="P2149" s="8">
        <f t="shared" si="137"/>
        <v>49.381818181818183</v>
      </c>
      <c r="Q2149" t="s">
        <v>8333</v>
      </c>
      <c r="R2149" t="s">
        <v>8334</v>
      </c>
      <c r="S2149" s="12">
        <f t="shared" si="135"/>
        <v>41927.295694444445</v>
      </c>
      <c r="T2149" s="12">
        <f t="shared" si="136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4"/>
        <v>2</v>
      </c>
      <c r="P2150" s="8">
        <f t="shared" si="137"/>
        <v>1</v>
      </c>
      <c r="Q2150" t="s">
        <v>8333</v>
      </c>
      <c r="R2150" t="s">
        <v>8334</v>
      </c>
      <c r="S2150" s="12">
        <f t="shared" si="135"/>
        <v>42066.733587962968</v>
      </c>
      <c r="T2150" s="12">
        <f t="shared" si="136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4"/>
        <v>0</v>
      </c>
      <c r="P2151" s="8">
        <v>0</v>
      </c>
      <c r="Q2151" t="s">
        <v>8333</v>
      </c>
      <c r="R2151" t="s">
        <v>8334</v>
      </c>
      <c r="S2151" s="12">
        <f t="shared" si="135"/>
        <v>40355.024953703702</v>
      </c>
      <c r="T2151" s="12">
        <f t="shared" si="136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4"/>
        <v>0.80999999999999994</v>
      </c>
      <c r="P2152" s="8">
        <f t="shared" si="137"/>
        <v>101.25</v>
      </c>
      <c r="Q2152" t="s">
        <v>8333</v>
      </c>
      <c r="R2152" t="s">
        <v>8334</v>
      </c>
      <c r="S2152" s="12">
        <f t="shared" si="135"/>
        <v>42534.284710648149</v>
      </c>
      <c r="T2152" s="12">
        <f t="shared" si="136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4"/>
        <v>0.26222222222222225</v>
      </c>
      <c r="P2153" s="8">
        <f t="shared" si="137"/>
        <v>19.666666666666668</v>
      </c>
      <c r="Q2153" t="s">
        <v>8333</v>
      </c>
      <c r="R2153" t="s">
        <v>8334</v>
      </c>
      <c r="S2153" s="12">
        <f t="shared" si="135"/>
        <v>42520.847384259265</v>
      </c>
      <c r="T2153" s="12">
        <f t="shared" si="136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4"/>
        <v>0.16666666666666669</v>
      </c>
      <c r="P2154" s="8">
        <f t="shared" si="137"/>
        <v>12.5</v>
      </c>
      <c r="Q2154" t="s">
        <v>8333</v>
      </c>
      <c r="R2154" t="s">
        <v>8334</v>
      </c>
      <c r="S2154" s="12">
        <f t="shared" si="135"/>
        <v>41683.832280092596</v>
      </c>
      <c r="T2154" s="12">
        <f t="shared" si="136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4"/>
        <v>9.124454880912446E-3</v>
      </c>
      <c r="P2155" s="8">
        <f t="shared" si="137"/>
        <v>8.5</v>
      </c>
      <c r="Q2155" t="s">
        <v>8333</v>
      </c>
      <c r="R2155" t="s">
        <v>8334</v>
      </c>
      <c r="S2155" s="12">
        <f t="shared" si="135"/>
        <v>41974.911087962959</v>
      </c>
      <c r="T2155" s="12">
        <f t="shared" si="136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4"/>
        <v>0.8</v>
      </c>
      <c r="P2156" s="8">
        <f t="shared" si="137"/>
        <v>1</v>
      </c>
      <c r="Q2156" t="s">
        <v>8333</v>
      </c>
      <c r="R2156" t="s">
        <v>8334</v>
      </c>
      <c r="S2156" s="12">
        <f t="shared" si="135"/>
        <v>41647.632256944446</v>
      </c>
      <c r="T2156" s="12">
        <f t="shared" si="136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4"/>
        <v>2.2999999999999998</v>
      </c>
      <c r="P2157" s="8">
        <f t="shared" si="137"/>
        <v>23</v>
      </c>
      <c r="Q2157" t="s">
        <v>8333</v>
      </c>
      <c r="R2157" t="s">
        <v>8334</v>
      </c>
      <c r="S2157" s="12">
        <f t="shared" si="135"/>
        <v>42430.747511574074</v>
      </c>
      <c r="T2157" s="12">
        <f t="shared" si="136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4"/>
        <v>2.6660714285714282</v>
      </c>
      <c r="P2158" s="8">
        <f t="shared" si="137"/>
        <v>17.987951807228917</v>
      </c>
      <c r="Q2158" t="s">
        <v>8333</v>
      </c>
      <c r="R2158" t="s">
        <v>8334</v>
      </c>
      <c r="S2158" s="12">
        <f t="shared" si="135"/>
        <v>41488.85423611111</v>
      </c>
      <c r="T2158" s="12">
        <f t="shared" si="136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4"/>
        <v>28.192</v>
      </c>
      <c r="P2159" s="8">
        <f t="shared" si="137"/>
        <v>370.94736842105266</v>
      </c>
      <c r="Q2159" t="s">
        <v>8333</v>
      </c>
      <c r="R2159" t="s">
        <v>8334</v>
      </c>
      <c r="S2159" s="12">
        <f t="shared" si="135"/>
        <v>42694.98128472222</v>
      </c>
      <c r="T2159" s="12">
        <f t="shared" si="136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4"/>
        <v>6.5900366666666672</v>
      </c>
      <c r="P2160" s="8">
        <f t="shared" si="137"/>
        <v>63.569485530546629</v>
      </c>
      <c r="Q2160" t="s">
        <v>8333</v>
      </c>
      <c r="R2160" t="s">
        <v>8334</v>
      </c>
      <c r="S2160" s="12">
        <f t="shared" si="135"/>
        <v>41264.853865740741</v>
      </c>
      <c r="T2160" s="12">
        <f t="shared" si="136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ref="O2161:O2224" si="138">SUM(E2161/D2161)*100</f>
        <v>0.72222222222222221</v>
      </c>
      <c r="P2161" s="8">
        <f t="shared" si="137"/>
        <v>13</v>
      </c>
      <c r="Q2161" t="s">
        <v>8333</v>
      </c>
      <c r="R2161" t="s">
        <v>8334</v>
      </c>
      <c r="S2161" s="12">
        <f t="shared" si="135"/>
        <v>40710.731180555551</v>
      </c>
      <c r="T2161" s="12">
        <f t="shared" si="136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8"/>
        <v>0.85000000000000009</v>
      </c>
      <c r="P2162" s="8">
        <f t="shared" si="137"/>
        <v>5.3125</v>
      </c>
      <c r="Q2162" t="s">
        <v>8333</v>
      </c>
      <c r="R2162" t="s">
        <v>8334</v>
      </c>
      <c r="S2162" s="12">
        <f t="shared" si="135"/>
        <v>41018.711863425924</v>
      </c>
      <c r="T2162" s="12">
        <f t="shared" si="136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8"/>
        <v>115.75</v>
      </c>
      <c r="P2163" s="8">
        <f t="shared" si="137"/>
        <v>35.615384615384613</v>
      </c>
      <c r="Q2163" t="s">
        <v>8325</v>
      </c>
      <c r="R2163" t="s">
        <v>8326</v>
      </c>
      <c r="S2163" s="12">
        <f t="shared" si="135"/>
        <v>42240.852534722217</v>
      </c>
      <c r="T2163" s="12">
        <f t="shared" si="136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8"/>
        <v>112.26666666666667</v>
      </c>
      <c r="P2164" s="8">
        <f t="shared" si="137"/>
        <v>87.103448275862064</v>
      </c>
      <c r="Q2164" t="s">
        <v>8325</v>
      </c>
      <c r="R2164" t="s">
        <v>8326</v>
      </c>
      <c r="S2164" s="12">
        <f t="shared" si="135"/>
        <v>41813.766099537039</v>
      </c>
      <c r="T2164" s="12">
        <f t="shared" si="136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8"/>
        <v>132.20000000000002</v>
      </c>
      <c r="P2165" s="8">
        <f t="shared" si="137"/>
        <v>75.11363636363636</v>
      </c>
      <c r="Q2165" t="s">
        <v>8325</v>
      </c>
      <c r="R2165" t="s">
        <v>8326</v>
      </c>
      <c r="S2165" s="12">
        <f t="shared" si="135"/>
        <v>42111.899537037039</v>
      </c>
      <c r="T2165" s="12">
        <f t="shared" si="136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8"/>
        <v>102.63636363636364</v>
      </c>
      <c r="P2166" s="8">
        <f t="shared" si="137"/>
        <v>68.01204819277109</v>
      </c>
      <c r="Q2166" t="s">
        <v>8325</v>
      </c>
      <c r="R2166" t="s">
        <v>8326</v>
      </c>
      <c r="S2166" s="12">
        <f t="shared" ref="S2166:S2229" si="139">(((J2166/60)/60)/24)+DATE(1970,1,1)</f>
        <v>42515.71775462963</v>
      </c>
      <c r="T2166" s="12">
        <f t="shared" si="136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8"/>
        <v>138.64000000000001</v>
      </c>
      <c r="P2167" s="8">
        <f t="shared" si="137"/>
        <v>29.623931623931625</v>
      </c>
      <c r="Q2167" t="s">
        <v>8325</v>
      </c>
      <c r="R2167" t="s">
        <v>8326</v>
      </c>
      <c r="S2167" s="12">
        <f t="shared" si="139"/>
        <v>42438.667071759264</v>
      </c>
      <c r="T2167" s="12">
        <f t="shared" si="136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8"/>
        <v>146.6</v>
      </c>
      <c r="P2168" s="8">
        <f t="shared" si="137"/>
        <v>91.625</v>
      </c>
      <c r="Q2168" t="s">
        <v>8325</v>
      </c>
      <c r="R2168" t="s">
        <v>8326</v>
      </c>
      <c r="S2168" s="12">
        <f t="shared" si="139"/>
        <v>41933.838171296295</v>
      </c>
      <c r="T2168" s="12">
        <f t="shared" si="136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8"/>
        <v>120</v>
      </c>
      <c r="P2169" s="8">
        <f t="shared" si="137"/>
        <v>22.5</v>
      </c>
      <c r="Q2169" t="s">
        <v>8325</v>
      </c>
      <c r="R2169" t="s">
        <v>8326</v>
      </c>
      <c r="S2169" s="12">
        <f t="shared" si="139"/>
        <v>41153.066400462965</v>
      </c>
      <c r="T2169" s="12">
        <f t="shared" si="136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8"/>
        <v>121.5816111111111</v>
      </c>
      <c r="P2170" s="8">
        <f t="shared" si="137"/>
        <v>64.366735294117646</v>
      </c>
      <c r="Q2170" t="s">
        <v>8325</v>
      </c>
      <c r="R2170" t="s">
        <v>8326</v>
      </c>
      <c r="S2170" s="12">
        <f t="shared" si="139"/>
        <v>42745.600243055553</v>
      </c>
      <c r="T2170" s="12">
        <f t="shared" si="136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8"/>
        <v>100</v>
      </c>
      <c r="P2171" s="8">
        <f t="shared" si="137"/>
        <v>21.857142857142858</v>
      </c>
      <c r="Q2171" t="s">
        <v>8325</v>
      </c>
      <c r="R2171" t="s">
        <v>8326</v>
      </c>
      <c r="S2171" s="12">
        <f t="shared" si="139"/>
        <v>42793.700821759259</v>
      </c>
      <c r="T2171" s="12">
        <f t="shared" si="136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8"/>
        <v>180.85714285714286</v>
      </c>
      <c r="P2172" s="8">
        <f t="shared" si="137"/>
        <v>33.315789473684212</v>
      </c>
      <c r="Q2172" t="s">
        <v>8325</v>
      </c>
      <c r="R2172" t="s">
        <v>8326</v>
      </c>
      <c r="S2172" s="12">
        <f t="shared" si="139"/>
        <v>42198.750254629631</v>
      </c>
      <c r="T2172" s="12">
        <f t="shared" si="136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8"/>
        <v>106.075</v>
      </c>
      <c r="P2173" s="8">
        <f t="shared" si="137"/>
        <v>90.276595744680847</v>
      </c>
      <c r="Q2173" t="s">
        <v>8325</v>
      </c>
      <c r="R2173" t="s">
        <v>8326</v>
      </c>
      <c r="S2173" s="12">
        <f t="shared" si="139"/>
        <v>42141.95711805555</v>
      </c>
      <c r="T2173" s="12">
        <f t="shared" si="136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8"/>
        <v>100</v>
      </c>
      <c r="P2174" s="8">
        <f t="shared" si="137"/>
        <v>76.92307692307692</v>
      </c>
      <c r="Q2174" t="s">
        <v>8325</v>
      </c>
      <c r="R2174" t="s">
        <v>8326</v>
      </c>
      <c r="S2174" s="12">
        <f t="shared" si="139"/>
        <v>42082.580092592587</v>
      </c>
      <c r="T2174" s="12">
        <f t="shared" si="136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8"/>
        <v>126.92857142857143</v>
      </c>
      <c r="P2175" s="8">
        <f t="shared" si="137"/>
        <v>59.233333333333334</v>
      </c>
      <c r="Q2175" t="s">
        <v>8325</v>
      </c>
      <c r="R2175" t="s">
        <v>8326</v>
      </c>
      <c r="S2175" s="12">
        <f t="shared" si="139"/>
        <v>41495.692627314813</v>
      </c>
      <c r="T2175" s="12">
        <f t="shared" si="136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8"/>
        <v>102.97499999999999</v>
      </c>
      <c r="P2176" s="8">
        <f t="shared" si="137"/>
        <v>65.38095238095238</v>
      </c>
      <c r="Q2176" t="s">
        <v>8325</v>
      </c>
      <c r="R2176" t="s">
        <v>8326</v>
      </c>
      <c r="S2176" s="12">
        <f t="shared" si="139"/>
        <v>42465.542905092589</v>
      </c>
      <c r="T2176" s="12">
        <f t="shared" si="136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8"/>
        <v>250</v>
      </c>
      <c r="P2177" s="8">
        <f t="shared" si="137"/>
        <v>67.307692307692307</v>
      </c>
      <c r="Q2177" t="s">
        <v>8325</v>
      </c>
      <c r="R2177" t="s">
        <v>8326</v>
      </c>
      <c r="S2177" s="12">
        <f t="shared" si="139"/>
        <v>42565.009097222224</v>
      </c>
      <c r="T2177" s="12">
        <f t="shared" si="136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8"/>
        <v>126.02</v>
      </c>
      <c r="P2178" s="8">
        <f t="shared" si="137"/>
        <v>88.74647887323944</v>
      </c>
      <c r="Q2178" t="s">
        <v>8325</v>
      </c>
      <c r="R2178" t="s">
        <v>8326</v>
      </c>
      <c r="S2178" s="12">
        <f t="shared" si="139"/>
        <v>42096.633206018523</v>
      </c>
      <c r="T2178" s="12">
        <f t="shared" si="136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8"/>
        <v>100.12</v>
      </c>
      <c r="P2179" s="8">
        <f t="shared" si="137"/>
        <v>65.868421052631575</v>
      </c>
      <c r="Q2179" t="s">
        <v>8325</v>
      </c>
      <c r="R2179" t="s">
        <v>8326</v>
      </c>
      <c r="S2179" s="12">
        <f t="shared" si="139"/>
        <v>42502.250775462962</v>
      </c>
      <c r="T2179" s="12">
        <f t="shared" ref="T2179:T2242" si="140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8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9"/>
        <v>42723.63653935185</v>
      </c>
      <c r="T2180" s="12">
        <f t="shared" si="140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8"/>
        <v>161.4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9"/>
        <v>42075.171203703707</v>
      </c>
      <c r="T2181" s="12">
        <f t="shared" si="140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8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9"/>
        <v>42279.669768518521</v>
      </c>
      <c r="T2182" s="12">
        <f t="shared" si="140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8"/>
        <v>153.1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9"/>
        <v>42773.005243055552</v>
      </c>
      <c r="T2183" s="12">
        <f t="shared" si="140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8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9"/>
        <v>41879.900752314818</v>
      </c>
      <c r="T2184" s="12">
        <f t="shared" si="140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8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9"/>
        <v>42745.365474537044</v>
      </c>
      <c r="T2185" s="12">
        <f t="shared" si="140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8"/>
        <v>284.74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9"/>
        <v>42380.690289351856</v>
      </c>
      <c r="T2186" s="12">
        <f t="shared" si="140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8"/>
        <v>1856.97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9"/>
        <v>41319.349988425929</v>
      </c>
      <c r="T2187" s="12">
        <f t="shared" si="140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8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9"/>
        <v>42583.615081018521</v>
      </c>
      <c r="T2188" s="12">
        <f t="shared" si="140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8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9"/>
        <v>42068.209097222221</v>
      </c>
      <c r="T2189" s="12">
        <f t="shared" si="140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8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9"/>
        <v>42633.586122685185</v>
      </c>
      <c r="T2190" s="12">
        <f t="shared" si="140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8"/>
        <v>503.25</v>
      </c>
      <c r="P2191" s="8">
        <f t="shared" si="137"/>
        <v>68.625</v>
      </c>
      <c r="Q2191" t="s">
        <v>8333</v>
      </c>
      <c r="R2191" t="s">
        <v>8351</v>
      </c>
      <c r="S2191" s="12">
        <f t="shared" si="139"/>
        <v>42467.788194444445</v>
      </c>
      <c r="T2191" s="12">
        <f t="shared" si="140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8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9"/>
        <v>42417.625046296293</v>
      </c>
      <c r="T2192" s="12">
        <f t="shared" si="140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8"/>
        <v>119.73333333333333</v>
      </c>
      <c r="P2193" s="8">
        <f t="shared" si="137"/>
        <v>35.92</v>
      </c>
      <c r="Q2193" t="s">
        <v>8333</v>
      </c>
      <c r="R2193" t="s">
        <v>8351</v>
      </c>
      <c r="S2193" s="12">
        <f t="shared" si="139"/>
        <v>42768.833645833336</v>
      </c>
      <c r="T2193" s="12">
        <f t="shared" si="140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8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9"/>
        <v>42691.8512037037</v>
      </c>
      <c r="T2194" s="12">
        <f t="shared" si="140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8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9"/>
        <v>42664.405925925923</v>
      </c>
      <c r="T2195" s="12">
        <f t="shared" si="140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8"/>
        <v>537.37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9"/>
        <v>42425.757986111115</v>
      </c>
      <c r="T2196" s="12">
        <f t="shared" si="140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8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9"/>
        <v>42197.771990740745</v>
      </c>
      <c r="T2197" s="12">
        <f t="shared" si="140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8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9"/>
        <v>42675.487291666665</v>
      </c>
      <c r="T2198" s="12">
        <f t="shared" si="140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8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9"/>
        <v>42033.584016203706</v>
      </c>
      <c r="T2199" s="12">
        <f t="shared" si="140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8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9"/>
        <v>42292.513888888891</v>
      </c>
      <c r="T2200" s="12">
        <f t="shared" si="140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8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9"/>
        <v>42262.416643518518</v>
      </c>
      <c r="T2201" s="12">
        <f t="shared" si="140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8"/>
        <v>542.15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9"/>
        <v>42163.625787037032</v>
      </c>
      <c r="T2202" s="12">
        <f t="shared" si="140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8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9"/>
        <v>41276.846817129634</v>
      </c>
      <c r="T2203" s="12">
        <f t="shared" si="140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8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9"/>
        <v>41184.849166666667</v>
      </c>
      <c r="T2204" s="12">
        <f t="shared" si="140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8"/>
        <v>109.55</v>
      </c>
      <c r="P2205" s="8">
        <f t="shared" si="137"/>
        <v>43.82</v>
      </c>
      <c r="Q2205" t="s">
        <v>8325</v>
      </c>
      <c r="R2205" t="s">
        <v>8330</v>
      </c>
      <c r="S2205" s="12">
        <f t="shared" si="139"/>
        <v>42241.85974537037</v>
      </c>
      <c r="T2205" s="12">
        <f t="shared" si="140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8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9"/>
        <v>41312.311562499999</v>
      </c>
      <c r="T2206" s="12">
        <f t="shared" si="140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8"/>
        <v>152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9"/>
        <v>41031.82163194444</v>
      </c>
      <c r="T2207" s="12">
        <f t="shared" si="140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8"/>
        <v>102.72727272727273</v>
      </c>
      <c r="P2208" s="8">
        <f t="shared" ref="P2208:P2271" si="141">AVERAGE(E2208/L2208)</f>
        <v>33.235294117647058</v>
      </c>
      <c r="Q2208" t="s">
        <v>8325</v>
      </c>
      <c r="R2208" t="s">
        <v>8330</v>
      </c>
      <c r="S2208" s="12">
        <f t="shared" si="139"/>
        <v>40997.257222222222</v>
      </c>
      <c r="T2208" s="12">
        <f t="shared" si="140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8"/>
        <v>100</v>
      </c>
      <c r="P2209" s="8">
        <f t="shared" si="141"/>
        <v>285.71428571428572</v>
      </c>
      <c r="Q2209" t="s">
        <v>8325</v>
      </c>
      <c r="R2209" t="s">
        <v>8330</v>
      </c>
      <c r="S2209" s="12">
        <f t="shared" si="139"/>
        <v>41564.194131944445</v>
      </c>
      <c r="T2209" s="12">
        <f t="shared" si="140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8"/>
        <v>101.6</v>
      </c>
      <c r="P2210" s="8">
        <f t="shared" si="141"/>
        <v>42.333333333333336</v>
      </c>
      <c r="Q2210" t="s">
        <v>8325</v>
      </c>
      <c r="R2210" t="s">
        <v>8330</v>
      </c>
      <c r="S2210" s="12">
        <f t="shared" si="139"/>
        <v>40946.882245370369</v>
      </c>
      <c r="T2210" s="12">
        <f t="shared" si="140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8"/>
        <v>150.80000000000001</v>
      </c>
      <c r="P2211" s="8">
        <f t="shared" si="141"/>
        <v>50.266666666666666</v>
      </c>
      <c r="Q2211" t="s">
        <v>8325</v>
      </c>
      <c r="R2211" t="s">
        <v>8330</v>
      </c>
      <c r="S2211" s="12">
        <f t="shared" si="139"/>
        <v>41732.479675925926</v>
      </c>
      <c r="T2211" s="12">
        <f t="shared" si="140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8"/>
        <v>111.425</v>
      </c>
      <c r="P2212" s="8">
        <f t="shared" si="141"/>
        <v>61.902777777777779</v>
      </c>
      <c r="Q2212" t="s">
        <v>8325</v>
      </c>
      <c r="R2212" t="s">
        <v>8330</v>
      </c>
      <c r="S2212" s="12">
        <f t="shared" si="139"/>
        <v>40956.066087962965</v>
      </c>
      <c r="T2212" s="12">
        <f t="shared" si="140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8"/>
        <v>195.6</v>
      </c>
      <c r="P2213" s="8">
        <f t="shared" si="141"/>
        <v>40.75</v>
      </c>
      <c r="Q2213" t="s">
        <v>8325</v>
      </c>
      <c r="R2213" t="s">
        <v>8330</v>
      </c>
      <c r="S2213" s="12">
        <f t="shared" si="139"/>
        <v>41716.785011574073</v>
      </c>
      <c r="T2213" s="12">
        <f t="shared" si="140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8"/>
        <v>114.38333333333333</v>
      </c>
      <c r="P2214" s="8">
        <f t="shared" si="141"/>
        <v>55.796747967479675</v>
      </c>
      <c r="Q2214" t="s">
        <v>8325</v>
      </c>
      <c r="R2214" t="s">
        <v>8330</v>
      </c>
      <c r="S2214" s="12">
        <f t="shared" si="139"/>
        <v>41548.747418981482</v>
      </c>
      <c r="T2214" s="12">
        <f t="shared" si="140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8"/>
        <v>200</v>
      </c>
      <c r="P2215" s="8">
        <f t="shared" si="141"/>
        <v>10</v>
      </c>
      <c r="Q2215" t="s">
        <v>8325</v>
      </c>
      <c r="R2215" t="s">
        <v>8330</v>
      </c>
      <c r="S2215" s="12">
        <f t="shared" si="139"/>
        <v>42109.826145833329</v>
      </c>
      <c r="T2215" s="12">
        <f t="shared" si="140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8"/>
        <v>292.50166666666667</v>
      </c>
      <c r="P2216" s="8">
        <f t="shared" si="141"/>
        <v>73.125416666666666</v>
      </c>
      <c r="Q2216" t="s">
        <v>8325</v>
      </c>
      <c r="R2216" t="s">
        <v>8330</v>
      </c>
      <c r="S2216" s="12">
        <f t="shared" si="139"/>
        <v>41646.792222222226</v>
      </c>
      <c r="T2216" s="12">
        <f t="shared" si="140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8"/>
        <v>156.36363636363637</v>
      </c>
      <c r="P2217" s="8">
        <f t="shared" si="141"/>
        <v>26.060606060606062</v>
      </c>
      <c r="Q2217" t="s">
        <v>8325</v>
      </c>
      <c r="R2217" t="s">
        <v>8330</v>
      </c>
      <c r="S2217" s="12">
        <f t="shared" si="139"/>
        <v>40958.717268518521</v>
      </c>
      <c r="T2217" s="12">
        <f t="shared" si="140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8"/>
        <v>105.66666666666666</v>
      </c>
      <c r="P2218" s="8">
        <f t="shared" si="141"/>
        <v>22.642857142857142</v>
      </c>
      <c r="Q2218" t="s">
        <v>8325</v>
      </c>
      <c r="R2218" t="s">
        <v>8330</v>
      </c>
      <c r="S2218" s="12">
        <f t="shared" si="139"/>
        <v>42194.751678240747</v>
      </c>
      <c r="T2218" s="12">
        <f t="shared" si="140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8"/>
        <v>101.19047619047619</v>
      </c>
      <c r="P2219" s="8">
        <f t="shared" si="141"/>
        <v>47.222222222222221</v>
      </c>
      <c r="Q2219" t="s">
        <v>8325</v>
      </c>
      <c r="R2219" t="s">
        <v>8330</v>
      </c>
      <c r="S2219" s="12">
        <f t="shared" si="139"/>
        <v>42299.776770833334</v>
      </c>
      <c r="T2219" s="12">
        <f t="shared" si="140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8"/>
        <v>122.833</v>
      </c>
      <c r="P2220" s="8">
        <f t="shared" si="141"/>
        <v>32.324473684210524</v>
      </c>
      <c r="Q2220" t="s">
        <v>8325</v>
      </c>
      <c r="R2220" t="s">
        <v>8330</v>
      </c>
      <c r="S2220" s="12">
        <f t="shared" si="139"/>
        <v>41127.812303240738</v>
      </c>
      <c r="T2220" s="12">
        <f t="shared" si="140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8"/>
        <v>101.49999999999999</v>
      </c>
      <c r="P2221" s="8">
        <f t="shared" si="141"/>
        <v>53.421052631578945</v>
      </c>
      <c r="Q2221" t="s">
        <v>8325</v>
      </c>
      <c r="R2221" t="s">
        <v>8330</v>
      </c>
      <c r="S2221" s="12">
        <f t="shared" si="139"/>
        <v>42205.718888888892</v>
      </c>
      <c r="T2221" s="12">
        <f t="shared" si="140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8"/>
        <v>101.14285714285714</v>
      </c>
      <c r="P2222" s="8">
        <f t="shared" si="141"/>
        <v>51.304347826086953</v>
      </c>
      <c r="Q2222" t="s">
        <v>8325</v>
      </c>
      <c r="R2222" t="s">
        <v>8330</v>
      </c>
      <c r="S2222" s="12">
        <f t="shared" si="139"/>
        <v>41452.060601851852</v>
      </c>
      <c r="T2222" s="12">
        <f t="shared" si="140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8"/>
        <v>108.11999999999999</v>
      </c>
      <c r="P2223" s="8">
        <f t="shared" si="141"/>
        <v>37.197247706422019</v>
      </c>
      <c r="Q2223" t="s">
        <v>8333</v>
      </c>
      <c r="R2223" t="s">
        <v>8351</v>
      </c>
      <c r="S2223" s="12">
        <f t="shared" si="139"/>
        <v>42452.666770833333</v>
      </c>
      <c r="T2223" s="12">
        <f t="shared" si="140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8"/>
        <v>162.6</v>
      </c>
      <c r="P2224" s="8">
        <f t="shared" si="141"/>
        <v>27.1</v>
      </c>
      <c r="Q2224" t="s">
        <v>8333</v>
      </c>
      <c r="R2224" t="s">
        <v>8351</v>
      </c>
      <c r="S2224" s="12">
        <f t="shared" si="139"/>
        <v>40906.787581018521</v>
      </c>
      <c r="T2224" s="12">
        <f t="shared" si="140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ref="O2225:O2288" si="142">SUM(E2225/D2225)*100</f>
        <v>105.80000000000001</v>
      </c>
      <c r="P2225" s="8">
        <f t="shared" si="141"/>
        <v>206.31</v>
      </c>
      <c r="Q2225" t="s">
        <v>8333</v>
      </c>
      <c r="R2225" t="s">
        <v>8351</v>
      </c>
      <c r="S2225" s="12">
        <f t="shared" si="139"/>
        <v>42152.640833333338</v>
      </c>
      <c r="T2225" s="12">
        <f t="shared" si="140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42"/>
        <v>243.15000000000003</v>
      </c>
      <c r="P2226" s="8">
        <f t="shared" si="141"/>
        <v>82.145270270270274</v>
      </c>
      <c r="Q2226" t="s">
        <v>8333</v>
      </c>
      <c r="R2226" t="s">
        <v>8351</v>
      </c>
      <c r="S2226" s="12">
        <f t="shared" si="139"/>
        <v>42644.667534722219</v>
      </c>
      <c r="T2226" s="12">
        <f t="shared" si="140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42"/>
        <v>944.83338095238094</v>
      </c>
      <c r="P2227" s="8">
        <f t="shared" si="141"/>
        <v>164.79651993355483</v>
      </c>
      <c r="Q2227" t="s">
        <v>8333</v>
      </c>
      <c r="R2227" t="s">
        <v>8351</v>
      </c>
      <c r="S2227" s="12">
        <f t="shared" si="139"/>
        <v>41873.79184027778</v>
      </c>
      <c r="T2227" s="12">
        <f t="shared" si="140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42"/>
        <v>108.46283333333334</v>
      </c>
      <c r="P2228" s="8">
        <f t="shared" si="141"/>
        <v>60.820280373831778</v>
      </c>
      <c r="Q2228" t="s">
        <v>8333</v>
      </c>
      <c r="R2228" t="s">
        <v>8351</v>
      </c>
      <c r="S2228" s="12">
        <f t="shared" si="139"/>
        <v>42381.79886574074</v>
      </c>
      <c r="T2228" s="12">
        <f t="shared" si="140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42"/>
        <v>157.37692307692308</v>
      </c>
      <c r="P2229" s="8">
        <f t="shared" si="141"/>
        <v>67.970099667774093</v>
      </c>
      <c r="Q2229" t="s">
        <v>8333</v>
      </c>
      <c r="R2229" t="s">
        <v>8351</v>
      </c>
      <c r="S2229" s="12">
        <f t="shared" si="139"/>
        <v>41561.807349537034</v>
      </c>
      <c r="T2229" s="12">
        <f t="shared" si="140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42"/>
        <v>1174.49</v>
      </c>
      <c r="P2230" s="8">
        <f t="shared" si="141"/>
        <v>81.561805555555551</v>
      </c>
      <c r="Q2230" t="s">
        <v>8333</v>
      </c>
      <c r="R2230" t="s">
        <v>8351</v>
      </c>
      <c r="S2230" s="12">
        <f t="shared" ref="S2230:S2293" si="143">(((J2230/60)/60)/24)+DATE(1970,1,1)</f>
        <v>42202.278194444443</v>
      </c>
      <c r="T2230" s="12">
        <f t="shared" si="140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42"/>
        <v>171.04755366949576</v>
      </c>
      <c r="P2231" s="8">
        <f t="shared" si="141"/>
        <v>25.42547309833024</v>
      </c>
      <c r="Q2231" t="s">
        <v>8333</v>
      </c>
      <c r="R2231" t="s">
        <v>8351</v>
      </c>
      <c r="S2231" s="12">
        <f t="shared" si="143"/>
        <v>41484.664247685185</v>
      </c>
      <c r="T2231" s="12">
        <f t="shared" si="140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42"/>
        <v>125.95294117647057</v>
      </c>
      <c r="P2232" s="8">
        <f t="shared" si="141"/>
        <v>21.497991967871485</v>
      </c>
      <c r="Q2232" t="s">
        <v>8333</v>
      </c>
      <c r="R2232" t="s">
        <v>8351</v>
      </c>
      <c r="S2232" s="12">
        <f t="shared" si="143"/>
        <v>41724.881099537037</v>
      </c>
      <c r="T2232" s="12">
        <f t="shared" si="140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42"/>
        <v>1212.1296000000002</v>
      </c>
      <c r="P2233" s="8">
        <f t="shared" si="141"/>
        <v>27.226630727762803</v>
      </c>
      <c r="Q2233" t="s">
        <v>8333</v>
      </c>
      <c r="R2233" t="s">
        <v>8351</v>
      </c>
      <c r="S2233" s="12">
        <f t="shared" si="143"/>
        <v>41423.910891203705</v>
      </c>
      <c r="T2233" s="12">
        <f t="shared" si="140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42"/>
        <v>495.8</v>
      </c>
      <c r="P2234" s="8">
        <f t="shared" si="141"/>
        <v>25.091093117408906</v>
      </c>
      <c r="Q2234" t="s">
        <v>8333</v>
      </c>
      <c r="R2234" t="s">
        <v>8351</v>
      </c>
      <c r="S2234" s="12">
        <f t="shared" si="143"/>
        <v>41806.794074074074</v>
      </c>
      <c r="T2234" s="12">
        <f t="shared" si="140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42"/>
        <v>332.03999999999996</v>
      </c>
      <c r="P2235" s="8">
        <f t="shared" si="141"/>
        <v>21.230179028132991</v>
      </c>
      <c r="Q2235" t="s">
        <v>8333</v>
      </c>
      <c r="R2235" t="s">
        <v>8351</v>
      </c>
      <c r="S2235" s="12">
        <f t="shared" si="143"/>
        <v>42331.378923611104</v>
      </c>
      <c r="T2235" s="12">
        <f t="shared" si="140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42"/>
        <v>1165</v>
      </c>
      <c r="P2236" s="8">
        <f t="shared" si="141"/>
        <v>41.607142857142854</v>
      </c>
      <c r="Q2236" t="s">
        <v>8333</v>
      </c>
      <c r="R2236" t="s">
        <v>8351</v>
      </c>
      <c r="S2236" s="12">
        <f t="shared" si="143"/>
        <v>42710.824618055558</v>
      </c>
      <c r="T2236" s="12">
        <f t="shared" si="140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42"/>
        <v>153.3153846153846</v>
      </c>
      <c r="P2237" s="8">
        <f t="shared" si="141"/>
        <v>135.58503401360545</v>
      </c>
      <c r="Q2237" t="s">
        <v>8333</v>
      </c>
      <c r="R2237" t="s">
        <v>8351</v>
      </c>
      <c r="S2237" s="12">
        <f t="shared" si="143"/>
        <v>42062.022118055553</v>
      </c>
      <c r="T2237" s="12">
        <f t="shared" si="140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42"/>
        <v>537.10714285714289</v>
      </c>
      <c r="P2238" s="8">
        <f t="shared" si="141"/>
        <v>22.116176470588236</v>
      </c>
      <c r="Q2238" t="s">
        <v>8333</v>
      </c>
      <c r="R2238" t="s">
        <v>8351</v>
      </c>
      <c r="S2238" s="12">
        <f t="shared" si="143"/>
        <v>42371.617164351846</v>
      </c>
      <c r="T2238" s="12">
        <f t="shared" si="140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42"/>
        <v>352.92777777777775</v>
      </c>
      <c r="P2239" s="8">
        <f t="shared" si="141"/>
        <v>64.625635808748726</v>
      </c>
      <c r="Q2239" t="s">
        <v>8333</v>
      </c>
      <c r="R2239" t="s">
        <v>8351</v>
      </c>
      <c r="S2239" s="12">
        <f t="shared" si="143"/>
        <v>41915.003275462965</v>
      </c>
      <c r="T2239" s="12">
        <f t="shared" si="140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42"/>
        <v>137.4</v>
      </c>
      <c r="P2240" s="8">
        <f t="shared" si="141"/>
        <v>69.569620253164558</v>
      </c>
      <c r="Q2240" t="s">
        <v>8333</v>
      </c>
      <c r="R2240" t="s">
        <v>8351</v>
      </c>
      <c r="S2240" s="12">
        <f t="shared" si="143"/>
        <v>42774.621712962966</v>
      </c>
      <c r="T2240" s="12">
        <f t="shared" si="140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42"/>
        <v>128.02668</v>
      </c>
      <c r="P2241" s="8">
        <f t="shared" si="141"/>
        <v>75.133028169014082</v>
      </c>
      <c r="Q2241" t="s">
        <v>8333</v>
      </c>
      <c r="R2241" t="s">
        <v>8351</v>
      </c>
      <c r="S2241" s="12">
        <f t="shared" si="143"/>
        <v>41572.958495370374</v>
      </c>
      <c r="T2241" s="12">
        <f t="shared" si="140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42"/>
        <v>270.68</v>
      </c>
      <c r="P2242" s="8">
        <f t="shared" si="141"/>
        <v>140.97916666666666</v>
      </c>
      <c r="Q2242" t="s">
        <v>8333</v>
      </c>
      <c r="R2242" t="s">
        <v>8351</v>
      </c>
      <c r="S2242" s="12">
        <f t="shared" si="143"/>
        <v>42452.825740740736</v>
      </c>
      <c r="T2242" s="12">
        <f t="shared" si="140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2"/>
        <v>806.4</v>
      </c>
      <c r="P2243" s="8">
        <f t="shared" si="141"/>
        <v>49.472392638036808</v>
      </c>
      <c r="Q2243" t="s">
        <v>8333</v>
      </c>
      <c r="R2243" t="s">
        <v>8351</v>
      </c>
      <c r="S2243" s="12">
        <f t="shared" si="143"/>
        <v>42766.827546296292</v>
      </c>
      <c r="T2243" s="12">
        <f t="shared" ref="T2243:T2306" si="144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2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3"/>
        <v>41569.575613425928</v>
      </c>
      <c r="T2244" s="12">
        <f t="shared" si="144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2"/>
        <v>930250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3"/>
        <v>42800.751041666663</v>
      </c>
      <c r="T2245" s="12">
        <f t="shared" si="144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2"/>
        <v>377.02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3"/>
        <v>42647.818819444445</v>
      </c>
      <c r="T2246" s="12">
        <f t="shared" si="144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2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3"/>
        <v>41660.708530092597</v>
      </c>
      <c r="T2247" s="12">
        <f t="shared" si="144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2"/>
        <v>100.12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3"/>
        <v>42221.79178240741</v>
      </c>
      <c r="T2248" s="12">
        <f t="shared" si="144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2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3"/>
        <v>42200.666261574079</v>
      </c>
      <c r="T2249" s="12">
        <f t="shared" si="144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2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3"/>
        <v>42688.875902777778</v>
      </c>
      <c r="T2250" s="12">
        <f t="shared" si="144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2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3"/>
        <v>41336.703298611108</v>
      </c>
      <c r="T2251" s="12">
        <f t="shared" si="144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2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3"/>
        <v>42677.005474537036</v>
      </c>
      <c r="T2252" s="12">
        <f t="shared" si="144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2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3"/>
        <v>41846.34579861111</v>
      </c>
      <c r="T2253" s="12">
        <f t="shared" si="144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2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3"/>
        <v>42573.327986111108</v>
      </c>
      <c r="T2254" s="12">
        <f t="shared" si="144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2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3"/>
        <v>42296.631331018521</v>
      </c>
      <c r="T2255" s="12">
        <f t="shared" si="144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2"/>
        <v>459.8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3"/>
        <v>42752.647777777776</v>
      </c>
      <c r="T2256" s="12">
        <f t="shared" si="144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2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3"/>
        <v>42467.951979166668</v>
      </c>
      <c r="T2257" s="12">
        <f t="shared" si="144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2"/>
        <v>222.70833333333334</v>
      </c>
      <c r="P2258" s="8">
        <f t="shared" si="141"/>
        <v>21.38</v>
      </c>
      <c r="Q2258" t="s">
        <v>8333</v>
      </c>
      <c r="R2258" t="s">
        <v>8351</v>
      </c>
      <c r="S2258" s="12">
        <f t="shared" si="143"/>
        <v>42682.451921296291</v>
      </c>
      <c r="T2258" s="12">
        <f t="shared" si="144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2"/>
        <v>636.14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3"/>
        <v>42505.936678240745</v>
      </c>
      <c r="T2259" s="12">
        <f t="shared" si="144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2"/>
        <v>146.5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3"/>
        <v>42136.75100694444</v>
      </c>
      <c r="T2260" s="12">
        <f t="shared" si="144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2"/>
        <v>1867.1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3"/>
        <v>42702.804814814815</v>
      </c>
      <c r="T2261" s="12">
        <f t="shared" si="144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2"/>
        <v>326.92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3"/>
        <v>41695.016782407409</v>
      </c>
      <c r="T2262" s="12">
        <f t="shared" si="144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2"/>
        <v>779.5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3"/>
        <v>42759.724768518514</v>
      </c>
      <c r="T2263" s="12">
        <f t="shared" si="144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2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3"/>
        <v>41926.585162037038</v>
      </c>
      <c r="T2264" s="12">
        <f t="shared" si="14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2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3"/>
        <v>42014.832326388889</v>
      </c>
      <c r="T2265" s="12">
        <f t="shared" si="144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2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3"/>
        <v>42496.582337962958</v>
      </c>
      <c r="T2266" s="12">
        <f t="shared" si="144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2"/>
        <v>298.5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3"/>
        <v>42689.853090277778</v>
      </c>
      <c r="T2267" s="12">
        <f t="shared" si="144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2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3"/>
        <v>42469.874907407408</v>
      </c>
      <c r="T2268" s="12">
        <f t="shared" si="144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2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3"/>
        <v>41968.829826388886</v>
      </c>
      <c r="T2269" s="12">
        <f t="shared" si="144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2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3"/>
        <v>42776.082349537035</v>
      </c>
      <c r="T2270" s="12">
        <f t="shared" si="144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2"/>
        <v>1801.64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3"/>
        <v>42776.704432870371</v>
      </c>
      <c r="T2271" s="12">
        <f t="shared" si="144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2"/>
        <v>720.24800000000005</v>
      </c>
      <c r="P2272" s="8">
        <f t="shared" ref="P2272:P2335" si="145">AVERAGE(E2272/L2272)</f>
        <v>107.82155688622754</v>
      </c>
      <c r="Q2272" t="s">
        <v>8333</v>
      </c>
      <c r="R2272" t="s">
        <v>8351</v>
      </c>
      <c r="S2272" s="12">
        <f t="shared" si="143"/>
        <v>42725.869363425925</v>
      </c>
      <c r="T2272" s="12">
        <f t="shared" si="144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2"/>
        <v>283.09000000000003</v>
      </c>
      <c r="P2273" s="8">
        <f t="shared" si="145"/>
        <v>42.63403614457831</v>
      </c>
      <c r="Q2273" t="s">
        <v>8333</v>
      </c>
      <c r="R2273" t="s">
        <v>8351</v>
      </c>
      <c r="S2273" s="12">
        <f t="shared" si="143"/>
        <v>42684.000046296293</v>
      </c>
      <c r="T2273" s="12">
        <f t="shared" si="144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2"/>
        <v>1356.6000000000001</v>
      </c>
      <c r="P2274" s="8">
        <f t="shared" si="145"/>
        <v>14.370762711864407</v>
      </c>
      <c r="Q2274" t="s">
        <v>8333</v>
      </c>
      <c r="R2274" t="s">
        <v>8351</v>
      </c>
      <c r="S2274" s="12">
        <f t="shared" si="143"/>
        <v>42315.699490740735</v>
      </c>
      <c r="T2274" s="12">
        <f t="shared" si="144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2"/>
        <v>220.35999999999999</v>
      </c>
      <c r="P2275" s="8">
        <f t="shared" si="145"/>
        <v>37.476190476190474</v>
      </c>
      <c r="Q2275" t="s">
        <v>8333</v>
      </c>
      <c r="R2275" t="s">
        <v>8351</v>
      </c>
      <c r="S2275" s="12">
        <f t="shared" si="143"/>
        <v>42781.549097222218</v>
      </c>
      <c r="T2275" s="12">
        <f t="shared" si="144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2"/>
        <v>119.6</v>
      </c>
      <c r="P2276" s="8">
        <f t="shared" si="145"/>
        <v>30.202020202020201</v>
      </c>
      <c r="Q2276" t="s">
        <v>8333</v>
      </c>
      <c r="R2276" t="s">
        <v>8351</v>
      </c>
      <c r="S2276" s="12">
        <f t="shared" si="143"/>
        <v>41663.500659722224</v>
      </c>
      <c r="T2276" s="12">
        <f t="shared" si="144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2"/>
        <v>407.76923076923077</v>
      </c>
      <c r="P2277" s="8">
        <f t="shared" si="145"/>
        <v>33.550632911392405</v>
      </c>
      <c r="Q2277" t="s">
        <v>8333</v>
      </c>
      <c r="R2277" t="s">
        <v>8351</v>
      </c>
      <c r="S2277" s="12">
        <f t="shared" si="143"/>
        <v>41965.616655092599</v>
      </c>
      <c r="T2277" s="12">
        <f t="shared" si="144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2"/>
        <v>105.81826105905425</v>
      </c>
      <c r="P2278" s="8">
        <f t="shared" si="145"/>
        <v>64.74666666666667</v>
      </c>
      <c r="Q2278" t="s">
        <v>8333</v>
      </c>
      <c r="R2278" t="s">
        <v>8351</v>
      </c>
      <c r="S2278" s="12">
        <f t="shared" si="143"/>
        <v>41614.651493055557</v>
      </c>
      <c r="T2278" s="12">
        <f t="shared" si="144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2"/>
        <v>141.08235294117648</v>
      </c>
      <c r="P2279" s="8">
        <f t="shared" si="145"/>
        <v>57.932367149758456</v>
      </c>
      <c r="Q2279" t="s">
        <v>8333</v>
      </c>
      <c r="R2279" t="s">
        <v>8351</v>
      </c>
      <c r="S2279" s="12">
        <f t="shared" si="143"/>
        <v>40936.678506944445</v>
      </c>
      <c r="T2279" s="12">
        <f t="shared" si="144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2"/>
        <v>270.7</v>
      </c>
      <c r="P2280" s="8">
        <f t="shared" si="145"/>
        <v>53.078431372549019</v>
      </c>
      <c r="Q2280" t="s">
        <v>8333</v>
      </c>
      <c r="R2280" t="s">
        <v>8351</v>
      </c>
      <c r="S2280" s="12">
        <f t="shared" si="143"/>
        <v>42338.709108796291</v>
      </c>
      <c r="T2280" s="12">
        <f t="shared" si="144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2"/>
        <v>153.80000000000001</v>
      </c>
      <c r="P2281" s="8">
        <f t="shared" si="145"/>
        <v>48.0625</v>
      </c>
      <c r="Q2281" t="s">
        <v>8333</v>
      </c>
      <c r="R2281" t="s">
        <v>8351</v>
      </c>
      <c r="S2281" s="12">
        <f t="shared" si="143"/>
        <v>42020.806701388887</v>
      </c>
      <c r="T2281" s="12">
        <f t="shared" si="144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2"/>
        <v>403.57653061224488</v>
      </c>
      <c r="P2282" s="8">
        <f t="shared" si="145"/>
        <v>82.396874999999994</v>
      </c>
      <c r="Q2282" t="s">
        <v>8333</v>
      </c>
      <c r="R2282" t="s">
        <v>8351</v>
      </c>
      <c r="S2282" s="12">
        <f t="shared" si="143"/>
        <v>42234.624895833331</v>
      </c>
      <c r="T2282" s="12">
        <f t="shared" si="144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2"/>
        <v>185</v>
      </c>
      <c r="P2283" s="8">
        <f t="shared" si="145"/>
        <v>50.454545454545453</v>
      </c>
      <c r="Q2283" t="s">
        <v>8325</v>
      </c>
      <c r="R2283" t="s">
        <v>8326</v>
      </c>
      <c r="S2283" s="12">
        <f t="shared" si="143"/>
        <v>40687.285844907405</v>
      </c>
      <c r="T2283" s="12">
        <f t="shared" si="144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2"/>
        <v>185.33333333333331</v>
      </c>
      <c r="P2284" s="8">
        <f t="shared" si="145"/>
        <v>115.83333333333333</v>
      </c>
      <c r="Q2284" t="s">
        <v>8325</v>
      </c>
      <c r="R2284" t="s">
        <v>8326</v>
      </c>
      <c r="S2284" s="12">
        <f t="shared" si="143"/>
        <v>42323.17460648148</v>
      </c>
      <c r="T2284" s="12">
        <f t="shared" si="144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2"/>
        <v>100.85533333333332</v>
      </c>
      <c r="P2285" s="8">
        <f t="shared" si="145"/>
        <v>63.03458333333333</v>
      </c>
      <c r="Q2285" t="s">
        <v>8325</v>
      </c>
      <c r="R2285" t="s">
        <v>8326</v>
      </c>
      <c r="S2285" s="12">
        <f t="shared" si="143"/>
        <v>40978.125046296293</v>
      </c>
      <c r="T2285" s="12">
        <f t="shared" si="144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2"/>
        <v>106.22116666666668</v>
      </c>
      <c r="P2286" s="8">
        <f t="shared" si="145"/>
        <v>108.02152542372882</v>
      </c>
      <c r="Q2286" t="s">
        <v>8325</v>
      </c>
      <c r="R2286" t="s">
        <v>8326</v>
      </c>
      <c r="S2286" s="12">
        <f t="shared" si="143"/>
        <v>40585.796817129631</v>
      </c>
      <c r="T2286" s="12">
        <f t="shared" si="144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2"/>
        <v>121.36666666666667</v>
      </c>
      <c r="P2287" s="8">
        <f t="shared" si="145"/>
        <v>46.088607594936711</v>
      </c>
      <c r="Q2287" t="s">
        <v>8325</v>
      </c>
      <c r="R2287" t="s">
        <v>8326</v>
      </c>
      <c r="S2287" s="12">
        <f t="shared" si="143"/>
        <v>41059.185682870368</v>
      </c>
      <c r="T2287" s="12">
        <f t="shared" si="144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2"/>
        <v>100.06666666666666</v>
      </c>
      <c r="P2288" s="8">
        <f t="shared" si="145"/>
        <v>107.21428571428571</v>
      </c>
      <c r="Q2288" t="s">
        <v>8325</v>
      </c>
      <c r="R2288" t="s">
        <v>8326</v>
      </c>
      <c r="S2288" s="12">
        <f t="shared" si="143"/>
        <v>41494.963587962964</v>
      </c>
      <c r="T2288" s="12">
        <f t="shared" si="144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ref="O2289:O2352" si="146">SUM(E2289/D2289)*100</f>
        <v>119.97755555555555</v>
      </c>
      <c r="P2289" s="8">
        <f t="shared" si="145"/>
        <v>50.9338679245283</v>
      </c>
      <c r="Q2289" t="s">
        <v>8325</v>
      </c>
      <c r="R2289" t="s">
        <v>8326</v>
      </c>
      <c r="S2289" s="12">
        <f t="shared" si="143"/>
        <v>41792.667361111111</v>
      </c>
      <c r="T2289" s="12">
        <f t="shared" si="144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6"/>
        <v>100.1</v>
      </c>
      <c r="P2290" s="8">
        <f t="shared" si="145"/>
        <v>40.04</v>
      </c>
      <c r="Q2290" t="s">
        <v>8325</v>
      </c>
      <c r="R2290" t="s">
        <v>8326</v>
      </c>
      <c r="S2290" s="12">
        <f t="shared" si="143"/>
        <v>41067.827418981484</v>
      </c>
      <c r="T2290" s="12">
        <f t="shared" si="144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6"/>
        <v>107.4</v>
      </c>
      <c r="P2291" s="8">
        <f t="shared" si="145"/>
        <v>64.44</v>
      </c>
      <c r="Q2291" t="s">
        <v>8325</v>
      </c>
      <c r="R2291" t="s">
        <v>8326</v>
      </c>
      <c r="S2291" s="12">
        <f t="shared" si="143"/>
        <v>41571.998379629629</v>
      </c>
      <c r="T2291" s="12">
        <f t="shared" si="144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6"/>
        <v>104.06666666666666</v>
      </c>
      <c r="P2292" s="8">
        <f t="shared" si="145"/>
        <v>53.827586206896555</v>
      </c>
      <c r="Q2292" t="s">
        <v>8325</v>
      </c>
      <c r="R2292" t="s">
        <v>8326</v>
      </c>
      <c r="S2292" s="12">
        <f t="shared" si="143"/>
        <v>40070.253819444442</v>
      </c>
      <c r="T2292" s="12">
        <f t="shared" si="144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6"/>
        <v>172.8</v>
      </c>
      <c r="P2293" s="8">
        <f t="shared" si="145"/>
        <v>100.46511627906976</v>
      </c>
      <c r="Q2293" t="s">
        <v>8325</v>
      </c>
      <c r="R2293" t="s">
        <v>8326</v>
      </c>
      <c r="S2293" s="12">
        <f t="shared" si="143"/>
        <v>40987.977060185185</v>
      </c>
      <c r="T2293" s="12">
        <f t="shared" si="144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6"/>
        <v>107.2505</v>
      </c>
      <c r="P2294" s="8">
        <f t="shared" si="145"/>
        <v>46.630652173913049</v>
      </c>
      <c r="Q2294" t="s">
        <v>8325</v>
      </c>
      <c r="R2294" t="s">
        <v>8326</v>
      </c>
      <c r="S2294" s="12">
        <f t="shared" ref="S2294:S2357" si="147">(((J2294/60)/60)/24)+DATE(1970,1,1)</f>
        <v>40987.697638888887</v>
      </c>
      <c r="T2294" s="12">
        <f t="shared" si="144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6"/>
        <v>108.23529411764706</v>
      </c>
      <c r="P2295" s="8">
        <f t="shared" si="145"/>
        <v>34.074074074074076</v>
      </c>
      <c r="Q2295" t="s">
        <v>8325</v>
      </c>
      <c r="R2295" t="s">
        <v>8326</v>
      </c>
      <c r="S2295" s="12">
        <f t="shared" si="147"/>
        <v>41151.708321759259</v>
      </c>
      <c r="T2295" s="12">
        <f t="shared" si="144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6"/>
        <v>146.08079999999998</v>
      </c>
      <c r="P2296" s="8">
        <f t="shared" si="145"/>
        <v>65.214642857142863</v>
      </c>
      <c r="Q2296" t="s">
        <v>8325</v>
      </c>
      <c r="R2296" t="s">
        <v>8326</v>
      </c>
      <c r="S2296" s="12">
        <f t="shared" si="147"/>
        <v>41264.72314814815</v>
      </c>
      <c r="T2296" s="12">
        <f t="shared" si="144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6"/>
        <v>125.25</v>
      </c>
      <c r="P2297" s="8">
        <f t="shared" si="145"/>
        <v>44.205882352941174</v>
      </c>
      <c r="Q2297" t="s">
        <v>8325</v>
      </c>
      <c r="R2297" t="s">
        <v>8326</v>
      </c>
      <c r="S2297" s="12">
        <f t="shared" si="147"/>
        <v>41270.954351851848</v>
      </c>
      <c r="T2297" s="12">
        <f t="shared" si="144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6"/>
        <v>149.07142857142856</v>
      </c>
      <c r="P2298" s="8">
        <f t="shared" si="145"/>
        <v>71.965517241379317</v>
      </c>
      <c r="Q2298" t="s">
        <v>8325</v>
      </c>
      <c r="R2298" t="s">
        <v>8326</v>
      </c>
      <c r="S2298" s="12">
        <f t="shared" si="147"/>
        <v>40927.731782407405</v>
      </c>
      <c r="T2298" s="12">
        <f t="shared" si="144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6"/>
        <v>100.6</v>
      </c>
      <c r="P2299" s="8">
        <f t="shared" si="145"/>
        <v>52.94736842105263</v>
      </c>
      <c r="Q2299" t="s">
        <v>8325</v>
      </c>
      <c r="R2299" t="s">
        <v>8326</v>
      </c>
      <c r="S2299" s="12">
        <f t="shared" si="147"/>
        <v>40948.042233796295</v>
      </c>
      <c r="T2299" s="12">
        <f t="shared" si="144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6"/>
        <v>105.07333333333332</v>
      </c>
      <c r="P2300" s="8">
        <f t="shared" si="145"/>
        <v>109.45138888888889</v>
      </c>
      <c r="Q2300" t="s">
        <v>8325</v>
      </c>
      <c r="R2300" t="s">
        <v>8326</v>
      </c>
      <c r="S2300" s="12">
        <f t="shared" si="147"/>
        <v>41694.84065972222</v>
      </c>
      <c r="T2300" s="12">
        <f t="shared" si="144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6"/>
        <v>350.16666666666663</v>
      </c>
      <c r="P2301" s="8">
        <f t="shared" si="145"/>
        <v>75.035714285714292</v>
      </c>
      <c r="Q2301" t="s">
        <v>8325</v>
      </c>
      <c r="R2301" t="s">
        <v>8326</v>
      </c>
      <c r="S2301" s="12">
        <f t="shared" si="147"/>
        <v>40565.032511574071</v>
      </c>
      <c r="T2301" s="12">
        <f t="shared" si="144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6"/>
        <v>101.25</v>
      </c>
      <c r="P2302" s="8">
        <f t="shared" si="145"/>
        <v>115.71428571428571</v>
      </c>
      <c r="Q2302" t="s">
        <v>8325</v>
      </c>
      <c r="R2302" t="s">
        <v>8326</v>
      </c>
      <c r="S2302" s="12">
        <f t="shared" si="147"/>
        <v>41074.727037037039</v>
      </c>
      <c r="T2302" s="12">
        <f t="shared" si="144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6"/>
        <v>133.6044</v>
      </c>
      <c r="P2303" s="8">
        <f t="shared" si="145"/>
        <v>31.659810426540286</v>
      </c>
      <c r="Q2303" t="s">
        <v>8325</v>
      </c>
      <c r="R2303" t="s">
        <v>8329</v>
      </c>
      <c r="S2303" s="12">
        <f t="shared" si="147"/>
        <v>41416.146944444445</v>
      </c>
      <c r="T2303" s="12">
        <f t="shared" si="144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6"/>
        <v>170.65217391304347</v>
      </c>
      <c r="P2304" s="8">
        <f t="shared" si="145"/>
        <v>46.176470588235297</v>
      </c>
      <c r="Q2304" t="s">
        <v>8325</v>
      </c>
      <c r="R2304" t="s">
        <v>8329</v>
      </c>
      <c r="S2304" s="12">
        <f t="shared" si="147"/>
        <v>41605.868449074071</v>
      </c>
      <c r="T2304" s="12">
        <f t="shared" si="144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6"/>
        <v>109.35829457364341</v>
      </c>
      <c r="P2305" s="8">
        <f t="shared" si="145"/>
        <v>68.481650485436887</v>
      </c>
      <c r="Q2305" t="s">
        <v>8325</v>
      </c>
      <c r="R2305" t="s">
        <v>8329</v>
      </c>
      <c r="S2305" s="12">
        <f t="shared" si="147"/>
        <v>40850.111064814817</v>
      </c>
      <c r="T2305" s="12">
        <f t="shared" si="144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6"/>
        <v>100.70033333333335</v>
      </c>
      <c r="P2306" s="8">
        <f t="shared" si="145"/>
        <v>53.469203539823013</v>
      </c>
      <c r="Q2306" t="s">
        <v>8325</v>
      </c>
      <c r="R2306" t="s">
        <v>8329</v>
      </c>
      <c r="S2306" s="12">
        <f t="shared" si="147"/>
        <v>40502.815868055557</v>
      </c>
      <c r="T2306" s="12">
        <f t="shared" si="144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6"/>
        <v>101.22777777777779</v>
      </c>
      <c r="P2307" s="8">
        <f t="shared" si="145"/>
        <v>109.10778443113773</v>
      </c>
      <c r="Q2307" t="s">
        <v>8325</v>
      </c>
      <c r="R2307" t="s">
        <v>8329</v>
      </c>
      <c r="S2307" s="12">
        <f t="shared" si="147"/>
        <v>41834.695277777777</v>
      </c>
      <c r="T2307" s="12">
        <f t="shared" ref="T2307:T2370" si="148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6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7"/>
        <v>40948.16815972222</v>
      </c>
      <c r="T2308" s="12">
        <f t="shared" si="148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6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7"/>
        <v>41004.802465277775</v>
      </c>
      <c r="T2309" s="12">
        <f t="shared" si="148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6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7"/>
        <v>41851.962916666671</v>
      </c>
      <c r="T2310" s="12">
        <f t="shared" si="148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6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7"/>
        <v>41307.987696759257</v>
      </c>
      <c r="T2311" s="12">
        <f t="shared" si="148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6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7"/>
        <v>41324.79415509259</v>
      </c>
      <c r="T2312" s="12">
        <f t="shared" si="148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6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7"/>
        <v>41736.004502314812</v>
      </c>
      <c r="T2313" s="12">
        <f t="shared" si="148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6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7"/>
        <v>41716.632847222223</v>
      </c>
      <c r="T2314" s="12">
        <f t="shared" si="148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6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7"/>
        <v>41002.958634259259</v>
      </c>
      <c r="T2315" s="12">
        <f t="shared" si="148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6"/>
        <v>156.97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7"/>
        <v>41037.551585648151</v>
      </c>
      <c r="T2316" s="12">
        <f t="shared" si="148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6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7"/>
        <v>41004.72619212963</v>
      </c>
      <c r="T2317" s="12">
        <f t="shared" si="148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6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7"/>
        <v>40079.725115740745</v>
      </c>
      <c r="T2318" s="12">
        <f t="shared" si="148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6"/>
        <v>104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7"/>
        <v>40192.542233796295</v>
      </c>
      <c r="T2319" s="12">
        <f t="shared" si="148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6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7"/>
        <v>40050.643680555557</v>
      </c>
      <c r="T2320" s="12">
        <f t="shared" si="148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6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7"/>
        <v>41593.082002314812</v>
      </c>
      <c r="T2321" s="12">
        <f t="shared" si="148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6"/>
        <v>108.66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7"/>
        <v>41696.817129629628</v>
      </c>
      <c r="T2322" s="12">
        <f t="shared" si="148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6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2">
        <f t="shared" si="147"/>
        <v>42799.260428240741</v>
      </c>
      <c r="T2323" s="12">
        <f t="shared" si="148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6"/>
        <v>3.1481481481481479</v>
      </c>
      <c r="P2324" s="8">
        <f t="shared" si="145"/>
        <v>21.25</v>
      </c>
      <c r="Q2324" t="s">
        <v>8336</v>
      </c>
      <c r="R2324" t="s">
        <v>8352</v>
      </c>
      <c r="S2324" s="12">
        <f t="shared" si="147"/>
        <v>42804.895474537043</v>
      </c>
      <c r="T2324" s="12">
        <f t="shared" si="148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6"/>
        <v>48</v>
      </c>
      <c r="P2325" s="8">
        <f t="shared" si="145"/>
        <v>30</v>
      </c>
      <c r="Q2325" t="s">
        <v>8336</v>
      </c>
      <c r="R2325" t="s">
        <v>8352</v>
      </c>
      <c r="S2325" s="12">
        <f t="shared" si="147"/>
        <v>42807.755173611105</v>
      </c>
      <c r="T2325" s="12">
        <f t="shared" si="148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6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7"/>
        <v>42790.885243055556</v>
      </c>
      <c r="T2326" s="12">
        <f t="shared" si="148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6"/>
        <v>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7"/>
        <v>42794.022349537037</v>
      </c>
      <c r="T2327" s="12">
        <f t="shared" si="148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6"/>
        <v>0.72</v>
      </c>
      <c r="P2328" s="8">
        <f t="shared" si="145"/>
        <v>108</v>
      </c>
      <c r="Q2328" t="s">
        <v>8336</v>
      </c>
      <c r="R2328" t="s">
        <v>8352</v>
      </c>
      <c r="S2328" s="12">
        <f t="shared" si="147"/>
        <v>42804.034120370372</v>
      </c>
      <c r="T2328" s="12">
        <f t="shared" si="148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6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7"/>
        <v>41842.917129629634</v>
      </c>
      <c r="T2329" s="12">
        <f t="shared" si="148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6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7"/>
        <v>42139.781678240746</v>
      </c>
      <c r="T2330" s="12">
        <f t="shared" si="148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6"/>
        <v>105.91999999999999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7"/>
        <v>41807.624374999999</v>
      </c>
      <c r="T2331" s="12">
        <f t="shared" si="148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6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7"/>
        <v>42332.89980324074</v>
      </c>
      <c r="T2332" s="12">
        <f t="shared" si="148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6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7"/>
        <v>41839.005671296298</v>
      </c>
      <c r="T2333" s="12">
        <f t="shared" si="148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6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7"/>
        <v>42011.628136574072</v>
      </c>
      <c r="T2334" s="12">
        <f t="shared" si="148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6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7"/>
        <v>41767.650347222225</v>
      </c>
      <c r="T2335" s="12">
        <f t="shared" si="148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6"/>
        <v>101.95</v>
      </c>
      <c r="P2336" s="8">
        <f t="shared" ref="P2336:P2398" si="149">AVERAGE(E2336/L2336)</f>
        <v>60.865671641791046</v>
      </c>
      <c r="Q2336" t="s">
        <v>8336</v>
      </c>
      <c r="R2336" t="s">
        <v>8352</v>
      </c>
      <c r="S2336" s="12">
        <f t="shared" si="147"/>
        <v>41918.670115740737</v>
      </c>
      <c r="T2336" s="12">
        <f t="shared" si="148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6"/>
        <v>102.27200000000001</v>
      </c>
      <c r="P2337" s="8">
        <f t="shared" si="149"/>
        <v>115.69230769230769</v>
      </c>
      <c r="Q2337" t="s">
        <v>8336</v>
      </c>
      <c r="R2337" t="s">
        <v>8352</v>
      </c>
      <c r="S2337" s="12">
        <f t="shared" si="147"/>
        <v>41771.572256944448</v>
      </c>
      <c r="T2337" s="12">
        <f t="shared" si="148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6"/>
        <v>520.73254999999995</v>
      </c>
      <c r="P2338" s="8">
        <f t="shared" si="149"/>
        <v>48.104623556581984</v>
      </c>
      <c r="Q2338" t="s">
        <v>8336</v>
      </c>
      <c r="R2338" t="s">
        <v>8352</v>
      </c>
      <c r="S2338" s="12">
        <f t="shared" si="147"/>
        <v>41666.924710648149</v>
      </c>
      <c r="T2338" s="12">
        <f t="shared" si="148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6"/>
        <v>110.65833333333333</v>
      </c>
      <c r="P2339" s="8">
        <f t="shared" si="149"/>
        <v>74.184357541899445</v>
      </c>
      <c r="Q2339" t="s">
        <v>8336</v>
      </c>
      <c r="R2339" t="s">
        <v>8352</v>
      </c>
      <c r="S2339" s="12">
        <f t="shared" si="147"/>
        <v>41786.640543981484</v>
      </c>
      <c r="T2339" s="12">
        <f t="shared" si="148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6"/>
        <v>101.14333333333335</v>
      </c>
      <c r="P2340" s="8">
        <f t="shared" si="149"/>
        <v>123.34552845528455</v>
      </c>
      <c r="Q2340" t="s">
        <v>8336</v>
      </c>
      <c r="R2340" t="s">
        <v>8352</v>
      </c>
      <c r="S2340" s="12">
        <f t="shared" si="147"/>
        <v>41789.896805555552</v>
      </c>
      <c r="T2340" s="12">
        <f t="shared" si="148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6"/>
        <v>294.20799999999997</v>
      </c>
      <c r="P2341" s="8">
        <f t="shared" si="149"/>
        <v>66.623188405797094</v>
      </c>
      <c r="Q2341" t="s">
        <v>8336</v>
      </c>
      <c r="R2341" t="s">
        <v>8352</v>
      </c>
      <c r="S2341" s="12">
        <f t="shared" si="147"/>
        <v>42692.79987268518</v>
      </c>
      <c r="T2341" s="12">
        <f t="shared" si="148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6"/>
        <v>105.77749999999999</v>
      </c>
      <c r="P2342" s="8">
        <f t="shared" si="149"/>
        <v>104.99007444168734</v>
      </c>
      <c r="Q2342" t="s">
        <v>8336</v>
      </c>
      <c r="R2342" t="s">
        <v>8352</v>
      </c>
      <c r="S2342" s="12">
        <f t="shared" si="147"/>
        <v>42643.642800925925</v>
      </c>
      <c r="T2342" s="12">
        <f t="shared" si="148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6"/>
        <v>0</v>
      </c>
      <c r="P2343" s="8">
        <v>0</v>
      </c>
      <c r="Q2343" t="s">
        <v>8319</v>
      </c>
      <c r="R2343" t="s">
        <v>8320</v>
      </c>
      <c r="S2343" s="12">
        <f t="shared" si="147"/>
        <v>42167.813703703709</v>
      </c>
      <c r="T2343" s="12">
        <f t="shared" si="148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6"/>
        <v>0</v>
      </c>
      <c r="P2344" s="8">
        <v>0</v>
      </c>
      <c r="Q2344" t="s">
        <v>8319</v>
      </c>
      <c r="R2344" t="s">
        <v>8320</v>
      </c>
      <c r="S2344" s="12">
        <f t="shared" si="147"/>
        <v>41897.702199074076</v>
      </c>
      <c r="T2344" s="12">
        <f t="shared" si="148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6"/>
        <v>3</v>
      </c>
      <c r="P2345" s="8">
        <f t="shared" si="149"/>
        <v>300</v>
      </c>
      <c r="Q2345" t="s">
        <v>8319</v>
      </c>
      <c r="R2345" t="s">
        <v>8320</v>
      </c>
      <c r="S2345" s="12">
        <f t="shared" si="147"/>
        <v>42327.825289351851</v>
      </c>
      <c r="T2345" s="12">
        <f t="shared" si="148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6"/>
        <v>0.1</v>
      </c>
      <c r="P2346" s="8">
        <f t="shared" si="149"/>
        <v>1</v>
      </c>
      <c r="Q2346" t="s">
        <v>8319</v>
      </c>
      <c r="R2346" t="s">
        <v>8320</v>
      </c>
      <c r="S2346" s="12">
        <f t="shared" si="147"/>
        <v>42515.727650462963</v>
      </c>
      <c r="T2346" s="12">
        <f t="shared" si="148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6"/>
        <v>0</v>
      </c>
      <c r="P2347" s="8">
        <v>0</v>
      </c>
      <c r="Q2347" t="s">
        <v>8319</v>
      </c>
      <c r="R2347" t="s">
        <v>8320</v>
      </c>
      <c r="S2347" s="12">
        <f t="shared" si="147"/>
        <v>42060.001805555556</v>
      </c>
      <c r="T2347" s="12">
        <f t="shared" si="148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6"/>
        <v>6.5000000000000002E-2</v>
      </c>
      <c r="P2348" s="8">
        <f t="shared" si="149"/>
        <v>13</v>
      </c>
      <c r="Q2348" t="s">
        <v>8319</v>
      </c>
      <c r="R2348" t="s">
        <v>8320</v>
      </c>
      <c r="S2348" s="12">
        <f t="shared" si="147"/>
        <v>42615.79896990741</v>
      </c>
      <c r="T2348" s="12">
        <f t="shared" si="148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6"/>
        <v>1.5</v>
      </c>
      <c r="P2349" s="8">
        <f t="shared" si="149"/>
        <v>15</v>
      </c>
      <c r="Q2349" t="s">
        <v>8319</v>
      </c>
      <c r="R2349" t="s">
        <v>8320</v>
      </c>
      <c r="S2349" s="12">
        <f t="shared" si="147"/>
        <v>42577.607361111113</v>
      </c>
      <c r="T2349" s="12">
        <f t="shared" si="148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6"/>
        <v>0.38571428571428573</v>
      </c>
      <c r="P2350" s="8">
        <f t="shared" si="149"/>
        <v>54</v>
      </c>
      <c r="Q2350" t="s">
        <v>8319</v>
      </c>
      <c r="R2350" t="s">
        <v>8320</v>
      </c>
      <c r="S2350" s="12">
        <f t="shared" si="147"/>
        <v>42360.932152777779</v>
      </c>
      <c r="T2350" s="12">
        <f t="shared" si="148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6"/>
        <v>0</v>
      </c>
      <c r="P2351" s="8">
        <v>0</v>
      </c>
      <c r="Q2351" t="s">
        <v>8319</v>
      </c>
      <c r="R2351" t="s">
        <v>8320</v>
      </c>
      <c r="S2351" s="12">
        <f t="shared" si="147"/>
        <v>42198.775787037041</v>
      </c>
      <c r="T2351" s="12">
        <f t="shared" si="148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6"/>
        <v>0</v>
      </c>
      <c r="P2352" s="8">
        <v>0</v>
      </c>
      <c r="Q2352" t="s">
        <v>8319</v>
      </c>
      <c r="R2352" t="s">
        <v>8320</v>
      </c>
      <c r="S2352" s="12">
        <f t="shared" si="147"/>
        <v>42708.842245370368</v>
      </c>
      <c r="T2352" s="12">
        <f t="shared" si="148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ref="O2353:O2416" si="150">SUM(E2353/D2353)*100</f>
        <v>0.5714285714285714</v>
      </c>
      <c r="P2353" s="8">
        <f t="shared" si="149"/>
        <v>15.428571428571429</v>
      </c>
      <c r="Q2353" t="s">
        <v>8319</v>
      </c>
      <c r="R2353" t="s">
        <v>8320</v>
      </c>
      <c r="S2353" s="12">
        <f t="shared" si="147"/>
        <v>42094.101145833338</v>
      </c>
      <c r="T2353" s="12">
        <f t="shared" si="148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50"/>
        <v>0</v>
      </c>
      <c r="P2354" s="8">
        <v>0</v>
      </c>
      <c r="Q2354" t="s">
        <v>8319</v>
      </c>
      <c r="R2354" t="s">
        <v>8320</v>
      </c>
      <c r="S2354" s="12">
        <f t="shared" si="147"/>
        <v>42101.633703703701</v>
      </c>
      <c r="T2354" s="12">
        <f t="shared" si="148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50"/>
        <v>0</v>
      </c>
      <c r="P2355" s="8">
        <v>0</v>
      </c>
      <c r="Q2355" t="s">
        <v>8319</v>
      </c>
      <c r="R2355" t="s">
        <v>8320</v>
      </c>
      <c r="S2355" s="12">
        <f t="shared" si="147"/>
        <v>42103.676180555558</v>
      </c>
      <c r="T2355" s="12">
        <f t="shared" si="148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50"/>
        <v>7.1428571428571425E-2</v>
      </c>
      <c r="P2356" s="8">
        <f t="shared" si="149"/>
        <v>25</v>
      </c>
      <c r="Q2356" t="s">
        <v>8319</v>
      </c>
      <c r="R2356" t="s">
        <v>8320</v>
      </c>
      <c r="S2356" s="12">
        <f t="shared" si="147"/>
        <v>41954.722916666666</v>
      </c>
      <c r="T2356" s="12">
        <f t="shared" si="148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50"/>
        <v>0.6875</v>
      </c>
      <c r="P2357" s="8">
        <f t="shared" si="149"/>
        <v>27.5</v>
      </c>
      <c r="Q2357" t="s">
        <v>8319</v>
      </c>
      <c r="R2357" t="s">
        <v>8320</v>
      </c>
      <c r="S2357" s="12">
        <f t="shared" si="147"/>
        <v>42096.918240740735</v>
      </c>
      <c r="T2357" s="12">
        <f t="shared" si="148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50"/>
        <v>0</v>
      </c>
      <c r="P2358" s="8">
        <v>0</v>
      </c>
      <c r="Q2358" t="s">
        <v>8319</v>
      </c>
      <c r="R2358" t="s">
        <v>8320</v>
      </c>
      <c r="S2358" s="12">
        <f t="shared" ref="S2358:S2421" si="151">(((J2358/60)/60)/24)+DATE(1970,1,1)</f>
        <v>42130.78361111111</v>
      </c>
      <c r="T2358" s="12">
        <f t="shared" si="148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50"/>
        <v>0</v>
      </c>
      <c r="P2359" s="8">
        <v>0</v>
      </c>
      <c r="Q2359" t="s">
        <v>8319</v>
      </c>
      <c r="R2359" t="s">
        <v>8320</v>
      </c>
      <c r="S2359" s="12">
        <f t="shared" si="151"/>
        <v>42264.620115740734</v>
      </c>
      <c r="T2359" s="12">
        <f t="shared" si="148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50"/>
        <v>0</v>
      </c>
      <c r="P2360" s="8">
        <v>0</v>
      </c>
      <c r="Q2360" t="s">
        <v>8319</v>
      </c>
      <c r="R2360" t="s">
        <v>8320</v>
      </c>
      <c r="S2360" s="12">
        <f t="shared" si="151"/>
        <v>41978.930972222224</v>
      </c>
      <c r="T2360" s="12">
        <f t="shared" si="148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50"/>
        <v>14.680000000000001</v>
      </c>
      <c r="P2361" s="8">
        <f t="shared" si="149"/>
        <v>367</v>
      </c>
      <c r="Q2361" t="s">
        <v>8319</v>
      </c>
      <c r="R2361" t="s">
        <v>8320</v>
      </c>
      <c r="S2361" s="12">
        <f t="shared" si="151"/>
        <v>42159.649583333332</v>
      </c>
      <c r="T2361" s="12">
        <f t="shared" si="148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50"/>
        <v>0.04</v>
      </c>
      <c r="P2362" s="8">
        <f t="shared" si="149"/>
        <v>2</v>
      </c>
      <c r="Q2362" t="s">
        <v>8319</v>
      </c>
      <c r="R2362" t="s">
        <v>8320</v>
      </c>
      <c r="S2362" s="12">
        <f t="shared" si="151"/>
        <v>42377.70694444445</v>
      </c>
      <c r="T2362" s="12">
        <f t="shared" si="148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50"/>
        <v>0</v>
      </c>
      <c r="P2363" s="8">
        <v>0</v>
      </c>
      <c r="Q2363" t="s">
        <v>8319</v>
      </c>
      <c r="R2363" t="s">
        <v>8320</v>
      </c>
      <c r="S2363" s="12">
        <f t="shared" si="151"/>
        <v>42466.858888888892</v>
      </c>
      <c r="T2363" s="12">
        <f t="shared" si="148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50"/>
        <v>28.571428571428569</v>
      </c>
      <c r="P2364" s="8">
        <f t="shared" si="149"/>
        <v>60</v>
      </c>
      <c r="Q2364" t="s">
        <v>8319</v>
      </c>
      <c r="R2364" t="s">
        <v>8320</v>
      </c>
      <c r="S2364" s="12">
        <f t="shared" si="151"/>
        <v>41954.688310185185</v>
      </c>
      <c r="T2364" s="12">
        <f t="shared" si="148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50"/>
        <v>0</v>
      </c>
      <c r="P2365" s="8">
        <v>0</v>
      </c>
      <c r="Q2365" t="s">
        <v>8319</v>
      </c>
      <c r="R2365" t="s">
        <v>8320</v>
      </c>
      <c r="S2365" s="12">
        <f t="shared" si="151"/>
        <v>42322.011574074073</v>
      </c>
      <c r="T2365" s="12">
        <f t="shared" si="148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50"/>
        <v>0</v>
      </c>
      <c r="P2366" s="8">
        <v>0</v>
      </c>
      <c r="Q2366" t="s">
        <v>8319</v>
      </c>
      <c r="R2366" t="s">
        <v>8320</v>
      </c>
      <c r="S2366" s="12">
        <f t="shared" si="151"/>
        <v>42248.934675925921</v>
      </c>
      <c r="T2366" s="12">
        <f t="shared" si="148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50"/>
        <v>0</v>
      </c>
      <c r="P2367" s="8">
        <v>0</v>
      </c>
      <c r="Q2367" t="s">
        <v>8319</v>
      </c>
      <c r="R2367" t="s">
        <v>8320</v>
      </c>
      <c r="S2367" s="12">
        <f t="shared" si="151"/>
        <v>42346.736400462964</v>
      </c>
      <c r="T2367" s="12">
        <f t="shared" si="148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50"/>
        <v>10.52</v>
      </c>
      <c r="P2368" s="8">
        <f t="shared" si="149"/>
        <v>97.407407407407405</v>
      </c>
      <c r="Q2368" t="s">
        <v>8319</v>
      </c>
      <c r="R2368" t="s">
        <v>8320</v>
      </c>
      <c r="S2368" s="12">
        <f t="shared" si="151"/>
        <v>42268.531631944439</v>
      </c>
      <c r="T2368" s="12">
        <f t="shared" si="148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50"/>
        <v>1.34</v>
      </c>
      <c r="P2369" s="8">
        <f t="shared" si="149"/>
        <v>47.857142857142854</v>
      </c>
      <c r="Q2369" t="s">
        <v>8319</v>
      </c>
      <c r="R2369" t="s">
        <v>8320</v>
      </c>
      <c r="S2369" s="12">
        <f t="shared" si="151"/>
        <v>42425.970092592594</v>
      </c>
      <c r="T2369" s="12">
        <f t="shared" si="148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50"/>
        <v>0.25</v>
      </c>
      <c r="P2370" s="8">
        <f t="shared" si="149"/>
        <v>50</v>
      </c>
      <c r="Q2370" t="s">
        <v>8319</v>
      </c>
      <c r="R2370" t="s">
        <v>8320</v>
      </c>
      <c r="S2370" s="12">
        <f t="shared" si="151"/>
        <v>42063.721817129626</v>
      </c>
      <c r="T2370" s="12">
        <f t="shared" si="148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50"/>
        <v>0</v>
      </c>
      <c r="P2371" s="8">
        <v>0</v>
      </c>
      <c r="Q2371" t="s">
        <v>8319</v>
      </c>
      <c r="R2371" t="s">
        <v>8320</v>
      </c>
      <c r="S2371" s="12">
        <f t="shared" si="151"/>
        <v>42380.812627314815</v>
      </c>
      <c r="T2371" s="12">
        <f t="shared" ref="T2371:T2434" si="152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50"/>
        <v>0.32800000000000001</v>
      </c>
      <c r="P2372" s="8">
        <f t="shared" si="149"/>
        <v>20.5</v>
      </c>
      <c r="Q2372" t="s">
        <v>8319</v>
      </c>
      <c r="R2372" t="s">
        <v>8320</v>
      </c>
      <c r="S2372" s="12">
        <f t="shared" si="151"/>
        <v>41961.18913194444</v>
      </c>
      <c r="T2372" s="12">
        <f t="shared" si="152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0"/>
        <v>0</v>
      </c>
      <c r="P2373" s="8">
        <v>0</v>
      </c>
      <c r="Q2373" t="s">
        <v>8319</v>
      </c>
      <c r="R2373" t="s">
        <v>8320</v>
      </c>
      <c r="S2373" s="12">
        <f t="shared" si="151"/>
        <v>42150.777731481481</v>
      </c>
      <c r="T2373" s="12">
        <f t="shared" si="152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0"/>
        <v>3.2727272727272729</v>
      </c>
      <c r="P2374" s="8">
        <f t="shared" si="149"/>
        <v>30</v>
      </c>
      <c r="Q2374" t="s">
        <v>8319</v>
      </c>
      <c r="R2374" t="s">
        <v>8320</v>
      </c>
      <c r="S2374" s="12">
        <f t="shared" si="151"/>
        <v>42088.069108796291</v>
      </c>
      <c r="T2374" s="12">
        <f t="shared" si="152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0"/>
        <v>5.8823529411764705E-3</v>
      </c>
      <c r="P2375" s="8">
        <f t="shared" si="149"/>
        <v>50</v>
      </c>
      <c r="Q2375" t="s">
        <v>8319</v>
      </c>
      <c r="R2375" t="s">
        <v>8320</v>
      </c>
      <c r="S2375" s="12">
        <f t="shared" si="151"/>
        <v>42215.662314814821</v>
      </c>
      <c r="T2375" s="12">
        <f t="shared" si="152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0"/>
        <v>4.5454545454545456E-2</v>
      </c>
      <c r="P2376" s="8">
        <f t="shared" si="149"/>
        <v>10</v>
      </c>
      <c r="Q2376" t="s">
        <v>8319</v>
      </c>
      <c r="R2376" t="s">
        <v>8320</v>
      </c>
      <c r="S2376" s="12">
        <f t="shared" si="151"/>
        <v>42017.843287037031</v>
      </c>
      <c r="T2376" s="12">
        <f t="shared" si="152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0"/>
        <v>0</v>
      </c>
      <c r="P2377" s="8">
        <v>0</v>
      </c>
      <c r="Q2377" t="s">
        <v>8319</v>
      </c>
      <c r="R2377" t="s">
        <v>8320</v>
      </c>
      <c r="S2377" s="12">
        <f t="shared" si="151"/>
        <v>42592.836076388892</v>
      </c>
      <c r="T2377" s="12">
        <f t="shared" si="152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0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1"/>
        <v>42318.925532407404</v>
      </c>
      <c r="T2378" s="12">
        <f t="shared" si="152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0"/>
        <v>0</v>
      </c>
      <c r="P2379" s="8">
        <v>0</v>
      </c>
      <c r="Q2379" t="s">
        <v>8319</v>
      </c>
      <c r="R2379" t="s">
        <v>8320</v>
      </c>
      <c r="S2379" s="12">
        <f t="shared" si="151"/>
        <v>42669.870173611111</v>
      </c>
      <c r="T2379" s="12">
        <f t="shared" si="152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0"/>
        <v>0</v>
      </c>
      <c r="P2380" s="8">
        <v>0</v>
      </c>
      <c r="Q2380" t="s">
        <v>8319</v>
      </c>
      <c r="R2380" t="s">
        <v>8320</v>
      </c>
      <c r="S2380" s="12">
        <f t="shared" si="151"/>
        <v>42213.013078703705</v>
      </c>
      <c r="T2380" s="12">
        <f t="shared" si="152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0"/>
        <v>0</v>
      </c>
      <c r="P2381" s="8">
        <v>0</v>
      </c>
      <c r="Q2381" t="s">
        <v>8319</v>
      </c>
      <c r="R2381" t="s">
        <v>8320</v>
      </c>
      <c r="S2381" s="12">
        <f t="shared" si="151"/>
        <v>42237.016388888893</v>
      </c>
      <c r="T2381" s="12">
        <f t="shared" si="152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0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1"/>
        <v>42248.793310185181</v>
      </c>
      <c r="T2382" s="12">
        <f t="shared" si="152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0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1"/>
        <v>42074.935740740737</v>
      </c>
      <c r="T2383" s="12">
        <f t="shared" si="152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0"/>
        <v>2.5</v>
      </c>
      <c r="P2384" s="8">
        <f t="shared" si="149"/>
        <v>37.5</v>
      </c>
      <c r="Q2384" t="s">
        <v>8319</v>
      </c>
      <c r="R2384" t="s">
        <v>8320</v>
      </c>
      <c r="S2384" s="12">
        <f t="shared" si="151"/>
        <v>42195.187534722223</v>
      </c>
      <c r="T2384" s="12">
        <f t="shared" si="152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0"/>
        <v>4.3499999999999996</v>
      </c>
      <c r="P2385" s="8">
        <f t="shared" si="149"/>
        <v>145</v>
      </c>
      <c r="Q2385" t="s">
        <v>8319</v>
      </c>
      <c r="R2385" t="s">
        <v>8320</v>
      </c>
      <c r="S2385" s="12">
        <f t="shared" si="151"/>
        <v>42027.056793981479</v>
      </c>
      <c r="T2385" s="12">
        <f t="shared" si="152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0"/>
        <v>0.8</v>
      </c>
      <c r="P2386" s="8">
        <f t="shared" si="149"/>
        <v>1</v>
      </c>
      <c r="Q2386" t="s">
        <v>8319</v>
      </c>
      <c r="R2386" t="s">
        <v>8320</v>
      </c>
      <c r="S2386" s="12">
        <f t="shared" si="151"/>
        <v>41927.067627314813</v>
      </c>
      <c r="T2386" s="12">
        <f t="shared" si="152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0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1"/>
        <v>42191.70175925926</v>
      </c>
      <c r="T2387" s="12">
        <f t="shared" si="152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0"/>
        <v>0</v>
      </c>
      <c r="P2388" s="8">
        <v>0</v>
      </c>
      <c r="Q2388" t="s">
        <v>8319</v>
      </c>
      <c r="R2388" t="s">
        <v>8320</v>
      </c>
      <c r="S2388" s="12">
        <f t="shared" si="151"/>
        <v>41954.838240740741</v>
      </c>
      <c r="T2388" s="12">
        <f t="shared" si="152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0"/>
        <v>0.68399999999999994</v>
      </c>
      <c r="P2389" s="8">
        <f t="shared" si="149"/>
        <v>342</v>
      </c>
      <c r="Q2389" t="s">
        <v>8319</v>
      </c>
      <c r="R2389" t="s">
        <v>8320</v>
      </c>
      <c r="S2389" s="12">
        <f t="shared" si="151"/>
        <v>42528.626620370371</v>
      </c>
      <c r="T2389" s="12">
        <f t="shared" si="152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0"/>
        <v>1.2513513513513512</v>
      </c>
      <c r="P2390" s="8">
        <f t="shared" si="149"/>
        <v>57.875</v>
      </c>
      <c r="Q2390" t="s">
        <v>8319</v>
      </c>
      <c r="R2390" t="s">
        <v>8320</v>
      </c>
      <c r="S2390" s="12">
        <f t="shared" si="151"/>
        <v>41989.853692129633</v>
      </c>
      <c r="T2390" s="12">
        <f t="shared" si="152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0"/>
        <v>0.1875</v>
      </c>
      <c r="P2391" s="8">
        <f t="shared" si="149"/>
        <v>30</v>
      </c>
      <c r="Q2391" t="s">
        <v>8319</v>
      </c>
      <c r="R2391" t="s">
        <v>8320</v>
      </c>
      <c r="S2391" s="12">
        <f t="shared" si="151"/>
        <v>42179.653379629628</v>
      </c>
      <c r="T2391" s="12">
        <f t="shared" si="152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0"/>
        <v>0</v>
      </c>
      <c r="P2392" s="8">
        <v>0</v>
      </c>
      <c r="Q2392" t="s">
        <v>8319</v>
      </c>
      <c r="R2392" t="s">
        <v>8320</v>
      </c>
      <c r="S2392" s="12">
        <f t="shared" si="151"/>
        <v>41968.262314814812</v>
      </c>
      <c r="T2392" s="12">
        <f t="shared" si="152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0"/>
        <v>0.125</v>
      </c>
      <c r="P2393" s="8">
        <f t="shared" si="149"/>
        <v>25</v>
      </c>
      <c r="Q2393" t="s">
        <v>8319</v>
      </c>
      <c r="R2393" t="s">
        <v>8320</v>
      </c>
      <c r="S2393" s="12">
        <f t="shared" si="151"/>
        <v>42064.794490740736</v>
      </c>
      <c r="T2393" s="12">
        <f t="shared" si="152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0"/>
        <v>0</v>
      </c>
      <c r="P2394" s="8">
        <v>0</v>
      </c>
      <c r="Q2394" t="s">
        <v>8319</v>
      </c>
      <c r="R2394" t="s">
        <v>8320</v>
      </c>
      <c r="S2394" s="12">
        <f t="shared" si="151"/>
        <v>42276.120636574073</v>
      </c>
      <c r="T2394" s="12">
        <f t="shared" si="152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0"/>
        <v>0.05</v>
      </c>
      <c r="P2395" s="8">
        <f t="shared" si="149"/>
        <v>50</v>
      </c>
      <c r="Q2395" t="s">
        <v>8319</v>
      </c>
      <c r="R2395" t="s">
        <v>8320</v>
      </c>
      <c r="S2395" s="12">
        <f t="shared" si="151"/>
        <v>42194.648344907408</v>
      </c>
      <c r="T2395" s="12">
        <f t="shared" si="152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0"/>
        <v>0.06</v>
      </c>
      <c r="P2396" s="8">
        <f t="shared" si="149"/>
        <v>1.5</v>
      </c>
      <c r="Q2396" t="s">
        <v>8319</v>
      </c>
      <c r="R2396" t="s">
        <v>8320</v>
      </c>
      <c r="S2396" s="12">
        <f t="shared" si="151"/>
        <v>42031.362187499995</v>
      </c>
      <c r="T2396" s="12">
        <f t="shared" si="152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0"/>
        <v>0</v>
      </c>
      <c r="P2397" s="8">
        <v>0</v>
      </c>
      <c r="Q2397" t="s">
        <v>8319</v>
      </c>
      <c r="R2397" t="s">
        <v>8320</v>
      </c>
      <c r="S2397" s="12">
        <f t="shared" si="151"/>
        <v>42717.121377314819</v>
      </c>
      <c r="T2397" s="12">
        <f t="shared" si="152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0"/>
        <v>0.2</v>
      </c>
      <c r="P2398" s="8">
        <f t="shared" si="149"/>
        <v>10</v>
      </c>
      <c r="Q2398" t="s">
        <v>8319</v>
      </c>
      <c r="R2398" t="s">
        <v>8320</v>
      </c>
      <c r="S2398" s="12">
        <f t="shared" si="151"/>
        <v>42262.849050925928</v>
      </c>
      <c r="T2398" s="12">
        <f t="shared" si="152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0"/>
        <v>0</v>
      </c>
      <c r="P2399" s="8">
        <v>0</v>
      </c>
      <c r="Q2399" t="s">
        <v>8319</v>
      </c>
      <c r="R2399" t="s">
        <v>8320</v>
      </c>
      <c r="S2399" s="12">
        <f t="shared" si="151"/>
        <v>41976.88490740741</v>
      </c>
      <c r="T2399" s="12">
        <f t="shared" si="152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0"/>
        <v>0</v>
      </c>
      <c r="P2400" s="8">
        <v>0</v>
      </c>
      <c r="Q2400" t="s">
        <v>8319</v>
      </c>
      <c r="R2400" t="s">
        <v>8320</v>
      </c>
      <c r="S2400" s="12">
        <f t="shared" si="151"/>
        <v>42157.916481481487</v>
      </c>
      <c r="T2400" s="12">
        <f t="shared" si="152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0"/>
        <v>0</v>
      </c>
      <c r="P2401" s="8">
        <v>0</v>
      </c>
      <c r="Q2401" t="s">
        <v>8319</v>
      </c>
      <c r="R2401" t="s">
        <v>8320</v>
      </c>
      <c r="S2401" s="12">
        <f t="shared" si="151"/>
        <v>41956.853078703702</v>
      </c>
      <c r="T2401" s="12">
        <f t="shared" si="152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0"/>
        <v>0</v>
      </c>
      <c r="P2402" s="8">
        <v>0</v>
      </c>
      <c r="Q2402" t="s">
        <v>8319</v>
      </c>
      <c r="R2402" t="s">
        <v>8320</v>
      </c>
      <c r="S2402" s="12">
        <f t="shared" si="151"/>
        <v>42444.268101851849</v>
      </c>
      <c r="T2402" s="12">
        <f t="shared" si="152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0"/>
        <v>0.71785714285714286</v>
      </c>
      <c r="P2403" s="8">
        <f t="shared" ref="P2403:P2463" si="153">AVERAGE(E2403/L2403)</f>
        <v>22.333333333333332</v>
      </c>
      <c r="Q2403" t="s">
        <v>8336</v>
      </c>
      <c r="R2403" t="s">
        <v>8337</v>
      </c>
      <c r="S2403" s="12">
        <f t="shared" si="151"/>
        <v>42374.822870370372</v>
      </c>
      <c r="T2403" s="12">
        <f t="shared" si="152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0"/>
        <v>0.43333333333333329</v>
      </c>
      <c r="P2404" s="8">
        <f t="shared" si="153"/>
        <v>52</v>
      </c>
      <c r="Q2404" t="s">
        <v>8336</v>
      </c>
      <c r="R2404" t="s">
        <v>8337</v>
      </c>
      <c r="S2404" s="12">
        <f t="shared" si="151"/>
        <v>42107.679756944446</v>
      </c>
      <c r="T2404" s="12">
        <f t="shared" si="152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0"/>
        <v>16.833333333333332</v>
      </c>
      <c r="P2405" s="8">
        <f t="shared" si="153"/>
        <v>16.833333333333332</v>
      </c>
      <c r="Q2405" t="s">
        <v>8336</v>
      </c>
      <c r="R2405" t="s">
        <v>8337</v>
      </c>
      <c r="S2405" s="12">
        <f t="shared" si="151"/>
        <v>42399.882615740738</v>
      </c>
      <c r="T2405" s="12">
        <f t="shared" si="152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0"/>
        <v>0</v>
      </c>
      <c r="P2406" s="8">
        <v>0</v>
      </c>
      <c r="Q2406" t="s">
        <v>8336</v>
      </c>
      <c r="R2406" t="s">
        <v>8337</v>
      </c>
      <c r="S2406" s="12">
        <f t="shared" si="151"/>
        <v>42342.03943287037</v>
      </c>
      <c r="T2406" s="12">
        <f t="shared" si="152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0"/>
        <v>22.52</v>
      </c>
      <c r="P2407" s="8">
        <f t="shared" si="153"/>
        <v>56.3</v>
      </c>
      <c r="Q2407" t="s">
        <v>8336</v>
      </c>
      <c r="R2407" t="s">
        <v>8337</v>
      </c>
      <c r="S2407" s="12">
        <f t="shared" si="151"/>
        <v>42595.585358796292</v>
      </c>
      <c r="T2407" s="12">
        <f t="shared" si="152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0"/>
        <v>41.384615384615387</v>
      </c>
      <c r="P2408" s="8">
        <f t="shared" si="153"/>
        <v>84.0625</v>
      </c>
      <c r="Q2408" t="s">
        <v>8336</v>
      </c>
      <c r="R2408" t="s">
        <v>8337</v>
      </c>
      <c r="S2408" s="12">
        <f t="shared" si="151"/>
        <v>41983.110995370371</v>
      </c>
      <c r="T2408" s="12">
        <f t="shared" si="152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0"/>
        <v>25.259090909090908</v>
      </c>
      <c r="P2409" s="8">
        <f t="shared" si="153"/>
        <v>168.39393939393941</v>
      </c>
      <c r="Q2409" t="s">
        <v>8336</v>
      </c>
      <c r="R2409" t="s">
        <v>8337</v>
      </c>
      <c r="S2409" s="12">
        <f t="shared" si="151"/>
        <v>42082.575555555552</v>
      </c>
      <c r="T2409" s="12">
        <f t="shared" si="152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0"/>
        <v>0.2</v>
      </c>
      <c r="P2410" s="8">
        <f t="shared" si="153"/>
        <v>15</v>
      </c>
      <c r="Q2410" t="s">
        <v>8336</v>
      </c>
      <c r="R2410" t="s">
        <v>8337</v>
      </c>
      <c r="S2410" s="12">
        <f t="shared" si="151"/>
        <v>41919.140706018516</v>
      </c>
      <c r="T2410" s="12">
        <f t="shared" si="152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0"/>
        <v>1.8399999999999999</v>
      </c>
      <c r="P2411" s="8">
        <f t="shared" si="153"/>
        <v>76.666666666666671</v>
      </c>
      <c r="Q2411" t="s">
        <v>8336</v>
      </c>
      <c r="R2411" t="s">
        <v>8337</v>
      </c>
      <c r="S2411" s="12">
        <f t="shared" si="151"/>
        <v>42204.875868055555</v>
      </c>
      <c r="T2411" s="12">
        <f t="shared" si="152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0"/>
        <v>0</v>
      </c>
      <c r="P2412" s="8">
        <v>0</v>
      </c>
      <c r="Q2412" t="s">
        <v>8336</v>
      </c>
      <c r="R2412" t="s">
        <v>8337</v>
      </c>
      <c r="S2412" s="12">
        <f t="shared" si="151"/>
        <v>42224.408275462964</v>
      </c>
      <c r="T2412" s="12">
        <f t="shared" si="152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0"/>
        <v>0.60399999999999998</v>
      </c>
      <c r="P2413" s="8">
        <f t="shared" si="153"/>
        <v>50.333333333333336</v>
      </c>
      <c r="Q2413" t="s">
        <v>8336</v>
      </c>
      <c r="R2413" t="s">
        <v>8337</v>
      </c>
      <c r="S2413" s="12">
        <f t="shared" si="151"/>
        <v>42211.732430555552</v>
      </c>
      <c r="T2413" s="12">
        <f t="shared" si="152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0"/>
        <v>0</v>
      </c>
      <c r="P2414" s="8">
        <v>0</v>
      </c>
      <c r="Q2414" t="s">
        <v>8336</v>
      </c>
      <c r="R2414" t="s">
        <v>8337</v>
      </c>
      <c r="S2414" s="12">
        <f t="shared" si="151"/>
        <v>42655.736956018518</v>
      </c>
      <c r="T2414" s="12">
        <f t="shared" si="152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0"/>
        <v>0.83333333333333337</v>
      </c>
      <c r="P2415" s="8">
        <f t="shared" si="153"/>
        <v>8.3333333333333339</v>
      </c>
      <c r="Q2415" t="s">
        <v>8336</v>
      </c>
      <c r="R2415" t="s">
        <v>8337</v>
      </c>
      <c r="S2415" s="12">
        <f t="shared" si="151"/>
        <v>41760.10974537037</v>
      </c>
      <c r="T2415" s="12">
        <f t="shared" si="152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0"/>
        <v>3.0666666666666664</v>
      </c>
      <c r="P2416" s="8">
        <f t="shared" si="153"/>
        <v>35.384615384615387</v>
      </c>
      <c r="Q2416" t="s">
        <v>8336</v>
      </c>
      <c r="R2416" t="s">
        <v>8337</v>
      </c>
      <c r="S2416" s="12">
        <f t="shared" si="151"/>
        <v>42198.695138888885</v>
      </c>
      <c r="T2416" s="12">
        <f t="shared" si="152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ref="O2417:O2480" si="154">SUM(E2417/D2417)*100</f>
        <v>0.55833333333333335</v>
      </c>
      <c r="P2417" s="8">
        <f t="shared" si="153"/>
        <v>55.833333333333336</v>
      </c>
      <c r="Q2417" t="s">
        <v>8336</v>
      </c>
      <c r="R2417" t="s">
        <v>8337</v>
      </c>
      <c r="S2417" s="12">
        <f t="shared" si="151"/>
        <v>42536.862800925926</v>
      </c>
      <c r="T2417" s="12">
        <f t="shared" si="152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4"/>
        <v>2.5000000000000001E-2</v>
      </c>
      <c r="P2418" s="8">
        <f t="shared" si="153"/>
        <v>5</v>
      </c>
      <c r="Q2418" t="s">
        <v>8336</v>
      </c>
      <c r="R2418" t="s">
        <v>8337</v>
      </c>
      <c r="S2418" s="12">
        <f t="shared" si="151"/>
        <v>42019.737766203703</v>
      </c>
      <c r="T2418" s="12">
        <f t="shared" si="152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4"/>
        <v>0</v>
      </c>
      <c r="P2419" s="8">
        <v>0</v>
      </c>
      <c r="Q2419" t="s">
        <v>8336</v>
      </c>
      <c r="R2419" t="s">
        <v>8337</v>
      </c>
      <c r="S2419" s="12">
        <f t="shared" si="151"/>
        <v>41831.884108796294</v>
      </c>
      <c r="T2419" s="12">
        <f t="shared" si="152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4"/>
        <v>0.02</v>
      </c>
      <c r="P2420" s="8">
        <f t="shared" si="153"/>
        <v>1</v>
      </c>
      <c r="Q2420" t="s">
        <v>8336</v>
      </c>
      <c r="R2420" t="s">
        <v>8337</v>
      </c>
      <c r="S2420" s="12">
        <f t="shared" si="151"/>
        <v>42027.856990740736</v>
      </c>
      <c r="T2420" s="12">
        <f t="shared" si="152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4"/>
        <v>0</v>
      </c>
      <c r="P2421" s="8">
        <v>0</v>
      </c>
      <c r="Q2421" t="s">
        <v>8336</v>
      </c>
      <c r="R2421" t="s">
        <v>8337</v>
      </c>
      <c r="S2421" s="12">
        <f t="shared" si="151"/>
        <v>41993.738298611104</v>
      </c>
      <c r="T2421" s="12">
        <f t="shared" si="152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4"/>
        <v>14.825133372851216</v>
      </c>
      <c r="P2422" s="8">
        <f t="shared" si="153"/>
        <v>69.472222222222229</v>
      </c>
      <c r="Q2422" t="s">
        <v>8336</v>
      </c>
      <c r="R2422" t="s">
        <v>8337</v>
      </c>
      <c r="S2422" s="12">
        <f t="shared" ref="S2422:S2485" si="155">(((J2422/60)/60)/24)+DATE(1970,1,1)</f>
        <v>41893.028877314813</v>
      </c>
      <c r="T2422" s="12">
        <f t="shared" si="152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4"/>
        <v>1.6666666666666666E-2</v>
      </c>
      <c r="P2423" s="8">
        <f t="shared" si="153"/>
        <v>1</v>
      </c>
      <c r="Q2423" t="s">
        <v>8336</v>
      </c>
      <c r="R2423" t="s">
        <v>8337</v>
      </c>
      <c r="S2423" s="12">
        <f t="shared" si="155"/>
        <v>42026.687453703707</v>
      </c>
      <c r="T2423" s="12">
        <f t="shared" si="152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4"/>
        <v>0.2</v>
      </c>
      <c r="P2424" s="8">
        <f t="shared" si="153"/>
        <v>1</v>
      </c>
      <c r="Q2424" t="s">
        <v>8336</v>
      </c>
      <c r="R2424" t="s">
        <v>8337</v>
      </c>
      <c r="S2424" s="12">
        <f t="shared" si="155"/>
        <v>42044.724953703699</v>
      </c>
      <c r="T2424" s="12">
        <f t="shared" si="152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4"/>
        <v>1.3333333333333334E-2</v>
      </c>
      <c r="P2425" s="8">
        <f t="shared" si="153"/>
        <v>8</v>
      </c>
      <c r="Q2425" t="s">
        <v>8336</v>
      </c>
      <c r="R2425" t="s">
        <v>8337</v>
      </c>
      <c r="S2425" s="12">
        <f t="shared" si="155"/>
        <v>41974.704745370371</v>
      </c>
      <c r="T2425" s="12">
        <f t="shared" si="152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4"/>
        <v>1.24</v>
      </c>
      <c r="P2426" s="8">
        <f t="shared" si="153"/>
        <v>34.444444444444443</v>
      </c>
      <c r="Q2426" t="s">
        <v>8336</v>
      </c>
      <c r="R2426" t="s">
        <v>8337</v>
      </c>
      <c r="S2426" s="12">
        <f t="shared" si="155"/>
        <v>41909.892453703702</v>
      </c>
      <c r="T2426" s="12">
        <f t="shared" si="152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4"/>
        <v>2.8571428571428574E-2</v>
      </c>
      <c r="P2427" s="8">
        <f t="shared" si="153"/>
        <v>1</v>
      </c>
      <c r="Q2427" t="s">
        <v>8336</v>
      </c>
      <c r="R2427" t="s">
        <v>8337</v>
      </c>
      <c r="S2427" s="12">
        <f t="shared" si="155"/>
        <v>42502.913761574076</v>
      </c>
      <c r="T2427" s="12">
        <f t="shared" si="152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4"/>
        <v>0</v>
      </c>
      <c r="P2428" s="8">
        <v>0</v>
      </c>
      <c r="Q2428" t="s">
        <v>8336</v>
      </c>
      <c r="R2428" t="s">
        <v>8337</v>
      </c>
      <c r="S2428" s="12">
        <f t="shared" si="155"/>
        <v>42164.170046296291</v>
      </c>
      <c r="T2428" s="12">
        <f t="shared" si="152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4"/>
        <v>2E-3</v>
      </c>
      <c r="P2429" s="8">
        <f t="shared" si="153"/>
        <v>1</v>
      </c>
      <c r="Q2429" t="s">
        <v>8336</v>
      </c>
      <c r="R2429" t="s">
        <v>8337</v>
      </c>
      <c r="S2429" s="12">
        <f t="shared" si="155"/>
        <v>42412.318668981476</v>
      </c>
      <c r="T2429" s="12">
        <f t="shared" si="152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4"/>
        <v>2.8571428571428571E-3</v>
      </c>
      <c r="P2430" s="8">
        <f t="shared" si="153"/>
        <v>1</v>
      </c>
      <c r="Q2430" t="s">
        <v>8336</v>
      </c>
      <c r="R2430" t="s">
        <v>8337</v>
      </c>
      <c r="S2430" s="12">
        <f t="shared" si="155"/>
        <v>42045.784155092595</v>
      </c>
      <c r="T2430" s="12">
        <f t="shared" si="152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4"/>
        <v>1.4321428571428572</v>
      </c>
      <c r="P2431" s="8">
        <f t="shared" si="153"/>
        <v>501.25</v>
      </c>
      <c r="Q2431" t="s">
        <v>8336</v>
      </c>
      <c r="R2431" t="s">
        <v>8337</v>
      </c>
      <c r="S2431" s="12">
        <f t="shared" si="155"/>
        <v>42734.879236111112</v>
      </c>
      <c r="T2431" s="12">
        <f t="shared" si="152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4"/>
        <v>0.70000000000000007</v>
      </c>
      <c r="P2432" s="8">
        <f t="shared" si="153"/>
        <v>10.5</v>
      </c>
      <c r="Q2432" t="s">
        <v>8336</v>
      </c>
      <c r="R2432" t="s">
        <v>8337</v>
      </c>
      <c r="S2432" s="12">
        <f t="shared" si="155"/>
        <v>42382.130833333329</v>
      </c>
      <c r="T2432" s="12">
        <f t="shared" si="152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4"/>
        <v>2E-3</v>
      </c>
      <c r="P2433" s="8">
        <f t="shared" si="153"/>
        <v>1</v>
      </c>
      <c r="Q2433" t="s">
        <v>8336</v>
      </c>
      <c r="R2433" t="s">
        <v>8337</v>
      </c>
      <c r="S2433" s="12">
        <f t="shared" si="155"/>
        <v>42489.099687499998</v>
      </c>
      <c r="T2433" s="12">
        <f t="shared" si="152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4"/>
        <v>1.4285714285714287E-2</v>
      </c>
      <c r="P2434" s="8">
        <f t="shared" si="153"/>
        <v>1</v>
      </c>
      <c r="Q2434" t="s">
        <v>8336</v>
      </c>
      <c r="R2434" t="s">
        <v>8337</v>
      </c>
      <c r="S2434" s="12">
        <f t="shared" si="155"/>
        <v>42041.218715277777</v>
      </c>
      <c r="T2434" s="12">
        <f t="shared" si="152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4"/>
        <v>0</v>
      </c>
      <c r="P2435" s="8">
        <v>0</v>
      </c>
      <c r="Q2435" t="s">
        <v>8336</v>
      </c>
      <c r="R2435" t="s">
        <v>8337</v>
      </c>
      <c r="S2435" s="12">
        <f t="shared" si="155"/>
        <v>42397.89980324074</v>
      </c>
      <c r="T2435" s="12">
        <f t="shared" ref="T2435:T2498" si="156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4"/>
        <v>0.13</v>
      </c>
      <c r="P2436" s="8">
        <f t="shared" si="153"/>
        <v>13</v>
      </c>
      <c r="Q2436" t="s">
        <v>8336</v>
      </c>
      <c r="R2436" t="s">
        <v>8337</v>
      </c>
      <c r="S2436" s="12">
        <f t="shared" si="155"/>
        <v>42180.18604166666</v>
      </c>
      <c r="T2436" s="12">
        <f t="shared" si="156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4"/>
        <v>0.48960000000000004</v>
      </c>
      <c r="P2437" s="8">
        <f t="shared" si="153"/>
        <v>306</v>
      </c>
      <c r="Q2437" t="s">
        <v>8336</v>
      </c>
      <c r="R2437" t="s">
        <v>8337</v>
      </c>
      <c r="S2437" s="12">
        <f t="shared" si="155"/>
        <v>42252.277615740735</v>
      </c>
      <c r="T2437" s="12">
        <f t="shared" si="156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4"/>
        <v>3.8461538461538464E-2</v>
      </c>
      <c r="P2438" s="8">
        <f t="shared" si="153"/>
        <v>22.5</v>
      </c>
      <c r="Q2438" t="s">
        <v>8336</v>
      </c>
      <c r="R2438" t="s">
        <v>8337</v>
      </c>
      <c r="S2438" s="12">
        <f t="shared" si="155"/>
        <v>42338.615393518514</v>
      </c>
      <c r="T2438" s="12">
        <f t="shared" si="156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4"/>
        <v>0</v>
      </c>
      <c r="P2439" s="8">
        <v>0</v>
      </c>
      <c r="Q2439" t="s">
        <v>8336</v>
      </c>
      <c r="R2439" t="s">
        <v>8337</v>
      </c>
      <c r="S2439" s="12">
        <f t="shared" si="155"/>
        <v>42031.965138888889</v>
      </c>
      <c r="T2439" s="12">
        <f t="shared" si="156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4"/>
        <v>0.33333333333333337</v>
      </c>
      <c r="P2440" s="8">
        <f t="shared" si="153"/>
        <v>50</v>
      </c>
      <c r="Q2440" t="s">
        <v>8336</v>
      </c>
      <c r="R2440" t="s">
        <v>8337</v>
      </c>
      <c r="S2440" s="12">
        <f t="shared" si="155"/>
        <v>42285.91506944444</v>
      </c>
      <c r="T2440" s="12">
        <f t="shared" si="156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4"/>
        <v>0</v>
      </c>
      <c r="P2441" s="8">
        <v>0</v>
      </c>
      <c r="Q2441" t="s">
        <v>8336</v>
      </c>
      <c r="R2441" t="s">
        <v>8337</v>
      </c>
      <c r="S2441" s="12">
        <f t="shared" si="155"/>
        <v>42265.818622685183</v>
      </c>
      <c r="T2441" s="12">
        <f t="shared" si="156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4"/>
        <v>0.2</v>
      </c>
      <c r="P2442" s="8">
        <f t="shared" si="153"/>
        <v>5</v>
      </c>
      <c r="Q2442" t="s">
        <v>8336</v>
      </c>
      <c r="R2442" t="s">
        <v>8337</v>
      </c>
      <c r="S2442" s="12">
        <f t="shared" si="155"/>
        <v>42383.899456018517</v>
      </c>
      <c r="T2442" s="12">
        <f t="shared" si="156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4"/>
        <v>107.88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5"/>
        <v>42187.125625000001</v>
      </c>
      <c r="T2443" s="12">
        <f t="shared" si="156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4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5"/>
        <v>42052.666990740734</v>
      </c>
      <c r="T2444" s="12">
        <f t="shared" si="156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4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5"/>
        <v>41836.625254629631</v>
      </c>
      <c r="T2445" s="12">
        <f t="shared" si="156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4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5"/>
        <v>42485.754525462966</v>
      </c>
      <c r="T2446" s="12">
        <f t="shared" si="156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4"/>
        <v>172.8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5"/>
        <v>42243.190057870372</v>
      </c>
      <c r="T2447" s="12">
        <f t="shared" si="156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4"/>
        <v>167.98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5"/>
        <v>42670.602673611109</v>
      </c>
      <c r="T2448" s="12">
        <f t="shared" si="156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4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5"/>
        <v>42654.469826388886</v>
      </c>
      <c r="T2449" s="12">
        <f t="shared" si="156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4"/>
        <v>107.5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5"/>
        <v>42607.316122685181</v>
      </c>
      <c r="T2450" s="12">
        <f t="shared" si="156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4"/>
        <v>108</v>
      </c>
      <c r="P2451" s="8">
        <f t="shared" si="153"/>
        <v>90</v>
      </c>
      <c r="Q2451" t="s">
        <v>8336</v>
      </c>
      <c r="R2451" t="s">
        <v>8352</v>
      </c>
      <c r="S2451" s="12">
        <f t="shared" si="155"/>
        <v>41943.142534722225</v>
      </c>
      <c r="T2451" s="12">
        <f t="shared" si="156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4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5"/>
        <v>41902.07240740741</v>
      </c>
      <c r="T2452" s="12">
        <f t="shared" si="156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4"/>
        <v>115.45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5"/>
        <v>42779.908449074079</v>
      </c>
      <c r="T2453" s="12">
        <f t="shared" si="156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4"/>
        <v>133.5</v>
      </c>
      <c r="P2454" s="8">
        <f t="shared" si="153"/>
        <v>53.4</v>
      </c>
      <c r="Q2454" t="s">
        <v>8336</v>
      </c>
      <c r="R2454" t="s">
        <v>8352</v>
      </c>
      <c r="S2454" s="12">
        <f t="shared" si="155"/>
        <v>42338.84375</v>
      </c>
      <c r="T2454" s="12">
        <f t="shared" si="156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4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5"/>
        <v>42738.692233796297</v>
      </c>
      <c r="T2455" s="12">
        <f t="shared" si="156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4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5"/>
        <v>42770.201481481476</v>
      </c>
      <c r="T2456" s="12">
        <f t="shared" si="156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4"/>
        <v>182</v>
      </c>
      <c r="P2457" s="8">
        <f t="shared" si="153"/>
        <v>34.125</v>
      </c>
      <c r="Q2457" t="s">
        <v>8336</v>
      </c>
      <c r="R2457" t="s">
        <v>8352</v>
      </c>
      <c r="S2457" s="12">
        <f t="shared" si="155"/>
        <v>42452.781828703708</v>
      </c>
      <c r="T2457" s="12">
        <f t="shared" si="156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4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5"/>
        <v>42761.961099537039</v>
      </c>
      <c r="T2458" s="12">
        <f t="shared" si="156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4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5"/>
        <v>42423.602500000001</v>
      </c>
      <c r="T2459" s="12">
        <f t="shared" si="156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4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5"/>
        <v>42495.871736111112</v>
      </c>
      <c r="T2460" s="12">
        <f t="shared" si="156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4"/>
        <v>102.25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5"/>
        <v>42407.637557870374</v>
      </c>
      <c r="T2461" s="12">
        <f t="shared" si="156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4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5"/>
        <v>42704.187118055561</v>
      </c>
      <c r="T2462" s="12">
        <f t="shared" si="156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4"/>
        <v>103.8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5"/>
        <v>40784.012696759259</v>
      </c>
      <c r="T2463" s="12">
        <f t="shared" si="156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4"/>
        <v>110.70833333333334</v>
      </c>
      <c r="P2464" s="8">
        <f t="shared" ref="P2464:P2527" si="157">AVERAGE(E2464/L2464)</f>
        <v>28.880434782608695</v>
      </c>
      <c r="Q2464" t="s">
        <v>8325</v>
      </c>
      <c r="R2464" t="s">
        <v>8329</v>
      </c>
      <c r="S2464" s="12">
        <f t="shared" si="155"/>
        <v>41089.186296296299</v>
      </c>
      <c r="T2464" s="12">
        <f t="shared" si="156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4"/>
        <v>116.25000000000001</v>
      </c>
      <c r="P2465" s="8">
        <f t="shared" si="157"/>
        <v>31</v>
      </c>
      <c r="Q2465" t="s">
        <v>8325</v>
      </c>
      <c r="R2465" t="s">
        <v>8329</v>
      </c>
      <c r="S2465" s="12">
        <f t="shared" si="155"/>
        <v>41341.111400462964</v>
      </c>
      <c r="T2465" s="12">
        <f t="shared" si="156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4"/>
        <v>111.1</v>
      </c>
      <c r="P2466" s="8">
        <f t="shared" si="157"/>
        <v>51.674418604651166</v>
      </c>
      <c r="Q2466" t="s">
        <v>8325</v>
      </c>
      <c r="R2466" t="s">
        <v>8329</v>
      </c>
      <c r="S2466" s="12">
        <f t="shared" si="155"/>
        <v>42248.90042824074</v>
      </c>
      <c r="T2466" s="12">
        <f t="shared" si="156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4"/>
        <v>180.14285714285714</v>
      </c>
      <c r="P2467" s="8">
        <f t="shared" si="157"/>
        <v>26.270833333333332</v>
      </c>
      <c r="Q2467" t="s">
        <v>8325</v>
      </c>
      <c r="R2467" t="s">
        <v>8329</v>
      </c>
      <c r="S2467" s="12">
        <f t="shared" si="155"/>
        <v>41145.719305555554</v>
      </c>
      <c r="T2467" s="12">
        <f t="shared" si="156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4"/>
        <v>100</v>
      </c>
      <c r="P2468" s="8">
        <f t="shared" si="157"/>
        <v>48.07692307692308</v>
      </c>
      <c r="Q2468" t="s">
        <v>8325</v>
      </c>
      <c r="R2468" t="s">
        <v>8329</v>
      </c>
      <c r="S2468" s="12">
        <f t="shared" si="155"/>
        <v>41373.102465277778</v>
      </c>
      <c r="T2468" s="12">
        <f t="shared" si="156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4"/>
        <v>118.5</v>
      </c>
      <c r="P2469" s="8">
        <f t="shared" si="157"/>
        <v>27.558139534883722</v>
      </c>
      <c r="Q2469" t="s">
        <v>8325</v>
      </c>
      <c r="R2469" t="s">
        <v>8329</v>
      </c>
      <c r="S2469" s="12">
        <f t="shared" si="155"/>
        <v>41025.874201388891</v>
      </c>
      <c r="T2469" s="12">
        <f t="shared" si="156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4"/>
        <v>107.21700000000001</v>
      </c>
      <c r="P2470" s="8">
        <f t="shared" si="157"/>
        <v>36.97137931034483</v>
      </c>
      <c r="Q2470" t="s">
        <v>8325</v>
      </c>
      <c r="R2470" t="s">
        <v>8329</v>
      </c>
      <c r="S2470" s="12">
        <f t="shared" si="155"/>
        <v>41174.154178240737</v>
      </c>
      <c r="T2470" s="12">
        <f t="shared" si="156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4"/>
        <v>113.66666666666667</v>
      </c>
      <c r="P2471" s="8">
        <f t="shared" si="157"/>
        <v>29.021276595744681</v>
      </c>
      <c r="Q2471" t="s">
        <v>8325</v>
      </c>
      <c r="R2471" t="s">
        <v>8329</v>
      </c>
      <c r="S2471" s="12">
        <f t="shared" si="155"/>
        <v>40557.429733796293</v>
      </c>
      <c r="T2471" s="12">
        <f t="shared" si="156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4"/>
        <v>103.16400000000002</v>
      </c>
      <c r="P2472" s="8">
        <f t="shared" si="157"/>
        <v>28.65666666666667</v>
      </c>
      <c r="Q2472" t="s">
        <v>8325</v>
      </c>
      <c r="R2472" t="s">
        <v>8329</v>
      </c>
      <c r="S2472" s="12">
        <f t="shared" si="155"/>
        <v>41023.07471064815</v>
      </c>
      <c r="T2472" s="12">
        <f t="shared" si="156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4"/>
        <v>128</v>
      </c>
      <c r="P2473" s="8">
        <f t="shared" si="157"/>
        <v>37.647058823529413</v>
      </c>
      <c r="Q2473" t="s">
        <v>8325</v>
      </c>
      <c r="R2473" t="s">
        <v>8329</v>
      </c>
      <c r="S2473" s="12">
        <f t="shared" si="155"/>
        <v>40893.992962962962</v>
      </c>
      <c r="T2473" s="12">
        <f t="shared" si="156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4"/>
        <v>135.76026666666667</v>
      </c>
      <c r="P2474" s="8">
        <f t="shared" si="157"/>
        <v>97.904038461538462</v>
      </c>
      <c r="Q2474" t="s">
        <v>8325</v>
      </c>
      <c r="R2474" t="s">
        <v>8329</v>
      </c>
      <c r="S2474" s="12">
        <f t="shared" si="155"/>
        <v>40354.11550925926</v>
      </c>
      <c r="T2474" s="12">
        <f t="shared" si="156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4"/>
        <v>100</v>
      </c>
      <c r="P2475" s="8">
        <f t="shared" si="157"/>
        <v>42.553191489361701</v>
      </c>
      <c r="Q2475" t="s">
        <v>8325</v>
      </c>
      <c r="R2475" t="s">
        <v>8329</v>
      </c>
      <c r="S2475" s="12">
        <f t="shared" si="155"/>
        <v>41193.748483796298</v>
      </c>
      <c r="T2475" s="12">
        <f t="shared" si="156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4"/>
        <v>100.00360000000002</v>
      </c>
      <c r="P2476" s="8">
        <f t="shared" si="157"/>
        <v>131.58368421052631</v>
      </c>
      <c r="Q2476" t="s">
        <v>8325</v>
      </c>
      <c r="R2476" t="s">
        <v>8329</v>
      </c>
      <c r="S2476" s="12">
        <f t="shared" si="155"/>
        <v>40417.011296296296</v>
      </c>
      <c r="T2476" s="12">
        <f t="shared" si="156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4"/>
        <v>104.71999999999998</v>
      </c>
      <c r="P2477" s="8">
        <f t="shared" si="157"/>
        <v>32.320987654320987</v>
      </c>
      <c r="Q2477" t="s">
        <v>8325</v>
      </c>
      <c r="R2477" t="s">
        <v>8329</v>
      </c>
      <c r="S2477" s="12">
        <f t="shared" si="155"/>
        <v>40310.287673611114</v>
      </c>
      <c r="T2477" s="12">
        <f t="shared" si="156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4"/>
        <v>105.02249999999999</v>
      </c>
      <c r="P2478" s="8">
        <f t="shared" si="157"/>
        <v>61.103999999999999</v>
      </c>
      <c r="Q2478" t="s">
        <v>8325</v>
      </c>
      <c r="R2478" t="s">
        <v>8329</v>
      </c>
      <c r="S2478" s="12">
        <f t="shared" si="155"/>
        <v>41913.328356481477</v>
      </c>
      <c r="T2478" s="12">
        <f t="shared" si="156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4"/>
        <v>171.33333333333334</v>
      </c>
      <c r="P2479" s="8">
        <f t="shared" si="157"/>
        <v>31.341463414634145</v>
      </c>
      <c r="Q2479" t="s">
        <v>8325</v>
      </c>
      <c r="R2479" t="s">
        <v>8329</v>
      </c>
      <c r="S2479" s="12">
        <f t="shared" si="155"/>
        <v>41088.691493055558</v>
      </c>
      <c r="T2479" s="12">
        <f t="shared" si="156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4"/>
        <v>127.49999999999999</v>
      </c>
      <c r="P2480" s="8">
        <f t="shared" si="157"/>
        <v>129.1139240506329</v>
      </c>
      <c r="Q2480" t="s">
        <v>8325</v>
      </c>
      <c r="R2480" t="s">
        <v>8329</v>
      </c>
      <c r="S2480" s="12">
        <f t="shared" si="155"/>
        <v>41257.950381944444</v>
      </c>
      <c r="T2480" s="12">
        <f t="shared" si="156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ref="O2481:O2544" si="158">SUM(E2481/D2481)*100</f>
        <v>133.44333333333333</v>
      </c>
      <c r="P2481" s="8">
        <f t="shared" si="157"/>
        <v>25.020624999999999</v>
      </c>
      <c r="Q2481" t="s">
        <v>8325</v>
      </c>
      <c r="R2481" t="s">
        <v>8329</v>
      </c>
      <c r="S2481" s="12">
        <f t="shared" si="155"/>
        <v>41107.726782407408</v>
      </c>
      <c r="T2481" s="12">
        <f t="shared" si="156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8"/>
        <v>100</v>
      </c>
      <c r="P2482" s="8">
        <f t="shared" si="157"/>
        <v>250</v>
      </c>
      <c r="Q2482" t="s">
        <v>8325</v>
      </c>
      <c r="R2482" t="s">
        <v>8329</v>
      </c>
      <c r="S2482" s="12">
        <f t="shared" si="155"/>
        <v>42227.936157407406</v>
      </c>
      <c r="T2482" s="12">
        <f t="shared" si="156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8"/>
        <v>112.91099999999999</v>
      </c>
      <c r="P2483" s="8">
        <f t="shared" si="157"/>
        <v>47.541473684210523</v>
      </c>
      <c r="Q2483" t="s">
        <v>8325</v>
      </c>
      <c r="R2483" t="s">
        <v>8329</v>
      </c>
      <c r="S2483" s="12">
        <f t="shared" si="155"/>
        <v>40999.645925925928</v>
      </c>
      <c r="T2483" s="12">
        <f t="shared" si="156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8"/>
        <v>100.1</v>
      </c>
      <c r="P2484" s="8">
        <f t="shared" si="157"/>
        <v>40.04</v>
      </c>
      <c r="Q2484" t="s">
        <v>8325</v>
      </c>
      <c r="R2484" t="s">
        <v>8329</v>
      </c>
      <c r="S2484" s="12">
        <f t="shared" si="155"/>
        <v>40711.782210648147</v>
      </c>
      <c r="T2484" s="12">
        <f t="shared" si="156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8"/>
        <v>113.72727272727272</v>
      </c>
      <c r="P2485" s="8">
        <f t="shared" si="157"/>
        <v>65.84210526315789</v>
      </c>
      <c r="Q2485" t="s">
        <v>8325</v>
      </c>
      <c r="R2485" t="s">
        <v>8329</v>
      </c>
      <c r="S2485" s="12">
        <f t="shared" si="155"/>
        <v>40970.750034722223</v>
      </c>
      <c r="T2485" s="12">
        <f t="shared" si="156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8"/>
        <v>119.31742857142855</v>
      </c>
      <c r="P2486" s="8">
        <f t="shared" si="157"/>
        <v>46.401222222222216</v>
      </c>
      <c r="Q2486" t="s">
        <v>8325</v>
      </c>
      <c r="R2486" t="s">
        <v>8329</v>
      </c>
      <c r="S2486" s="12">
        <f t="shared" ref="S2486:S2549" si="159">(((J2486/60)/60)/24)+DATE(1970,1,1)</f>
        <v>40771.916701388887</v>
      </c>
      <c r="T2486" s="12">
        <f t="shared" si="156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8"/>
        <v>103.25</v>
      </c>
      <c r="P2487" s="8">
        <f t="shared" si="157"/>
        <v>50.365853658536587</v>
      </c>
      <c r="Q2487" t="s">
        <v>8325</v>
      </c>
      <c r="R2487" t="s">
        <v>8329</v>
      </c>
      <c r="S2487" s="12">
        <f t="shared" si="159"/>
        <v>40793.998599537037</v>
      </c>
      <c r="T2487" s="12">
        <f t="shared" si="156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8"/>
        <v>265.66666666666669</v>
      </c>
      <c r="P2488" s="8">
        <f t="shared" si="157"/>
        <v>26.566666666666666</v>
      </c>
      <c r="Q2488" t="s">
        <v>8325</v>
      </c>
      <c r="R2488" t="s">
        <v>8329</v>
      </c>
      <c r="S2488" s="12">
        <f t="shared" si="159"/>
        <v>40991.708055555559</v>
      </c>
      <c r="T2488" s="12">
        <f t="shared" si="156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8"/>
        <v>100.05066666666667</v>
      </c>
      <c r="P2489" s="8">
        <f t="shared" si="157"/>
        <v>39.493684210526318</v>
      </c>
      <c r="Q2489" t="s">
        <v>8325</v>
      </c>
      <c r="R2489" t="s">
        <v>8329</v>
      </c>
      <c r="S2489" s="12">
        <f t="shared" si="159"/>
        <v>41026.083298611113</v>
      </c>
      <c r="T2489" s="12">
        <f t="shared" si="156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8"/>
        <v>106.69999999999999</v>
      </c>
      <c r="P2490" s="8">
        <f t="shared" si="157"/>
        <v>49.246153846153845</v>
      </c>
      <c r="Q2490" t="s">
        <v>8325</v>
      </c>
      <c r="R2490" t="s">
        <v>8329</v>
      </c>
      <c r="S2490" s="12">
        <f t="shared" si="159"/>
        <v>40833.633194444446</v>
      </c>
      <c r="T2490" s="12">
        <f t="shared" si="156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8"/>
        <v>133.67142857142858</v>
      </c>
      <c r="P2491" s="8">
        <f t="shared" si="157"/>
        <v>62.38</v>
      </c>
      <c r="Q2491" t="s">
        <v>8325</v>
      </c>
      <c r="R2491" t="s">
        <v>8329</v>
      </c>
      <c r="S2491" s="12">
        <f t="shared" si="159"/>
        <v>41373.690266203703</v>
      </c>
      <c r="T2491" s="12">
        <f t="shared" si="156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8"/>
        <v>121.39999999999999</v>
      </c>
      <c r="P2492" s="8">
        <f t="shared" si="157"/>
        <v>37.9375</v>
      </c>
      <c r="Q2492" t="s">
        <v>8325</v>
      </c>
      <c r="R2492" t="s">
        <v>8329</v>
      </c>
      <c r="S2492" s="12">
        <f t="shared" si="159"/>
        <v>41023.227731481478</v>
      </c>
      <c r="T2492" s="12">
        <f t="shared" si="156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8"/>
        <v>103.2</v>
      </c>
      <c r="P2493" s="8">
        <f t="shared" si="157"/>
        <v>51.6</v>
      </c>
      <c r="Q2493" t="s">
        <v>8325</v>
      </c>
      <c r="R2493" t="s">
        <v>8329</v>
      </c>
      <c r="S2493" s="12">
        <f t="shared" si="159"/>
        <v>40542.839282407411</v>
      </c>
      <c r="T2493" s="12">
        <f t="shared" si="156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8"/>
        <v>125</v>
      </c>
      <c r="P2494" s="8">
        <f t="shared" si="157"/>
        <v>27.777777777777779</v>
      </c>
      <c r="Q2494" t="s">
        <v>8325</v>
      </c>
      <c r="R2494" t="s">
        <v>8329</v>
      </c>
      <c r="S2494" s="12">
        <f t="shared" si="159"/>
        <v>41024.985972222225</v>
      </c>
      <c r="T2494" s="12">
        <f t="shared" si="156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8"/>
        <v>128.69999999999999</v>
      </c>
      <c r="P2495" s="8">
        <f t="shared" si="157"/>
        <v>99.382239382239376</v>
      </c>
      <c r="Q2495" t="s">
        <v>8325</v>
      </c>
      <c r="R2495" t="s">
        <v>8329</v>
      </c>
      <c r="S2495" s="12">
        <f t="shared" si="159"/>
        <v>41348.168287037035</v>
      </c>
      <c r="T2495" s="12">
        <f t="shared" si="156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8"/>
        <v>101.00533333333333</v>
      </c>
      <c r="P2496" s="8">
        <f t="shared" si="157"/>
        <v>38.848205128205123</v>
      </c>
      <c r="Q2496" t="s">
        <v>8325</v>
      </c>
      <c r="R2496" t="s">
        <v>8329</v>
      </c>
      <c r="S2496" s="12">
        <f t="shared" si="159"/>
        <v>41022.645185185182</v>
      </c>
      <c r="T2496" s="12">
        <f t="shared" si="156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8"/>
        <v>127.53666666666665</v>
      </c>
      <c r="P2497" s="8">
        <f t="shared" si="157"/>
        <v>45.548809523809524</v>
      </c>
      <c r="Q2497" t="s">
        <v>8325</v>
      </c>
      <c r="R2497" t="s">
        <v>8329</v>
      </c>
      <c r="S2497" s="12">
        <f t="shared" si="159"/>
        <v>41036.946469907409</v>
      </c>
      <c r="T2497" s="12">
        <f t="shared" si="156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8"/>
        <v>100</v>
      </c>
      <c r="P2498" s="8">
        <f t="shared" si="157"/>
        <v>600</v>
      </c>
      <c r="Q2498" t="s">
        <v>8325</v>
      </c>
      <c r="R2498" t="s">
        <v>8329</v>
      </c>
      <c r="S2498" s="12">
        <f t="shared" si="159"/>
        <v>41327.996435185189</v>
      </c>
      <c r="T2498" s="12">
        <f t="shared" si="156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8"/>
        <v>112.7715</v>
      </c>
      <c r="P2499" s="8">
        <f t="shared" si="157"/>
        <v>80.551071428571419</v>
      </c>
      <c r="Q2499" t="s">
        <v>8325</v>
      </c>
      <c r="R2499" t="s">
        <v>8329</v>
      </c>
      <c r="S2499" s="12">
        <f t="shared" si="159"/>
        <v>40730.878912037035</v>
      </c>
      <c r="T2499" s="12">
        <f t="shared" ref="T2499:T2562" si="160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8"/>
        <v>105.60000000000001</v>
      </c>
      <c r="P2500" s="8">
        <f t="shared" si="157"/>
        <v>52.8</v>
      </c>
      <c r="Q2500" t="s">
        <v>8325</v>
      </c>
      <c r="R2500" t="s">
        <v>8329</v>
      </c>
      <c r="S2500" s="12">
        <f t="shared" si="159"/>
        <v>42017.967442129629</v>
      </c>
      <c r="T2500" s="12">
        <f t="shared" si="160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8"/>
        <v>202.625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9"/>
        <v>41226.648576388885</v>
      </c>
      <c r="T2501" s="12">
        <f t="shared" si="160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8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9"/>
        <v>41053.772858796299</v>
      </c>
      <c r="T2502" s="12">
        <f t="shared" si="160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8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9"/>
        <v>42244.776666666665</v>
      </c>
      <c r="T2503" s="12">
        <f t="shared" si="160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8"/>
        <v>7.8181818181818186E-2</v>
      </c>
      <c r="P2504" s="8">
        <f t="shared" si="157"/>
        <v>17.2</v>
      </c>
      <c r="Q2504" t="s">
        <v>8336</v>
      </c>
      <c r="R2504" t="s">
        <v>8353</v>
      </c>
      <c r="S2504" s="12">
        <f t="shared" si="159"/>
        <v>41858.825439814813</v>
      </c>
      <c r="T2504" s="12">
        <f t="shared" si="160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8"/>
        <v>0</v>
      </c>
      <c r="P2505" s="8">
        <v>0</v>
      </c>
      <c r="Q2505" t="s">
        <v>8336</v>
      </c>
      <c r="R2505" t="s">
        <v>8353</v>
      </c>
      <c r="S2505" s="12">
        <f t="shared" si="159"/>
        <v>42498.899398148147</v>
      </c>
      <c r="T2505" s="12">
        <f t="shared" si="160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8"/>
        <v>0</v>
      </c>
      <c r="P2506" s="8">
        <v>0</v>
      </c>
      <c r="Q2506" t="s">
        <v>8336</v>
      </c>
      <c r="R2506" t="s">
        <v>8353</v>
      </c>
      <c r="S2506" s="12">
        <f t="shared" si="159"/>
        <v>41928.015439814815</v>
      </c>
      <c r="T2506" s="12">
        <f t="shared" si="160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8"/>
        <v>0</v>
      </c>
      <c r="P2507" s="8">
        <v>0</v>
      </c>
      <c r="Q2507" t="s">
        <v>8336</v>
      </c>
      <c r="R2507" t="s">
        <v>8353</v>
      </c>
      <c r="S2507" s="12">
        <f t="shared" si="159"/>
        <v>42047.05574074074</v>
      </c>
      <c r="T2507" s="12">
        <f t="shared" si="160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8"/>
        <v>0.6</v>
      </c>
      <c r="P2508" s="8">
        <f t="shared" si="157"/>
        <v>15</v>
      </c>
      <c r="Q2508" t="s">
        <v>8336</v>
      </c>
      <c r="R2508" t="s">
        <v>8353</v>
      </c>
      <c r="S2508" s="12">
        <f t="shared" si="159"/>
        <v>42258.297094907408</v>
      </c>
      <c r="T2508" s="12">
        <f t="shared" si="160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8"/>
        <v>0</v>
      </c>
      <c r="P2509" s="8">
        <v>0</v>
      </c>
      <c r="Q2509" t="s">
        <v>8336</v>
      </c>
      <c r="R2509" t="s">
        <v>8353</v>
      </c>
      <c r="S2509" s="12">
        <f t="shared" si="159"/>
        <v>42105.072962962964</v>
      </c>
      <c r="T2509" s="12">
        <f t="shared" si="160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8"/>
        <v>0</v>
      </c>
      <c r="P2510" s="8">
        <v>0</v>
      </c>
      <c r="Q2510" t="s">
        <v>8336</v>
      </c>
      <c r="R2510" t="s">
        <v>8353</v>
      </c>
      <c r="S2510" s="12">
        <f t="shared" si="159"/>
        <v>41835.951782407406</v>
      </c>
      <c r="T2510" s="12">
        <f t="shared" si="160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8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9"/>
        <v>42058.809594907405</v>
      </c>
      <c r="T2511" s="12">
        <f t="shared" si="160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8"/>
        <v>0.15</v>
      </c>
      <c r="P2512" s="8">
        <f t="shared" si="157"/>
        <v>37.5</v>
      </c>
      <c r="Q2512" t="s">
        <v>8336</v>
      </c>
      <c r="R2512" t="s">
        <v>8353</v>
      </c>
      <c r="S2512" s="12">
        <f t="shared" si="159"/>
        <v>42078.997361111105</v>
      </c>
      <c r="T2512" s="12">
        <f t="shared" si="160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8"/>
        <v>0</v>
      </c>
      <c r="P2513" s="8">
        <v>0</v>
      </c>
      <c r="Q2513" t="s">
        <v>8336</v>
      </c>
      <c r="R2513" t="s">
        <v>8353</v>
      </c>
      <c r="S2513" s="12">
        <f t="shared" si="159"/>
        <v>42371.446909722217</v>
      </c>
      <c r="T2513" s="12">
        <f t="shared" si="160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8"/>
        <v>0</v>
      </c>
      <c r="P2514" s="8">
        <v>0</v>
      </c>
      <c r="Q2514" t="s">
        <v>8336</v>
      </c>
      <c r="R2514" t="s">
        <v>8353</v>
      </c>
      <c r="S2514" s="12">
        <f t="shared" si="159"/>
        <v>41971.876863425925</v>
      </c>
      <c r="T2514" s="12">
        <f t="shared" si="160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8"/>
        <v>0</v>
      </c>
      <c r="P2515" s="8">
        <v>0</v>
      </c>
      <c r="Q2515" t="s">
        <v>8336</v>
      </c>
      <c r="R2515" t="s">
        <v>8353</v>
      </c>
      <c r="S2515" s="12">
        <f t="shared" si="159"/>
        <v>42732.00681712963</v>
      </c>
      <c r="T2515" s="12">
        <f t="shared" si="160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8"/>
        <v>1.7500000000000002</v>
      </c>
      <c r="P2516" s="8">
        <f t="shared" si="157"/>
        <v>52.5</v>
      </c>
      <c r="Q2516" t="s">
        <v>8336</v>
      </c>
      <c r="R2516" t="s">
        <v>8353</v>
      </c>
      <c r="S2516" s="12">
        <f t="shared" si="159"/>
        <v>41854.389780092592</v>
      </c>
      <c r="T2516" s="12">
        <f t="shared" si="160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8"/>
        <v>18.600000000000001</v>
      </c>
      <c r="P2517" s="8">
        <f t="shared" si="157"/>
        <v>77.5</v>
      </c>
      <c r="Q2517" t="s">
        <v>8336</v>
      </c>
      <c r="R2517" t="s">
        <v>8353</v>
      </c>
      <c r="S2517" s="12">
        <f t="shared" si="159"/>
        <v>42027.839733796296</v>
      </c>
      <c r="T2517" s="12">
        <f t="shared" si="160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8"/>
        <v>0</v>
      </c>
      <c r="P2518" s="8">
        <v>0</v>
      </c>
      <c r="Q2518" t="s">
        <v>8336</v>
      </c>
      <c r="R2518" t="s">
        <v>8353</v>
      </c>
      <c r="S2518" s="12">
        <f t="shared" si="159"/>
        <v>41942.653379629628</v>
      </c>
      <c r="T2518" s="12">
        <f t="shared" si="160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8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9"/>
        <v>42052.802430555559</v>
      </c>
      <c r="T2519" s="12">
        <f t="shared" si="160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8"/>
        <v>0</v>
      </c>
      <c r="P2520" s="8">
        <v>0</v>
      </c>
      <c r="Q2520" t="s">
        <v>8336</v>
      </c>
      <c r="R2520" t="s">
        <v>8353</v>
      </c>
      <c r="S2520" s="12">
        <f t="shared" si="159"/>
        <v>41926.680879629632</v>
      </c>
      <c r="T2520" s="12">
        <f t="shared" si="160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8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2">
        <f t="shared" si="159"/>
        <v>41809.155138888891</v>
      </c>
      <c r="T2521" s="12">
        <f t="shared" si="160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8"/>
        <v>0</v>
      </c>
      <c r="P2522" s="8">
        <v>0</v>
      </c>
      <c r="Q2522" t="s">
        <v>8336</v>
      </c>
      <c r="R2522" t="s">
        <v>8353</v>
      </c>
      <c r="S2522" s="12">
        <f t="shared" si="159"/>
        <v>42612.600520833337</v>
      </c>
      <c r="T2522" s="12">
        <f t="shared" si="160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8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9"/>
        <v>42269.967835648145</v>
      </c>
      <c r="T2523" s="12">
        <f t="shared" si="160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8"/>
        <v>100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9"/>
        <v>42460.573611111111</v>
      </c>
      <c r="T2524" s="12">
        <f t="shared" si="160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8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9"/>
        <v>41930.975601851853</v>
      </c>
      <c r="T2525" s="12">
        <f t="shared" si="160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8"/>
        <v>101.6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9"/>
        <v>41961.807372685187</v>
      </c>
      <c r="T2526" s="12">
        <f t="shared" si="160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8"/>
        <v>100.325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9"/>
        <v>41058.844571759262</v>
      </c>
      <c r="T2527" s="12">
        <f t="shared" si="160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8"/>
        <v>112.94999999999999</v>
      </c>
      <c r="P2528" s="8">
        <f t="shared" ref="P2528:P2591" si="161">AVERAGE(E2528/L2528)</f>
        <v>136.90909090909091</v>
      </c>
      <c r="Q2528" t="s">
        <v>8325</v>
      </c>
      <c r="R2528" t="s">
        <v>8354</v>
      </c>
      <c r="S2528" s="12">
        <f t="shared" si="159"/>
        <v>41953.091134259259</v>
      </c>
      <c r="T2528" s="12">
        <f t="shared" si="160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8"/>
        <v>102.125</v>
      </c>
      <c r="P2529" s="8">
        <f t="shared" si="161"/>
        <v>57.535211267605632</v>
      </c>
      <c r="Q2529" t="s">
        <v>8325</v>
      </c>
      <c r="R2529" t="s">
        <v>8354</v>
      </c>
      <c r="S2529" s="12">
        <f t="shared" si="159"/>
        <v>41546.75105324074</v>
      </c>
      <c r="T2529" s="12">
        <f t="shared" si="160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8"/>
        <v>107.24974999999999</v>
      </c>
      <c r="P2530" s="8">
        <f t="shared" si="161"/>
        <v>52.962839506172834</v>
      </c>
      <c r="Q2530" t="s">
        <v>8325</v>
      </c>
      <c r="R2530" t="s">
        <v>8354</v>
      </c>
      <c r="S2530" s="12">
        <f t="shared" si="159"/>
        <v>42217.834525462968</v>
      </c>
      <c r="T2530" s="12">
        <f t="shared" si="160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8"/>
        <v>104.28333333333333</v>
      </c>
      <c r="P2531" s="8">
        <f t="shared" si="161"/>
        <v>82.328947368421055</v>
      </c>
      <c r="Q2531" t="s">
        <v>8325</v>
      </c>
      <c r="R2531" t="s">
        <v>8354</v>
      </c>
      <c r="S2531" s="12">
        <f t="shared" si="159"/>
        <v>40948.080729166664</v>
      </c>
      <c r="T2531" s="12">
        <f t="shared" si="160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8"/>
        <v>100</v>
      </c>
      <c r="P2532" s="8">
        <f t="shared" si="161"/>
        <v>135.41666666666666</v>
      </c>
      <c r="Q2532" t="s">
        <v>8325</v>
      </c>
      <c r="R2532" t="s">
        <v>8354</v>
      </c>
      <c r="S2532" s="12">
        <f t="shared" si="159"/>
        <v>42081.864641203705</v>
      </c>
      <c r="T2532" s="12">
        <f t="shared" si="160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8"/>
        <v>100.4</v>
      </c>
      <c r="P2533" s="8">
        <f t="shared" si="161"/>
        <v>74.06557377049181</v>
      </c>
      <c r="Q2533" t="s">
        <v>8325</v>
      </c>
      <c r="R2533" t="s">
        <v>8354</v>
      </c>
      <c r="S2533" s="12">
        <f t="shared" si="159"/>
        <v>42208.680023148147</v>
      </c>
      <c r="T2533" s="12">
        <f t="shared" si="160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8"/>
        <v>126.125</v>
      </c>
      <c r="P2534" s="8">
        <f t="shared" si="161"/>
        <v>84.083333333333329</v>
      </c>
      <c r="Q2534" t="s">
        <v>8325</v>
      </c>
      <c r="R2534" t="s">
        <v>8354</v>
      </c>
      <c r="S2534" s="12">
        <f t="shared" si="159"/>
        <v>41107.849143518521</v>
      </c>
      <c r="T2534" s="12">
        <f t="shared" si="160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8"/>
        <v>110.66666666666667</v>
      </c>
      <c r="P2535" s="8">
        <f t="shared" si="161"/>
        <v>61.029411764705884</v>
      </c>
      <c r="Q2535" t="s">
        <v>8325</v>
      </c>
      <c r="R2535" t="s">
        <v>8354</v>
      </c>
      <c r="S2535" s="12">
        <f t="shared" si="159"/>
        <v>41304.751284722224</v>
      </c>
      <c r="T2535" s="12">
        <f t="shared" si="160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8"/>
        <v>105</v>
      </c>
      <c r="P2536" s="8">
        <f t="shared" si="161"/>
        <v>150</v>
      </c>
      <c r="Q2536" t="s">
        <v>8325</v>
      </c>
      <c r="R2536" t="s">
        <v>8354</v>
      </c>
      <c r="S2536" s="12">
        <f t="shared" si="159"/>
        <v>40127.700370370374</v>
      </c>
      <c r="T2536" s="12">
        <f t="shared" si="160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8"/>
        <v>103.77499999999999</v>
      </c>
      <c r="P2537" s="8">
        <f t="shared" si="161"/>
        <v>266.08974358974359</v>
      </c>
      <c r="Q2537" t="s">
        <v>8325</v>
      </c>
      <c r="R2537" t="s">
        <v>8354</v>
      </c>
      <c r="S2537" s="12">
        <f t="shared" si="159"/>
        <v>41943.791030092594</v>
      </c>
      <c r="T2537" s="12">
        <f t="shared" si="160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8"/>
        <v>115.99999999999999</v>
      </c>
      <c r="P2538" s="8">
        <f t="shared" si="161"/>
        <v>7.25</v>
      </c>
      <c r="Q2538" t="s">
        <v>8325</v>
      </c>
      <c r="R2538" t="s">
        <v>8354</v>
      </c>
      <c r="S2538" s="12">
        <f t="shared" si="159"/>
        <v>41464.106087962966</v>
      </c>
      <c r="T2538" s="12">
        <f t="shared" si="160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8"/>
        <v>110.00000000000001</v>
      </c>
      <c r="P2539" s="8">
        <f t="shared" si="161"/>
        <v>100</v>
      </c>
      <c r="Q2539" t="s">
        <v>8325</v>
      </c>
      <c r="R2539" t="s">
        <v>8354</v>
      </c>
      <c r="S2539" s="12">
        <f t="shared" si="159"/>
        <v>40696.648784722223</v>
      </c>
      <c r="T2539" s="12">
        <f t="shared" si="160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8"/>
        <v>113.01761111111111</v>
      </c>
      <c r="P2540" s="8">
        <f t="shared" si="161"/>
        <v>109.96308108108107</v>
      </c>
      <c r="Q2540" t="s">
        <v>8325</v>
      </c>
      <c r="R2540" t="s">
        <v>8354</v>
      </c>
      <c r="S2540" s="12">
        <f t="shared" si="159"/>
        <v>41298.509965277779</v>
      </c>
      <c r="T2540" s="12">
        <f t="shared" si="160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8"/>
        <v>100.25</v>
      </c>
      <c r="P2541" s="8">
        <f t="shared" si="161"/>
        <v>169.91525423728814</v>
      </c>
      <c r="Q2541" t="s">
        <v>8325</v>
      </c>
      <c r="R2541" t="s">
        <v>8354</v>
      </c>
      <c r="S2541" s="12">
        <f t="shared" si="159"/>
        <v>41977.902222222227</v>
      </c>
      <c r="T2541" s="12">
        <f t="shared" si="160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8"/>
        <v>103.4</v>
      </c>
      <c r="P2542" s="8">
        <f t="shared" si="161"/>
        <v>95.740740740740748</v>
      </c>
      <c r="Q2542" t="s">
        <v>8325</v>
      </c>
      <c r="R2542" t="s">
        <v>8354</v>
      </c>
      <c r="S2542" s="12">
        <f t="shared" si="159"/>
        <v>40785.675011574072</v>
      </c>
      <c r="T2542" s="12">
        <f t="shared" si="160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8"/>
        <v>107.02857142857142</v>
      </c>
      <c r="P2543" s="8">
        <f t="shared" si="161"/>
        <v>59.460317460317462</v>
      </c>
      <c r="Q2543" t="s">
        <v>8325</v>
      </c>
      <c r="R2543" t="s">
        <v>8354</v>
      </c>
      <c r="S2543" s="12">
        <f t="shared" si="159"/>
        <v>41483.449282407404</v>
      </c>
      <c r="T2543" s="12">
        <f t="shared" si="160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8"/>
        <v>103.57142857142858</v>
      </c>
      <c r="P2544" s="8">
        <f t="shared" si="161"/>
        <v>55.769230769230766</v>
      </c>
      <c r="Q2544" t="s">
        <v>8325</v>
      </c>
      <c r="R2544" t="s">
        <v>8354</v>
      </c>
      <c r="S2544" s="12">
        <f t="shared" si="159"/>
        <v>41509.426585648151</v>
      </c>
      <c r="T2544" s="12">
        <f t="shared" si="160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ref="O2545:O2608" si="162">SUM(E2545/D2545)*100</f>
        <v>156.4</v>
      </c>
      <c r="P2545" s="8">
        <f t="shared" si="161"/>
        <v>30.076923076923077</v>
      </c>
      <c r="Q2545" t="s">
        <v>8325</v>
      </c>
      <c r="R2545" t="s">
        <v>8354</v>
      </c>
      <c r="S2545" s="12">
        <f t="shared" si="159"/>
        <v>40514.107615740737</v>
      </c>
      <c r="T2545" s="12">
        <f t="shared" si="160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62"/>
        <v>100.82</v>
      </c>
      <c r="P2546" s="8">
        <f t="shared" si="161"/>
        <v>88.438596491228068</v>
      </c>
      <c r="Q2546" t="s">
        <v>8325</v>
      </c>
      <c r="R2546" t="s">
        <v>8354</v>
      </c>
      <c r="S2546" s="12">
        <f t="shared" si="159"/>
        <v>41068.520474537036</v>
      </c>
      <c r="T2546" s="12">
        <f t="shared" si="160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62"/>
        <v>195.3</v>
      </c>
      <c r="P2547" s="8">
        <f t="shared" si="161"/>
        <v>64.032786885245898</v>
      </c>
      <c r="Q2547" t="s">
        <v>8325</v>
      </c>
      <c r="R2547" t="s">
        <v>8354</v>
      </c>
      <c r="S2547" s="12">
        <f t="shared" si="159"/>
        <v>42027.13817129629</v>
      </c>
      <c r="T2547" s="12">
        <f t="shared" si="160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62"/>
        <v>111.71428571428572</v>
      </c>
      <c r="P2548" s="8">
        <f t="shared" si="161"/>
        <v>60.153846153846153</v>
      </c>
      <c r="Q2548" t="s">
        <v>8325</v>
      </c>
      <c r="R2548" t="s">
        <v>8354</v>
      </c>
      <c r="S2548" s="12">
        <f t="shared" si="159"/>
        <v>41524.858553240738</v>
      </c>
      <c r="T2548" s="12">
        <f t="shared" si="160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62"/>
        <v>119.85454545454546</v>
      </c>
      <c r="P2549" s="8">
        <f t="shared" si="161"/>
        <v>49.194029850746269</v>
      </c>
      <c r="Q2549" t="s">
        <v>8325</v>
      </c>
      <c r="R2549" t="s">
        <v>8354</v>
      </c>
      <c r="S2549" s="12">
        <f t="shared" si="159"/>
        <v>40973.773182870369</v>
      </c>
      <c r="T2549" s="12">
        <f t="shared" si="160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62"/>
        <v>101.85</v>
      </c>
      <c r="P2550" s="8">
        <f t="shared" si="161"/>
        <v>165.16216216216216</v>
      </c>
      <c r="Q2550" t="s">
        <v>8325</v>
      </c>
      <c r="R2550" t="s">
        <v>8354</v>
      </c>
      <c r="S2550" s="12">
        <f t="shared" ref="S2550:S2613" si="163">(((J2550/60)/60)/24)+DATE(1970,1,1)</f>
        <v>42618.625428240746</v>
      </c>
      <c r="T2550" s="12">
        <f t="shared" si="160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62"/>
        <v>102.80254777070064</v>
      </c>
      <c r="P2551" s="8">
        <f t="shared" si="161"/>
        <v>43.621621621621621</v>
      </c>
      <c r="Q2551" t="s">
        <v>8325</v>
      </c>
      <c r="R2551" t="s">
        <v>8354</v>
      </c>
      <c r="S2551" s="12">
        <f t="shared" si="163"/>
        <v>41390.757754629631</v>
      </c>
      <c r="T2551" s="12">
        <f t="shared" si="160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62"/>
        <v>100.84615384615385</v>
      </c>
      <c r="P2552" s="8">
        <f t="shared" si="161"/>
        <v>43.7</v>
      </c>
      <c r="Q2552" t="s">
        <v>8325</v>
      </c>
      <c r="R2552" t="s">
        <v>8354</v>
      </c>
      <c r="S2552" s="12">
        <f t="shared" si="163"/>
        <v>42228.634328703702</v>
      </c>
      <c r="T2552" s="12">
        <f t="shared" si="160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62"/>
        <v>102.73469387755102</v>
      </c>
      <c r="P2553" s="8">
        <f t="shared" si="161"/>
        <v>67.419642857142861</v>
      </c>
      <c r="Q2553" t="s">
        <v>8325</v>
      </c>
      <c r="R2553" t="s">
        <v>8354</v>
      </c>
      <c r="S2553" s="12">
        <f t="shared" si="163"/>
        <v>40961.252141203702</v>
      </c>
      <c r="T2553" s="12">
        <f t="shared" si="160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62"/>
        <v>106.5</v>
      </c>
      <c r="P2554" s="8">
        <f t="shared" si="161"/>
        <v>177.5</v>
      </c>
      <c r="Q2554" t="s">
        <v>8325</v>
      </c>
      <c r="R2554" t="s">
        <v>8354</v>
      </c>
      <c r="S2554" s="12">
        <f t="shared" si="163"/>
        <v>42769.809965277775</v>
      </c>
      <c r="T2554" s="12">
        <f t="shared" si="160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62"/>
        <v>155.53333333333333</v>
      </c>
      <c r="P2555" s="8">
        <f t="shared" si="161"/>
        <v>38.883333333333333</v>
      </c>
      <c r="Q2555" t="s">
        <v>8325</v>
      </c>
      <c r="R2555" t="s">
        <v>8354</v>
      </c>
      <c r="S2555" s="12">
        <f t="shared" si="163"/>
        <v>41113.199155092596</v>
      </c>
      <c r="T2555" s="12">
        <f t="shared" si="160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62"/>
        <v>122.8</v>
      </c>
      <c r="P2556" s="8">
        <f t="shared" si="161"/>
        <v>54.985074626865675</v>
      </c>
      <c r="Q2556" t="s">
        <v>8325</v>
      </c>
      <c r="R2556" t="s">
        <v>8354</v>
      </c>
      <c r="S2556" s="12">
        <f t="shared" si="163"/>
        <v>42125.078275462962</v>
      </c>
      <c r="T2556" s="12">
        <f t="shared" si="160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62"/>
        <v>107.35</v>
      </c>
      <c r="P2557" s="8">
        <f t="shared" si="161"/>
        <v>61.342857142857142</v>
      </c>
      <c r="Q2557" t="s">
        <v>8325</v>
      </c>
      <c r="R2557" t="s">
        <v>8354</v>
      </c>
      <c r="S2557" s="12">
        <f t="shared" si="163"/>
        <v>41026.655011574076</v>
      </c>
      <c r="T2557" s="12">
        <f t="shared" si="160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62"/>
        <v>105.50335570469798</v>
      </c>
      <c r="P2558" s="8">
        <f t="shared" si="161"/>
        <v>23.117647058823529</v>
      </c>
      <c r="Q2558" t="s">
        <v>8325</v>
      </c>
      <c r="R2558" t="s">
        <v>8354</v>
      </c>
      <c r="S2558" s="12">
        <f t="shared" si="163"/>
        <v>41222.991400462961</v>
      </c>
      <c r="T2558" s="12">
        <f t="shared" si="160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62"/>
        <v>118.44444444444444</v>
      </c>
      <c r="P2559" s="8">
        <f t="shared" si="161"/>
        <v>29.611111111111111</v>
      </c>
      <c r="Q2559" t="s">
        <v>8325</v>
      </c>
      <c r="R2559" t="s">
        <v>8354</v>
      </c>
      <c r="S2559" s="12">
        <f t="shared" si="163"/>
        <v>41744.745208333334</v>
      </c>
      <c r="T2559" s="12">
        <f t="shared" si="160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62"/>
        <v>108.88</v>
      </c>
      <c r="P2560" s="8">
        <f t="shared" si="161"/>
        <v>75.611111111111114</v>
      </c>
      <c r="Q2560" t="s">
        <v>8325</v>
      </c>
      <c r="R2560" t="s">
        <v>8354</v>
      </c>
      <c r="S2560" s="12">
        <f t="shared" si="163"/>
        <v>42093.860023148154</v>
      </c>
      <c r="T2560" s="12">
        <f t="shared" si="160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62"/>
        <v>111.25</v>
      </c>
      <c r="P2561" s="8">
        <f t="shared" si="161"/>
        <v>35.6</v>
      </c>
      <c r="Q2561" t="s">
        <v>8325</v>
      </c>
      <c r="R2561" t="s">
        <v>8354</v>
      </c>
      <c r="S2561" s="12">
        <f t="shared" si="163"/>
        <v>40829.873657407406</v>
      </c>
      <c r="T2561" s="12">
        <f t="shared" si="160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62"/>
        <v>100.1</v>
      </c>
      <c r="P2562" s="8">
        <f t="shared" si="161"/>
        <v>143</v>
      </c>
      <c r="Q2562" t="s">
        <v>8325</v>
      </c>
      <c r="R2562" t="s">
        <v>8354</v>
      </c>
      <c r="S2562" s="12">
        <f t="shared" si="163"/>
        <v>42039.951087962967</v>
      </c>
      <c r="T2562" s="12">
        <f t="shared" si="160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2"/>
        <v>0</v>
      </c>
      <c r="P2563" s="8">
        <v>0</v>
      </c>
      <c r="Q2563" t="s">
        <v>8336</v>
      </c>
      <c r="R2563" t="s">
        <v>8337</v>
      </c>
      <c r="S2563" s="12">
        <f t="shared" si="163"/>
        <v>42260.528807870374</v>
      </c>
      <c r="T2563" s="12">
        <f t="shared" ref="T2563:T2598" si="164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2"/>
        <v>0.75</v>
      </c>
      <c r="P2564" s="8">
        <f t="shared" si="161"/>
        <v>25</v>
      </c>
      <c r="Q2564" t="s">
        <v>8336</v>
      </c>
      <c r="R2564" t="s">
        <v>8337</v>
      </c>
      <c r="S2564" s="12">
        <f t="shared" si="163"/>
        <v>42594.524756944447</v>
      </c>
      <c r="T2564" s="12">
        <f t="shared" si="16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2"/>
        <v>0</v>
      </c>
      <c r="P2565" s="8">
        <v>0</v>
      </c>
      <c r="Q2565" t="s">
        <v>8336</v>
      </c>
      <c r="R2565" t="s">
        <v>8337</v>
      </c>
      <c r="S2565" s="12">
        <f t="shared" si="163"/>
        <v>42155.139479166668</v>
      </c>
      <c r="T2565" s="12">
        <f t="shared" si="16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2"/>
        <v>0</v>
      </c>
      <c r="P2566" s="8">
        <v>0</v>
      </c>
      <c r="Q2566" t="s">
        <v>8336</v>
      </c>
      <c r="R2566" t="s">
        <v>8337</v>
      </c>
      <c r="S2566" s="12">
        <f t="shared" si="163"/>
        <v>41822.040497685186</v>
      </c>
      <c r="T2566" s="12">
        <f t="shared" si="16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2"/>
        <v>1</v>
      </c>
      <c r="P2567" s="8">
        <f t="shared" si="161"/>
        <v>100</v>
      </c>
      <c r="Q2567" t="s">
        <v>8336</v>
      </c>
      <c r="R2567" t="s">
        <v>8337</v>
      </c>
      <c r="S2567" s="12">
        <f t="shared" si="163"/>
        <v>42440.650335648148</v>
      </c>
      <c r="T2567" s="12">
        <f t="shared" si="16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2"/>
        <v>0</v>
      </c>
      <c r="P2568" s="8">
        <v>0</v>
      </c>
      <c r="Q2568" t="s">
        <v>8336</v>
      </c>
      <c r="R2568" t="s">
        <v>8337</v>
      </c>
      <c r="S2568" s="12">
        <f t="shared" si="163"/>
        <v>41842.980879629627</v>
      </c>
      <c r="T2568" s="12">
        <f t="shared" si="16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2"/>
        <v>0.26666666666666666</v>
      </c>
      <c r="P2569" s="8">
        <f t="shared" si="161"/>
        <v>60</v>
      </c>
      <c r="Q2569" t="s">
        <v>8336</v>
      </c>
      <c r="R2569" t="s">
        <v>8337</v>
      </c>
      <c r="S2569" s="12">
        <f t="shared" si="163"/>
        <v>42087.878912037035</v>
      </c>
      <c r="T2569" s="12">
        <f t="shared" si="16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2"/>
        <v>0.5</v>
      </c>
      <c r="P2570" s="8">
        <f t="shared" si="161"/>
        <v>50</v>
      </c>
      <c r="Q2570" t="s">
        <v>8336</v>
      </c>
      <c r="R2570" t="s">
        <v>8337</v>
      </c>
      <c r="S2570" s="12">
        <f t="shared" si="163"/>
        <v>42584.666597222225</v>
      </c>
      <c r="T2570" s="12">
        <f t="shared" si="16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2"/>
        <v>2.2307692307692308</v>
      </c>
      <c r="P2571" s="8">
        <f t="shared" si="161"/>
        <v>72.5</v>
      </c>
      <c r="Q2571" t="s">
        <v>8336</v>
      </c>
      <c r="R2571" t="s">
        <v>8337</v>
      </c>
      <c r="S2571" s="12">
        <f t="shared" si="163"/>
        <v>42234.105462962965</v>
      </c>
      <c r="T2571" s="12">
        <f t="shared" si="16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2"/>
        <v>0.84285714285714297</v>
      </c>
      <c r="P2572" s="8">
        <f t="shared" si="161"/>
        <v>29.5</v>
      </c>
      <c r="Q2572" t="s">
        <v>8336</v>
      </c>
      <c r="R2572" t="s">
        <v>8337</v>
      </c>
      <c r="S2572" s="12">
        <f t="shared" si="163"/>
        <v>42744.903182870374</v>
      </c>
      <c r="T2572" s="12">
        <f t="shared" si="16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2"/>
        <v>0.25</v>
      </c>
      <c r="P2573" s="8">
        <f t="shared" si="161"/>
        <v>62.5</v>
      </c>
      <c r="Q2573" t="s">
        <v>8336</v>
      </c>
      <c r="R2573" t="s">
        <v>8337</v>
      </c>
      <c r="S2573" s="12">
        <f t="shared" si="163"/>
        <v>42449.341678240744</v>
      </c>
      <c r="T2573" s="12">
        <f t="shared" si="16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2"/>
        <v>0</v>
      </c>
      <c r="P2574" s="8">
        <v>0</v>
      </c>
      <c r="Q2574" t="s">
        <v>8336</v>
      </c>
      <c r="R2574" t="s">
        <v>8337</v>
      </c>
      <c r="S2574" s="12">
        <f t="shared" si="163"/>
        <v>42077.119409722218</v>
      </c>
      <c r="T2574" s="12">
        <f t="shared" si="16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2"/>
        <v>0</v>
      </c>
      <c r="P2575" s="8">
        <v>0</v>
      </c>
      <c r="Q2575" t="s">
        <v>8336</v>
      </c>
      <c r="R2575" t="s">
        <v>8337</v>
      </c>
      <c r="S2575" s="12">
        <f t="shared" si="163"/>
        <v>41829.592002314814</v>
      </c>
      <c r="T2575" s="12">
        <f t="shared" si="16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2"/>
        <v>0</v>
      </c>
      <c r="P2576" s="8">
        <v>0</v>
      </c>
      <c r="Q2576" t="s">
        <v>8336</v>
      </c>
      <c r="R2576" t="s">
        <v>8337</v>
      </c>
      <c r="S2576" s="12">
        <f t="shared" si="163"/>
        <v>42487.825752314813</v>
      </c>
      <c r="T2576" s="12">
        <f t="shared" si="16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2"/>
        <v>0</v>
      </c>
      <c r="P2577" s="8">
        <v>0</v>
      </c>
      <c r="Q2577" t="s">
        <v>8336</v>
      </c>
      <c r="R2577" t="s">
        <v>8337</v>
      </c>
      <c r="S2577" s="12">
        <f t="shared" si="163"/>
        <v>41986.108726851846</v>
      </c>
      <c r="T2577" s="12">
        <f t="shared" si="16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2"/>
        <v>0</v>
      </c>
      <c r="P2578" s="8">
        <v>0</v>
      </c>
      <c r="Q2578" t="s">
        <v>8336</v>
      </c>
      <c r="R2578" t="s">
        <v>8337</v>
      </c>
      <c r="S2578" s="12">
        <f t="shared" si="163"/>
        <v>42060.00980324074</v>
      </c>
      <c r="T2578" s="12">
        <f t="shared" si="16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2"/>
        <v>0</v>
      </c>
      <c r="P2579" s="8">
        <v>0</v>
      </c>
      <c r="Q2579" t="s">
        <v>8336</v>
      </c>
      <c r="R2579" t="s">
        <v>8337</v>
      </c>
      <c r="S2579" s="12">
        <f t="shared" si="163"/>
        <v>41830.820567129631</v>
      </c>
      <c r="T2579" s="12">
        <f t="shared" si="16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2"/>
        <v>0</v>
      </c>
      <c r="P2580" s="8">
        <v>0</v>
      </c>
      <c r="Q2580" t="s">
        <v>8336</v>
      </c>
      <c r="R2580" t="s">
        <v>8337</v>
      </c>
      <c r="S2580" s="12">
        <f t="shared" si="163"/>
        <v>42238.022905092599</v>
      </c>
      <c r="T2580" s="12">
        <f t="shared" si="16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2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3"/>
        <v>41837.829895833333</v>
      </c>
      <c r="T2581" s="12">
        <f t="shared" si="16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2"/>
        <v>0.6</v>
      </c>
      <c r="P2582" s="8">
        <f t="shared" si="161"/>
        <v>25.5</v>
      </c>
      <c r="Q2582" t="s">
        <v>8336</v>
      </c>
      <c r="R2582" t="s">
        <v>8337</v>
      </c>
      <c r="S2582" s="12">
        <f t="shared" si="163"/>
        <v>42110.326423611114</v>
      </c>
      <c r="T2582" s="12">
        <f t="shared" si="16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2"/>
        <v>10.6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3"/>
        <v>42294.628449074073</v>
      </c>
      <c r="T2583" s="12">
        <f t="shared" si="16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2"/>
        <v>1.1111111111111111E-3</v>
      </c>
      <c r="P2584" s="8">
        <f t="shared" si="161"/>
        <v>1</v>
      </c>
      <c r="Q2584" t="s">
        <v>8336</v>
      </c>
      <c r="R2584" t="s">
        <v>8337</v>
      </c>
      <c r="S2584" s="12">
        <f t="shared" si="163"/>
        <v>42642.988819444443</v>
      </c>
      <c r="T2584" s="12">
        <f t="shared" si="16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2"/>
        <v>0.5</v>
      </c>
      <c r="P2585" s="8">
        <f t="shared" si="161"/>
        <v>1</v>
      </c>
      <c r="Q2585" t="s">
        <v>8336</v>
      </c>
      <c r="R2585" t="s">
        <v>8337</v>
      </c>
      <c r="S2585" s="12">
        <f t="shared" si="163"/>
        <v>42019.76944444445</v>
      </c>
      <c r="T2585" s="12">
        <f t="shared" si="16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2"/>
        <v>0</v>
      </c>
      <c r="P2586" s="8">
        <v>0</v>
      </c>
      <c r="Q2586" t="s">
        <v>8336</v>
      </c>
      <c r="R2586" t="s">
        <v>8337</v>
      </c>
      <c r="S2586" s="12">
        <f t="shared" si="163"/>
        <v>42140.173252314817</v>
      </c>
      <c r="T2586" s="12">
        <f t="shared" si="16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2"/>
        <v>0.16666666666666669</v>
      </c>
      <c r="P2587" s="8">
        <f t="shared" si="161"/>
        <v>50</v>
      </c>
      <c r="Q2587" t="s">
        <v>8336</v>
      </c>
      <c r="R2587" t="s">
        <v>8337</v>
      </c>
      <c r="S2587" s="12">
        <f t="shared" si="163"/>
        <v>41795.963333333333</v>
      </c>
      <c r="T2587" s="12">
        <f t="shared" si="16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2"/>
        <v>0.16666666666666669</v>
      </c>
      <c r="P2588" s="8">
        <f t="shared" si="161"/>
        <v>5</v>
      </c>
      <c r="Q2588" t="s">
        <v>8336</v>
      </c>
      <c r="R2588" t="s">
        <v>8337</v>
      </c>
      <c r="S2588" s="12">
        <f t="shared" si="163"/>
        <v>42333.330277777779</v>
      </c>
      <c r="T2588" s="12">
        <f t="shared" si="16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2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3"/>
        <v>42338.675381944442</v>
      </c>
      <c r="T2589" s="12">
        <f t="shared" si="16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2"/>
        <v>3.8833333333333329</v>
      </c>
      <c r="P2590" s="8">
        <f t="shared" si="161"/>
        <v>29.125</v>
      </c>
      <c r="Q2590" t="s">
        <v>8336</v>
      </c>
      <c r="R2590" t="s">
        <v>8337</v>
      </c>
      <c r="S2590" s="12">
        <f t="shared" si="163"/>
        <v>42042.676226851851</v>
      </c>
      <c r="T2590" s="12">
        <f t="shared" si="16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2"/>
        <v>0.01</v>
      </c>
      <c r="P2591" s="8">
        <f t="shared" si="161"/>
        <v>5</v>
      </c>
      <c r="Q2591" t="s">
        <v>8336</v>
      </c>
      <c r="R2591" t="s">
        <v>8337</v>
      </c>
      <c r="S2591" s="12">
        <f t="shared" si="163"/>
        <v>42422.536192129628</v>
      </c>
      <c r="T2591" s="12">
        <f t="shared" si="16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2"/>
        <v>0</v>
      </c>
      <c r="P2592" s="8">
        <v>0</v>
      </c>
      <c r="Q2592" t="s">
        <v>8336</v>
      </c>
      <c r="R2592" t="s">
        <v>8337</v>
      </c>
      <c r="S2592" s="12">
        <f t="shared" si="163"/>
        <v>42388.589085648149</v>
      </c>
      <c r="T2592" s="12">
        <f t="shared" si="16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2"/>
        <v>1.7333333333333332</v>
      </c>
      <c r="P2593" s="8">
        <f t="shared" ref="P2593:P2655" si="165">AVERAGE(E2593/L2593)</f>
        <v>13</v>
      </c>
      <c r="Q2593" t="s">
        <v>8336</v>
      </c>
      <c r="R2593" t="s">
        <v>8337</v>
      </c>
      <c r="S2593" s="12">
        <f t="shared" si="163"/>
        <v>42382.906527777777</v>
      </c>
      <c r="T2593" s="12">
        <f t="shared" si="16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2"/>
        <v>0.16666666666666669</v>
      </c>
      <c r="P2594" s="8">
        <f t="shared" si="165"/>
        <v>50</v>
      </c>
      <c r="Q2594" t="s">
        <v>8336</v>
      </c>
      <c r="R2594" t="s">
        <v>8337</v>
      </c>
      <c r="S2594" s="12">
        <f t="shared" si="163"/>
        <v>41887.801168981481</v>
      </c>
      <c r="T2594" s="12">
        <f t="shared" si="16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2"/>
        <v>0</v>
      </c>
      <c r="P2595" s="8">
        <v>0</v>
      </c>
      <c r="Q2595" t="s">
        <v>8336</v>
      </c>
      <c r="R2595" t="s">
        <v>8337</v>
      </c>
      <c r="S2595" s="12">
        <f t="shared" si="163"/>
        <v>42089.84520833334</v>
      </c>
      <c r="T2595" s="12">
        <f t="shared" si="16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2"/>
        <v>1.25E-3</v>
      </c>
      <c r="P2596" s="8">
        <f t="shared" si="165"/>
        <v>1</v>
      </c>
      <c r="Q2596" t="s">
        <v>8336</v>
      </c>
      <c r="R2596" t="s">
        <v>8337</v>
      </c>
      <c r="S2596" s="12">
        <f t="shared" si="163"/>
        <v>41828.967916666668</v>
      </c>
      <c r="T2596" s="12">
        <f t="shared" si="16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2"/>
        <v>12.166666666666668</v>
      </c>
      <c r="P2597" s="8">
        <f t="shared" si="165"/>
        <v>96.05263157894737</v>
      </c>
      <c r="Q2597" t="s">
        <v>8336</v>
      </c>
      <c r="R2597" t="s">
        <v>8337</v>
      </c>
      <c r="S2597" s="12">
        <f t="shared" si="163"/>
        <v>42760.244212962964</v>
      </c>
      <c r="T2597" s="12">
        <f t="shared" si="16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2"/>
        <v>23.588571428571427</v>
      </c>
      <c r="P2598" s="8">
        <f t="shared" si="165"/>
        <v>305.77777777777777</v>
      </c>
      <c r="Q2598" t="s">
        <v>8336</v>
      </c>
      <c r="R2598" t="s">
        <v>8337</v>
      </c>
      <c r="S2598" s="12">
        <f t="shared" si="163"/>
        <v>41828.664456018516</v>
      </c>
      <c r="T2598" s="12">
        <f t="shared" si="16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2"/>
        <v>5.6666666666666661</v>
      </c>
      <c r="P2599" s="8">
        <f t="shared" si="165"/>
        <v>12.142857142857142</v>
      </c>
      <c r="Q2599" t="s">
        <v>8336</v>
      </c>
      <c r="R2599" t="s">
        <v>8337</v>
      </c>
      <c r="S2599" s="12">
        <f t="shared" si="163"/>
        <v>42510.341631944444</v>
      </c>
      <c r="T2599" s="12">
        <f>(((I2599/60)/60)/24)+DATE(1970,1,1)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2"/>
        <v>39</v>
      </c>
      <c r="P2600" s="8">
        <f t="shared" si="165"/>
        <v>83.571428571428569</v>
      </c>
      <c r="Q2600" t="s">
        <v>8336</v>
      </c>
      <c r="R2600" t="s">
        <v>8337</v>
      </c>
      <c r="S2600" s="12">
        <f t="shared" si="163"/>
        <v>42240.840289351851</v>
      </c>
      <c r="T2600" s="12">
        <f t="shared" ref="T2600:T2663" si="166">(((I2600/60)/60)/24)+DATE(1970,1,1)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2"/>
        <v>0.99546510341776351</v>
      </c>
      <c r="P2601" s="8">
        <f t="shared" si="165"/>
        <v>18</v>
      </c>
      <c r="Q2601" t="s">
        <v>8336</v>
      </c>
      <c r="R2601" t="s">
        <v>8337</v>
      </c>
      <c r="S2601" s="12">
        <f t="shared" si="163"/>
        <v>41809.754016203704</v>
      </c>
      <c r="T2601" s="12">
        <f t="shared" si="166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2"/>
        <v>6.9320000000000004</v>
      </c>
      <c r="P2602" s="8">
        <f t="shared" si="165"/>
        <v>115.53333333333333</v>
      </c>
      <c r="Q2602" t="s">
        <v>8336</v>
      </c>
      <c r="R2602" t="s">
        <v>8337</v>
      </c>
      <c r="S2602" s="12">
        <f t="shared" si="163"/>
        <v>42394.900462962964</v>
      </c>
      <c r="T2602" s="12">
        <f t="shared" si="166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2"/>
        <v>661.4</v>
      </c>
      <c r="P2603" s="8">
        <f t="shared" si="165"/>
        <v>21.900662251655628</v>
      </c>
      <c r="Q2603" t="s">
        <v>8319</v>
      </c>
      <c r="R2603" t="s">
        <v>8355</v>
      </c>
      <c r="S2603" s="12">
        <f t="shared" si="163"/>
        <v>41150.902187499996</v>
      </c>
      <c r="T2603" s="12">
        <f t="shared" si="166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2"/>
        <v>326.0916666666667</v>
      </c>
      <c r="P2604" s="8">
        <f t="shared" si="165"/>
        <v>80.022494887525568</v>
      </c>
      <c r="Q2604" t="s">
        <v>8319</v>
      </c>
      <c r="R2604" t="s">
        <v>8355</v>
      </c>
      <c r="S2604" s="12">
        <f t="shared" si="163"/>
        <v>41915.747314814813</v>
      </c>
      <c r="T2604" s="12">
        <f t="shared" si="166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2"/>
        <v>101.48571428571429</v>
      </c>
      <c r="P2605" s="8">
        <f t="shared" si="165"/>
        <v>35.520000000000003</v>
      </c>
      <c r="Q2605" t="s">
        <v>8319</v>
      </c>
      <c r="R2605" t="s">
        <v>8355</v>
      </c>
      <c r="S2605" s="12">
        <f t="shared" si="163"/>
        <v>41617.912662037037</v>
      </c>
      <c r="T2605" s="12">
        <f t="shared" si="166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2"/>
        <v>104.21799999999999</v>
      </c>
      <c r="P2606" s="8">
        <f t="shared" si="165"/>
        <v>64.933333333333323</v>
      </c>
      <c r="Q2606" t="s">
        <v>8319</v>
      </c>
      <c r="R2606" t="s">
        <v>8355</v>
      </c>
      <c r="S2606" s="12">
        <f t="shared" si="163"/>
        <v>40998.051192129627</v>
      </c>
      <c r="T2606" s="12">
        <f t="shared" si="166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2"/>
        <v>107.42157000000002</v>
      </c>
      <c r="P2607" s="8">
        <f t="shared" si="165"/>
        <v>60.965703745743475</v>
      </c>
      <c r="Q2607" t="s">
        <v>8319</v>
      </c>
      <c r="R2607" t="s">
        <v>8355</v>
      </c>
      <c r="S2607" s="12">
        <f t="shared" si="163"/>
        <v>42508.541550925926</v>
      </c>
      <c r="T2607" s="12">
        <f t="shared" si="166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2"/>
        <v>110.05454545454545</v>
      </c>
      <c r="P2608" s="8">
        <f t="shared" si="165"/>
        <v>31.444155844155844</v>
      </c>
      <c r="Q2608" t="s">
        <v>8319</v>
      </c>
      <c r="R2608" t="s">
        <v>8355</v>
      </c>
      <c r="S2608" s="12">
        <f t="shared" si="163"/>
        <v>41726.712754629632</v>
      </c>
      <c r="T2608" s="12">
        <f t="shared" si="166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ref="O2609:O2610" si="167">SUM(E2609/D2609)*100</f>
        <v>407.7</v>
      </c>
      <c r="P2609" s="8">
        <f t="shared" si="165"/>
        <v>81.949748743718587</v>
      </c>
      <c r="Q2609" t="s">
        <v>8319</v>
      </c>
      <c r="R2609" t="s">
        <v>8355</v>
      </c>
      <c r="S2609" s="12">
        <f t="shared" si="163"/>
        <v>42184.874675925923</v>
      </c>
      <c r="T2609" s="12">
        <f t="shared" si="166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7"/>
        <v>223.92500000000001</v>
      </c>
      <c r="P2610" s="8">
        <f t="shared" si="165"/>
        <v>58.92763157894737</v>
      </c>
      <c r="Q2610" t="s">
        <v>8319</v>
      </c>
      <c r="R2610" t="s">
        <v>8355</v>
      </c>
      <c r="S2610" s="12">
        <f t="shared" si="163"/>
        <v>42767.801712962959</v>
      </c>
      <c r="T2610" s="12">
        <f t="shared" si="166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ref="O2611:O2674" si="168">SUM(E2611/D2611)*100</f>
        <v>303.80111428571428</v>
      </c>
      <c r="P2611" s="8">
        <f t="shared" si="165"/>
        <v>157.29347633136095</v>
      </c>
      <c r="Q2611" t="s">
        <v>8319</v>
      </c>
      <c r="R2611" t="s">
        <v>8355</v>
      </c>
      <c r="S2611" s="12">
        <f t="shared" si="163"/>
        <v>41075.237858796296</v>
      </c>
      <c r="T2611" s="12">
        <f t="shared" si="166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8"/>
        <v>141.3251043268175</v>
      </c>
      <c r="P2612" s="8">
        <f t="shared" si="165"/>
        <v>55.758509532062391</v>
      </c>
      <c r="Q2612" t="s">
        <v>8319</v>
      </c>
      <c r="R2612" t="s">
        <v>8355</v>
      </c>
      <c r="S2612" s="12">
        <f t="shared" si="163"/>
        <v>42564.881076388891</v>
      </c>
      <c r="T2612" s="12">
        <f t="shared" si="166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8"/>
        <v>2790.6363636363635</v>
      </c>
      <c r="P2613" s="8">
        <f t="shared" si="165"/>
        <v>83.802893802893806</v>
      </c>
      <c r="Q2613" t="s">
        <v>8319</v>
      </c>
      <c r="R2613" t="s">
        <v>8355</v>
      </c>
      <c r="S2613" s="12">
        <f t="shared" si="163"/>
        <v>42704.335810185185</v>
      </c>
      <c r="T2613" s="12">
        <f t="shared" si="166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8"/>
        <v>171.76130000000001</v>
      </c>
      <c r="P2614" s="8">
        <f t="shared" si="165"/>
        <v>58.422210884353746</v>
      </c>
      <c r="Q2614" t="s">
        <v>8319</v>
      </c>
      <c r="R2614" t="s">
        <v>8355</v>
      </c>
      <c r="S2614" s="12">
        <f t="shared" ref="S2614:S2677" si="169">(((J2614/60)/60)/24)+DATE(1970,1,1)</f>
        <v>41982.143171296295</v>
      </c>
      <c r="T2614" s="12">
        <f t="shared" si="166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8"/>
        <v>101.01333333333334</v>
      </c>
      <c r="P2615" s="8">
        <f t="shared" si="165"/>
        <v>270.57142857142856</v>
      </c>
      <c r="Q2615" t="s">
        <v>8319</v>
      </c>
      <c r="R2615" t="s">
        <v>8355</v>
      </c>
      <c r="S2615" s="12">
        <f t="shared" si="169"/>
        <v>41143.81821759259</v>
      </c>
      <c r="T2615" s="12">
        <f t="shared" si="166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8"/>
        <v>102</v>
      </c>
      <c r="P2616" s="8">
        <f t="shared" si="165"/>
        <v>107.1</v>
      </c>
      <c r="Q2616" t="s">
        <v>8319</v>
      </c>
      <c r="R2616" t="s">
        <v>8355</v>
      </c>
      <c r="S2616" s="12">
        <f t="shared" si="169"/>
        <v>41730.708472222221</v>
      </c>
      <c r="T2616" s="12">
        <f t="shared" si="166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8"/>
        <v>169.76511744127936</v>
      </c>
      <c r="P2617" s="8">
        <f t="shared" si="165"/>
        <v>47.180555555555557</v>
      </c>
      <c r="Q2617" t="s">
        <v>8319</v>
      </c>
      <c r="R2617" t="s">
        <v>8355</v>
      </c>
      <c r="S2617" s="12">
        <f t="shared" si="169"/>
        <v>42453.49726851852</v>
      </c>
      <c r="T2617" s="12">
        <f t="shared" si="166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8"/>
        <v>114.53400000000001</v>
      </c>
      <c r="P2618" s="8">
        <f t="shared" si="165"/>
        <v>120.30882352941177</v>
      </c>
      <c r="Q2618" t="s">
        <v>8319</v>
      </c>
      <c r="R2618" t="s">
        <v>8355</v>
      </c>
      <c r="S2618" s="12">
        <f t="shared" si="169"/>
        <v>42211.99454861111</v>
      </c>
      <c r="T2618" s="12">
        <f t="shared" si="166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8"/>
        <v>877.6</v>
      </c>
      <c r="P2619" s="8">
        <f t="shared" si="165"/>
        <v>27.59748427672956</v>
      </c>
      <c r="Q2619" t="s">
        <v>8319</v>
      </c>
      <c r="R2619" t="s">
        <v>8355</v>
      </c>
      <c r="S2619" s="12">
        <f t="shared" si="169"/>
        <v>41902.874432870369</v>
      </c>
      <c r="T2619" s="12">
        <f t="shared" si="166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8"/>
        <v>105.38666666666667</v>
      </c>
      <c r="P2620" s="8">
        <f t="shared" si="165"/>
        <v>205.2987012987013</v>
      </c>
      <c r="Q2620" t="s">
        <v>8319</v>
      </c>
      <c r="R2620" t="s">
        <v>8355</v>
      </c>
      <c r="S2620" s="12">
        <f t="shared" si="169"/>
        <v>42279.792372685188</v>
      </c>
      <c r="T2620" s="12">
        <f t="shared" si="166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8"/>
        <v>188.39999999999998</v>
      </c>
      <c r="P2621" s="8">
        <f t="shared" si="165"/>
        <v>35.547169811320757</v>
      </c>
      <c r="Q2621" t="s">
        <v>8319</v>
      </c>
      <c r="R2621" t="s">
        <v>8355</v>
      </c>
      <c r="S2621" s="12">
        <f t="shared" si="169"/>
        <v>42273.884305555555</v>
      </c>
      <c r="T2621" s="12">
        <f t="shared" si="166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8"/>
        <v>143.65230769230772</v>
      </c>
      <c r="P2622" s="8">
        <f t="shared" si="165"/>
        <v>74.639488409272587</v>
      </c>
      <c r="Q2622" t="s">
        <v>8319</v>
      </c>
      <c r="R2622" t="s">
        <v>8355</v>
      </c>
      <c r="S2622" s="12">
        <f t="shared" si="169"/>
        <v>42251.16715277778</v>
      </c>
      <c r="T2622" s="12">
        <f t="shared" si="166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8"/>
        <v>145.88</v>
      </c>
      <c r="P2623" s="8">
        <f t="shared" si="165"/>
        <v>47.058064516129029</v>
      </c>
      <c r="Q2623" t="s">
        <v>8319</v>
      </c>
      <c r="R2623" t="s">
        <v>8355</v>
      </c>
      <c r="S2623" s="12">
        <f t="shared" si="169"/>
        <v>42115.74754629629</v>
      </c>
      <c r="T2623" s="12">
        <f t="shared" si="166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8"/>
        <v>131.184</v>
      </c>
      <c r="P2624" s="8">
        <f t="shared" si="165"/>
        <v>26.591351351351353</v>
      </c>
      <c r="Q2624" t="s">
        <v>8319</v>
      </c>
      <c r="R2624" t="s">
        <v>8355</v>
      </c>
      <c r="S2624" s="12">
        <f t="shared" si="169"/>
        <v>42689.74324074074</v>
      </c>
      <c r="T2624" s="12">
        <f t="shared" si="166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8"/>
        <v>113.99999999999999</v>
      </c>
      <c r="P2625" s="8">
        <f t="shared" si="165"/>
        <v>36.774193548387096</v>
      </c>
      <c r="Q2625" t="s">
        <v>8319</v>
      </c>
      <c r="R2625" t="s">
        <v>8355</v>
      </c>
      <c r="S2625" s="12">
        <f t="shared" si="169"/>
        <v>42692.256550925929</v>
      </c>
      <c r="T2625" s="12">
        <f t="shared" si="166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8"/>
        <v>1379.4206249999997</v>
      </c>
      <c r="P2626" s="8">
        <f t="shared" si="165"/>
        <v>31.820544982698959</v>
      </c>
      <c r="Q2626" t="s">
        <v>8319</v>
      </c>
      <c r="R2626" t="s">
        <v>8355</v>
      </c>
      <c r="S2626" s="12">
        <f t="shared" si="169"/>
        <v>41144.42155092593</v>
      </c>
      <c r="T2626" s="12">
        <f t="shared" si="166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8"/>
        <v>956</v>
      </c>
      <c r="P2627" s="8">
        <f t="shared" si="165"/>
        <v>27.576923076923077</v>
      </c>
      <c r="Q2627" t="s">
        <v>8319</v>
      </c>
      <c r="R2627" t="s">
        <v>8355</v>
      </c>
      <c r="S2627" s="12">
        <f t="shared" si="169"/>
        <v>42658.810277777782</v>
      </c>
      <c r="T2627" s="12">
        <f t="shared" si="166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8"/>
        <v>112.00000000000001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9"/>
        <v>42128.628113425926</v>
      </c>
      <c r="T2628" s="12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8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9"/>
        <v>42304.829409722224</v>
      </c>
      <c r="T2629" s="12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8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9"/>
        <v>41953.966053240743</v>
      </c>
      <c r="T2630" s="12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8"/>
        <v>127.74000000000001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9"/>
        <v>42108.538449074069</v>
      </c>
      <c r="T2631" s="12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8"/>
        <v>157.9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9"/>
        <v>42524.105462962965</v>
      </c>
      <c r="T2632" s="12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8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9"/>
        <v>42218.169293981482</v>
      </c>
      <c r="T2633" s="12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8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9"/>
        <v>42494.061793981484</v>
      </c>
      <c r="T2634" s="12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8"/>
        <v>354.62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9"/>
        <v>41667.823287037041</v>
      </c>
      <c r="T2635" s="12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8"/>
        <v>106.02150537634409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9"/>
        <v>42612.656493055561</v>
      </c>
      <c r="T2636" s="12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8"/>
        <v>100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9"/>
        <v>42037.950937500005</v>
      </c>
      <c r="T2637" s="12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8"/>
        <v>187.3</v>
      </c>
      <c r="P2638" s="8">
        <f t="shared" si="165"/>
        <v>37.46</v>
      </c>
      <c r="Q2638" t="s">
        <v>8319</v>
      </c>
      <c r="R2638" t="s">
        <v>8355</v>
      </c>
      <c r="S2638" s="12">
        <f t="shared" si="169"/>
        <v>42636.614745370374</v>
      </c>
      <c r="T2638" s="12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8"/>
        <v>166.2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9"/>
        <v>42639.549479166672</v>
      </c>
      <c r="T2639" s="12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8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9"/>
        <v>41989.913136574076</v>
      </c>
      <c r="T2640" s="12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8"/>
        <v>164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9"/>
        <v>42024.86513888889</v>
      </c>
      <c r="T2641" s="12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8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9"/>
        <v>42103.160578703704</v>
      </c>
      <c r="T2642" s="12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8"/>
        <v>1</v>
      </c>
      <c r="P2643" s="8">
        <f t="shared" si="165"/>
        <v>15</v>
      </c>
      <c r="Q2643" t="s">
        <v>8319</v>
      </c>
      <c r="R2643" t="s">
        <v>8355</v>
      </c>
      <c r="S2643" s="12">
        <f t="shared" si="169"/>
        <v>41880.827118055553</v>
      </c>
      <c r="T2643" s="12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8"/>
        <v>0</v>
      </c>
      <c r="P2644" s="8">
        <v>0</v>
      </c>
      <c r="Q2644" t="s">
        <v>8319</v>
      </c>
      <c r="R2644" t="s">
        <v>8355</v>
      </c>
      <c r="S2644" s="12">
        <f t="shared" si="169"/>
        <v>42536.246620370366</v>
      </c>
      <c r="T2644" s="12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8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9"/>
        <v>42689.582349537035</v>
      </c>
      <c r="T2645" s="12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8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9"/>
        <v>42774.792071759264</v>
      </c>
      <c r="T2646" s="12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8"/>
        <v>10.5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9"/>
        <v>41921.842627314814</v>
      </c>
      <c r="T2647" s="12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8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9"/>
        <v>42226.313298611116</v>
      </c>
      <c r="T2648" s="12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8"/>
        <v>1.44</v>
      </c>
      <c r="P2649" s="8">
        <f t="shared" si="165"/>
        <v>12</v>
      </c>
      <c r="Q2649" t="s">
        <v>8319</v>
      </c>
      <c r="R2649" t="s">
        <v>8355</v>
      </c>
      <c r="S2649" s="12">
        <f t="shared" si="169"/>
        <v>42200.261793981481</v>
      </c>
      <c r="T2649" s="12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8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9"/>
        <v>42408.714814814812</v>
      </c>
      <c r="T2650" s="12">
        <f t="shared" si="16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8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9"/>
        <v>42341.99700231482</v>
      </c>
      <c r="T2651" s="12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8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9"/>
        <v>42695.624340277776</v>
      </c>
      <c r="T2652" s="12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8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9"/>
        <v>42327.805659722217</v>
      </c>
      <c r="T2653" s="12">
        <f t="shared" si="16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8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9"/>
        <v>41953.158854166672</v>
      </c>
      <c r="T2654" s="12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8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9"/>
        <v>41771.651932870373</v>
      </c>
      <c r="T2655" s="12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8"/>
        <v>5.1000000000000004E-2</v>
      </c>
      <c r="P2656" s="8">
        <f t="shared" ref="P2656:P2719" si="170">AVERAGE(E2656/L2656)</f>
        <v>8.5</v>
      </c>
      <c r="Q2656" t="s">
        <v>8319</v>
      </c>
      <c r="R2656" t="s">
        <v>8355</v>
      </c>
      <c r="S2656" s="12">
        <f t="shared" si="169"/>
        <v>42055.600995370376</v>
      </c>
      <c r="T2656" s="12">
        <f t="shared" si="16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8"/>
        <v>21.033333333333335</v>
      </c>
      <c r="P2657" s="8">
        <f t="shared" si="170"/>
        <v>73.372093023255815</v>
      </c>
      <c r="Q2657" t="s">
        <v>8319</v>
      </c>
      <c r="R2657" t="s">
        <v>8355</v>
      </c>
      <c r="S2657" s="12">
        <f t="shared" si="169"/>
        <v>42381.866284722222</v>
      </c>
      <c r="T2657" s="12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8"/>
        <v>11.436666666666667</v>
      </c>
      <c r="P2658" s="8">
        <f t="shared" si="170"/>
        <v>112.86184210526316</v>
      </c>
      <c r="Q2658" t="s">
        <v>8319</v>
      </c>
      <c r="R2658" t="s">
        <v>8355</v>
      </c>
      <c r="S2658" s="12">
        <f t="shared" si="169"/>
        <v>42767.688518518517</v>
      </c>
      <c r="T2658" s="12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8"/>
        <v>18.737933333333334</v>
      </c>
      <c r="P2659" s="8">
        <f t="shared" si="170"/>
        <v>95.277627118644077</v>
      </c>
      <c r="Q2659" t="s">
        <v>8319</v>
      </c>
      <c r="R2659" t="s">
        <v>8355</v>
      </c>
      <c r="S2659" s="12">
        <f t="shared" si="169"/>
        <v>42551.928854166668</v>
      </c>
      <c r="T2659" s="12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8"/>
        <v>9.285714285714286E-2</v>
      </c>
      <c r="P2660" s="8">
        <f t="shared" si="170"/>
        <v>22.75</v>
      </c>
      <c r="Q2660" t="s">
        <v>8319</v>
      </c>
      <c r="R2660" t="s">
        <v>8355</v>
      </c>
      <c r="S2660" s="12">
        <f t="shared" si="169"/>
        <v>42551.884189814817</v>
      </c>
      <c r="T2660" s="12">
        <f t="shared" si="166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8"/>
        <v>2.7204081632653061</v>
      </c>
      <c r="P2661" s="8">
        <f t="shared" si="170"/>
        <v>133.30000000000001</v>
      </c>
      <c r="Q2661" t="s">
        <v>8319</v>
      </c>
      <c r="R2661" t="s">
        <v>8355</v>
      </c>
      <c r="S2661" s="12">
        <f t="shared" si="169"/>
        <v>42082.069560185191</v>
      </c>
      <c r="T2661" s="12">
        <f t="shared" si="16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8"/>
        <v>9.5000000000000001E-2</v>
      </c>
      <c r="P2662" s="8">
        <f t="shared" si="170"/>
        <v>3.8</v>
      </c>
      <c r="Q2662" t="s">
        <v>8319</v>
      </c>
      <c r="R2662" t="s">
        <v>8355</v>
      </c>
      <c r="S2662" s="12">
        <f t="shared" si="169"/>
        <v>42272.713171296295</v>
      </c>
      <c r="T2662" s="12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8"/>
        <v>102.89999999999999</v>
      </c>
      <c r="P2663" s="8">
        <f t="shared" si="170"/>
        <v>85.75</v>
      </c>
      <c r="Q2663" t="s">
        <v>8319</v>
      </c>
      <c r="R2663" t="s">
        <v>8356</v>
      </c>
      <c r="S2663" s="12">
        <f t="shared" si="169"/>
        <v>41542.958449074074</v>
      </c>
      <c r="T2663" s="12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8"/>
        <v>106.80000000000001</v>
      </c>
      <c r="P2664" s="8">
        <f t="shared" si="170"/>
        <v>267</v>
      </c>
      <c r="Q2664" t="s">
        <v>8319</v>
      </c>
      <c r="R2664" t="s">
        <v>8356</v>
      </c>
      <c r="S2664" s="12">
        <f t="shared" si="169"/>
        <v>42207.746678240743</v>
      </c>
      <c r="T2664" s="12">
        <f t="shared" ref="T2664:T2727" si="171">(((I2664/60)/60)/24)+DATE(1970,1,1)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8"/>
        <v>104.59625</v>
      </c>
      <c r="P2665" s="8">
        <f t="shared" si="170"/>
        <v>373.55803571428572</v>
      </c>
      <c r="Q2665" t="s">
        <v>8319</v>
      </c>
      <c r="R2665" t="s">
        <v>8356</v>
      </c>
      <c r="S2665" s="12">
        <f t="shared" si="169"/>
        <v>42222.622766203705</v>
      </c>
      <c r="T2665" s="12">
        <f t="shared" si="17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8"/>
        <v>103.42857142857143</v>
      </c>
      <c r="P2666" s="8">
        <f t="shared" si="170"/>
        <v>174.03846153846155</v>
      </c>
      <c r="Q2666" t="s">
        <v>8319</v>
      </c>
      <c r="R2666" t="s">
        <v>8356</v>
      </c>
      <c r="S2666" s="12">
        <f t="shared" si="169"/>
        <v>42313.02542824074</v>
      </c>
      <c r="T2666" s="12">
        <f t="shared" si="17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8"/>
        <v>123.14285714285715</v>
      </c>
      <c r="P2667" s="8">
        <f t="shared" si="170"/>
        <v>93.695652173913047</v>
      </c>
      <c r="Q2667" t="s">
        <v>8319</v>
      </c>
      <c r="R2667" t="s">
        <v>8356</v>
      </c>
      <c r="S2667" s="12">
        <f t="shared" si="169"/>
        <v>42083.895532407405</v>
      </c>
      <c r="T2667" s="12">
        <f t="shared" si="17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8"/>
        <v>159.29509999999999</v>
      </c>
      <c r="P2668" s="8">
        <f t="shared" si="170"/>
        <v>77.327718446601949</v>
      </c>
      <c r="Q2668" t="s">
        <v>8319</v>
      </c>
      <c r="R2668" t="s">
        <v>8356</v>
      </c>
      <c r="S2668" s="12">
        <f t="shared" si="169"/>
        <v>42235.764340277776</v>
      </c>
      <c r="T2668" s="12">
        <f t="shared" si="17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8"/>
        <v>110.66666666666667</v>
      </c>
      <c r="P2669" s="8">
        <f t="shared" si="170"/>
        <v>92.222222222222229</v>
      </c>
      <c r="Q2669" t="s">
        <v>8319</v>
      </c>
      <c r="R2669" t="s">
        <v>8356</v>
      </c>
      <c r="S2669" s="12">
        <f t="shared" si="169"/>
        <v>42380.926111111112</v>
      </c>
      <c r="T2669" s="12">
        <f t="shared" si="17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8"/>
        <v>170.70000000000002</v>
      </c>
      <c r="P2670" s="8">
        <f t="shared" si="170"/>
        <v>60.964285714285715</v>
      </c>
      <c r="Q2670" t="s">
        <v>8319</v>
      </c>
      <c r="R2670" t="s">
        <v>8356</v>
      </c>
      <c r="S2670" s="12">
        <f t="shared" si="169"/>
        <v>42275.588715277772</v>
      </c>
      <c r="T2670" s="12">
        <f t="shared" si="17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8"/>
        <v>125.125</v>
      </c>
      <c r="P2671" s="8">
        <f t="shared" si="170"/>
        <v>91</v>
      </c>
      <c r="Q2671" t="s">
        <v>8319</v>
      </c>
      <c r="R2671" t="s">
        <v>8356</v>
      </c>
      <c r="S2671" s="12">
        <f t="shared" si="169"/>
        <v>42319.035833333335</v>
      </c>
      <c r="T2671" s="12">
        <f t="shared" si="17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8"/>
        <v>6.4158609339642041</v>
      </c>
      <c r="P2672" s="8">
        <f t="shared" si="170"/>
        <v>41.583333333333336</v>
      </c>
      <c r="Q2672" t="s">
        <v>8319</v>
      </c>
      <c r="R2672" t="s">
        <v>8356</v>
      </c>
      <c r="S2672" s="12">
        <f t="shared" si="169"/>
        <v>41821.020601851851</v>
      </c>
      <c r="T2672" s="12">
        <f t="shared" si="17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8"/>
        <v>11.343999999999999</v>
      </c>
      <c r="P2673" s="8">
        <f t="shared" si="170"/>
        <v>33.761904761904759</v>
      </c>
      <c r="Q2673" t="s">
        <v>8319</v>
      </c>
      <c r="R2673" t="s">
        <v>8356</v>
      </c>
      <c r="S2673" s="12">
        <f t="shared" si="169"/>
        <v>41962.749027777783</v>
      </c>
      <c r="T2673" s="12">
        <f t="shared" si="17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8"/>
        <v>33.19</v>
      </c>
      <c r="P2674" s="8">
        <f t="shared" si="170"/>
        <v>70.61702127659575</v>
      </c>
      <c r="Q2674" t="s">
        <v>8319</v>
      </c>
      <c r="R2674" t="s">
        <v>8356</v>
      </c>
      <c r="S2674" s="12">
        <f t="shared" si="169"/>
        <v>42344.884143518517</v>
      </c>
      <c r="T2674" s="12">
        <f t="shared" si="17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ref="O2675:O2738" si="172">SUM(E2675/D2675)*100</f>
        <v>27.58</v>
      </c>
      <c r="P2675" s="8">
        <f t="shared" si="170"/>
        <v>167.15151515151516</v>
      </c>
      <c r="Q2675" t="s">
        <v>8319</v>
      </c>
      <c r="R2675" t="s">
        <v>8356</v>
      </c>
      <c r="S2675" s="12">
        <f t="shared" si="169"/>
        <v>41912.541655092595</v>
      </c>
      <c r="T2675" s="12">
        <f t="shared" si="17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72"/>
        <v>62.839999999999996</v>
      </c>
      <c r="P2676" s="8">
        <f t="shared" si="170"/>
        <v>128.61988304093566</v>
      </c>
      <c r="Q2676" t="s">
        <v>8319</v>
      </c>
      <c r="R2676" t="s">
        <v>8356</v>
      </c>
      <c r="S2676" s="12">
        <f t="shared" si="169"/>
        <v>42529.632754629631</v>
      </c>
      <c r="T2676" s="12">
        <f t="shared" si="17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72"/>
        <v>7.5880000000000001</v>
      </c>
      <c r="P2677" s="8">
        <f t="shared" si="170"/>
        <v>65.41379310344827</v>
      </c>
      <c r="Q2677" t="s">
        <v>8319</v>
      </c>
      <c r="R2677" t="s">
        <v>8356</v>
      </c>
      <c r="S2677" s="12">
        <f t="shared" si="169"/>
        <v>41923.857511574075</v>
      </c>
      <c r="T2677" s="12">
        <f t="shared" si="17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72"/>
        <v>50.38095238095238</v>
      </c>
      <c r="P2678" s="8">
        <f t="shared" si="170"/>
        <v>117.55555555555556</v>
      </c>
      <c r="Q2678" t="s">
        <v>8319</v>
      </c>
      <c r="R2678" t="s">
        <v>8356</v>
      </c>
      <c r="S2678" s="12">
        <f t="shared" ref="S2678:S2741" si="173">(((J2678/60)/60)/24)+DATE(1970,1,1)</f>
        <v>42482.624699074076</v>
      </c>
      <c r="T2678" s="12">
        <f t="shared" si="17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72"/>
        <v>17.512820512820511</v>
      </c>
      <c r="P2679" s="8">
        <f t="shared" si="170"/>
        <v>126.48148148148148</v>
      </c>
      <c r="Q2679" t="s">
        <v>8319</v>
      </c>
      <c r="R2679" t="s">
        <v>8356</v>
      </c>
      <c r="S2679" s="12">
        <f t="shared" si="173"/>
        <v>41793.029432870368</v>
      </c>
      <c r="T2679" s="12">
        <f t="shared" si="17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72"/>
        <v>1.375E-2</v>
      </c>
      <c r="P2680" s="8">
        <f t="shared" si="170"/>
        <v>550</v>
      </c>
      <c r="Q2680" t="s">
        <v>8319</v>
      </c>
      <c r="R2680" t="s">
        <v>8356</v>
      </c>
      <c r="S2680" s="12">
        <f t="shared" si="173"/>
        <v>42241.798206018517</v>
      </c>
      <c r="T2680" s="12">
        <f t="shared" si="17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72"/>
        <v>0.33</v>
      </c>
      <c r="P2681" s="8">
        <f t="shared" si="170"/>
        <v>44</v>
      </c>
      <c r="Q2681" t="s">
        <v>8319</v>
      </c>
      <c r="R2681" t="s">
        <v>8356</v>
      </c>
      <c r="S2681" s="12">
        <f t="shared" si="173"/>
        <v>42033.001087962963</v>
      </c>
      <c r="T2681" s="12">
        <f t="shared" si="17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72"/>
        <v>0.86250000000000004</v>
      </c>
      <c r="P2682" s="8">
        <f t="shared" si="170"/>
        <v>69</v>
      </c>
      <c r="Q2682" t="s">
        <v>8319</v>
      </c>
      <c r="R2682" t="s">
        <v>8356</v>
      </c>
      <c r="S2682" s="12">
        <f t="shared" si="173"/>
        <v>42436.211701388893</v>
      </c>
      <c r="T2682" s="12">
        <f t="shared" si="17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72"/>
        <v>0.6875</v>
      </c>
      <c r="P2683" s="8">
        <f t="shared" si="170"/>
        <v>27.5</v>
      </c>
      <c r="Q2683" t="s">
        <v>8336</v>
      </c>
      <c r="R2683" t="s">
        <v>8337</v>
      </c>
      <c r="S2683" s="12">
        <f t="shared" si="173"/>
        <v>41805.895254629628</v>
      </c>
      <c r="T2683" s="12">
        <f t="shared" si="17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72"/>
        <v>28.299999999999997</v>
      </c>
      <c r="P2684" s="8">
        <f t="shared" si="170"/>
        <v>84.9</v>
      </c>
      <c r="Q2684" t="s">
        <v>8336</v>
      </c>
      <c r="R2684" t="s">
        <v>8337</v>
      </c>
      <c r="S2684" s="12">
        <f t="shared" si="173"/>
        <v>41932.871990740743</v>
      </c>
      <c r="T2684" s="12">
        <f t="shared" si="17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72"/>
        <v>0.24</v>
      </c>
      <c r="P2685" s="8">
        <f t="shared" si="170"/>
        <v>12</v>
      </c>
      <c r="Q2685" t="s">
        <v>8336</v>
      </c>
      <c r="R2685" t="s">
        <v>8337</v>
      </c>
      <c r="S2685" s="12">
        <f t="shared" si="173"/>
        <v>42034.75509259259</v>
      </c>
      <c r="T2685" s="12">
        <f t="shared" si="17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72"/>
        <v>1.1428571428571428</v>
      </c>
      <c r="P2686" s="8">
        <f t="shared" si="170"/>
        <v>200</v>
      </c>
      <c r="Q2686" t="s">
        <v>8336</v>
      </c>
      <c r="R2686" t="s">
        <v>8337</v>
      </c>
      <c r="S2686" s="12">
        <f t="shared" si="173"/>
        <v>41820.914641203701</v>
      </c>
      <c r="T2686" s="12">
        <f t="shared" si="17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72"/>
        <v>0.02</v>
      </c>
      <c r="P2687" s="8">
        <f t="shared" si="170"/>
        <v>10</v>
      </c>
      <c r="Q2687" t="s">
        <v>8336</v>
      </c>
      <c r="R2687" t="s">
        <v>8337</v>
      </c>
      <c r="S2687" s="12">
        <f t="shared" si="173"/>
        <v>42061.69594907407</v>
      </c>
      <c r="T2687" s="12">
        <f t="shared" si="17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72"/>
        <v>0</v>
      </c>
      <c r="P2688" s="8">
        <v>0</v>
      </c>
      <c r="Q2688" t="s">
        <v>8336</v>
      </c>
      <c r="R2688" t="s">
        <v>8337</v>
      </c>
      <c r="S2688" s="12">
        <f t="shared" si="173"/>
        <v>41892.974803240737</v>
      </c>
      <c r="T2688" s="12">
        <f t="shared" si="17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72"/>
        <v>0</v>
      </c>
      <c r="P2689" s="8">
        <v>0</v>
      </c>
      <c r="Q2689" t="s">
        <v>8336</v>
      </c>
      <c r="R2689" t="s">
        <v>8337</v>
      </c>
      <c r="S2689" s="12">
        <f t="shared" si="173"/>
        <v>42154.64025462963</v>
      </c>
      <c r="T2689" s="12">
        <f t="shared" si="17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72"/>
        <v>0.14799999999999999</v>
      </c>
      <c r="P2690" s="8">
        <f t="shared" si="170"/>
        <v>5.2857142857142856</v>
      </c>
      <c r="Q2690" t="s">
        <v>8336</v>
      </c>
      <c r="R2690" t="s">
        <v>8337</v>
      </c>
      <c r="S2690" s="12">
        <f t="shared" si="173"/>
        <v>42028.118865740747</v>
      </c>
      <c r="T2690" s="12">
        <f t="shared" si="17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72"/>
        <v>2.8571428571428571E-3</v>
      </c>
      <c r="P2691" s="8">
        <f t="shared" si="170"/>
        <v>1</v>
      </c>
      <c r="Q2691" t="s">
        <v>8336</v>
      </c>
      <c r="R2691" t="s">
        <v>8337</v>
      </c>
      <c r="S2691" s="12">
        <f t="shared" si="173"/>
        <v>42551.961689814809</v>
      </c>
      <c r="T2691" s="12">
        <f t="shared" si="171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72"/>
        <v>10.7325</v>
      </c>
      <c r="P2692" s="8">
        <f t="shared" si="170"/>
        <v>72.762711864406782</v>
      </c>
      <c r="Q2692" t="s">
        <v>8336</v>
      </c>
      <c r="R2692" t="s">
        <v>8337</v>
      </c>
      <c r="S2692" s="12">
        <f t="shared" si="173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2"/>
        <v>5.3846153846153842E-2</v>
      </c>
      <c r="P2693" s="8">
        <f t="shared" si="170"/>
        <v>17.5</v>
      </c>
      <c r="Q2693" t="s">
        <v>8336</v>
      </c>
      <c r="R2693" t="s">
        <v>8337</v>
      </c>
      <c r="S2693" s="12">
        <f t="shared" si="173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2"/>
        <v>0.7142857142857143</v>
      </c>
      <c r="P2694" s="8">
        <f t="shared" si="170"/>
        <v>25</v>
      </c>
      <c r="Q2694" t="s">
        <v>8336</v>
      </c>
      <c r="R2694" t="s">
        <v>8337</v>
      </c>
      <c r="S2694" s="12">
        <f t="shared" si="173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2"/>
        <v>0.8</v>
      </c>
      <c r="P2695" s="8">
        <f t="shared" si="170"/>
        <v>13.333333333333334</v>
      </c>
      <c r="Q2695" t="s">
        <v>8336</v>
      </c>
      <c r="R2695" t="s">
        <v>8337</v>
      </c>
      <c r="S2695" s="12">
        <f t="shared" si="173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2"/>
        <v>3.3333333333333335E-3</v>
      </c>
      <c r="P2696" s="8">
        <f t="shared" si="170"/>
        <v>1</v>
      </c>
      <c r="Q2696" t="s">
        <v>8336</v>
      </c>
      <c r="R2696" t="s">
        <v>8337</v>
      </c>
      <c r="S2696" s="12">
        <f t="shared" si="173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2"/>
        <v>0.47333333333333333</v>
      </c>
      <c r="P2697" s="8">
        <f t="shared" si="170"/>
        <v>23.666666666666668</v>
      </c>
      <c r="Q2697" t="s">
        <v>8336</v>
      </c>
      <c r="R2697" t="s">
        <v>8337</v>
      </c>
      <c r="S2697" s="12">
        <f t="shared" si="173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2"/>
        <v>5.65</v>
      </c>
      <c r="P2698" s="8">
        <f t="shared" si="170"/>
        <v>89.21052631578948</v>
      </c>
      <c r="Q2698" t="s">
        <v>8336</v>
      </c>
      <c r="R2698" t="s">
        <v>8337</v>
      </c>
      <c r="S2698" s="12">
        <f t="shared" si="173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2"/>
        <v>26.35217391304348</v>
      </c>
      <c r="P2699" s="8">
        <f t="shared" si="170"/>
        <v>116.55769230769231</v>
      </c>
      <c r="Q2699" t="s">
        <v>8336</v>
      </c>
      <c r="R2699" t="s">
        <v>8337</v>
      </c>
      <c r="S2699" s="12">
        <f t="shared" si="173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2"/>
        <v>0.325125</v>
      </c>
      <c r="P2700" s="8">
        <f t="shared" si="170"/>
        <v>13.005000000000001</v>
      </c>
      <c r="Q2700" t="s">
        <v>8336</v>
      </c>
      <c r="R2700" t="s">
        <v>8337</v>
      </c>
      <c r="S2700" s="12">
        <f t="shared" si="173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2"/>
        <v>0</v>
      </c>
      <c r="P2701" s="8">
        <v>0</v>
      </c>
      <c r="Q2701" t="s">
        <v>8336</v>
      </c>
      <c r="R2701" t="s">
        <v>8337</v>
      </c>
      <c r="S2701" s="12">
        <f t="shared" si="173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2"/>
        <v>0.7000700070007001</v>
      </c>
      <c r="P2702" s="8">
        <f t="shared" si="170"/>
        <v>17.5</v>
      </c>
      <c r="Q2702" t="s">
        <v>8336</v>
      </c>
      <c r="R2702" t="s">
        <v>8337</v>
      </c>
      <c r="S2702" s="12">
        <f t="shared" si="173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2"/>
        <v>46.176470588235297</v>
      </c>
      <c r="P2703" s="8">
        <f t="shared" si="170"/>
        <v>34.130434782608695</v>
      </c>
      <c r="Q2703" t="s">
        <v>8317</v>
      </c>
      <c r="R2703" t="s">
        <v>8357</v>
      </c>
      <c r="S2703" s="12">
        <f t="shared" si="173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2"/>
        <v>34.410000000000004</v>
      </c>
      <c r="P2704" s="8">
        <f t="shared" si="170"/>
        <v>132.34615384615384</v>
      </c>
      <c r="Q2704" t="s">
        <v>8317</v>
      </c>
      <c r="R2704" t="s">
        <v>8357</v>
      </c>
      <c r="S2704" s="12">
        <f t="shared" si="173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2"/>
        <v>103.75000000000001</v>
      </c>
      <c r="P2705" s="8">
        <f t="shared" si="170"/>
        <v>922.22222222222217</v>
      </c>
      <c r="Q2705" t="s">
        <v>8317</v>
      </c>
      <c r="R2705" t="s">
        <v>8357</v>
      </c>
      <c r="S2705" s="12">
        <f t="shared" si="173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2"/>
        <v>6.0263157894736841</v>
      </c>
      <c r="P2706" s="8">
        <f t="shared" si="170"/>
        <v>163.57142857142858</v>
      </c>
      <c r="Q2706" t="s">
        <v>8317</v>
      </c>
      <c r="R2706" t="s">
        <v>8357</v>
      </c>
      <c r="S2706" s="12">
        <f t="shared" si="173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2"/>
        <v>10.539393939393939</v>
      </c>
      <c r="P2707" s="8">
        <f t="shared" si="170"/>
        <v>217.375</v>
      </c>
      <c r="Q2707" t="s">
        <v>8317</v>
      </c>
      <c r="R2707" t="s">
        <v>8357</v>
      </c>
      <c r="S2707" s="12">
        <f t="shared" si="173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2"/>
        <v>112.29714285714284</v>
      </c>
      <c r="P2708" s="8">
        <f t="shared" si="170"/>
        <v>149.44486692015209</v>
      </c>
      <c r="Q2708" t="s">
        <v>8317</v>
      </c>
      <c r="R2708" t="s">
        <v>8357</v>
      </c>
      <c r="S2708" s="12">
        <f t="shared" si="173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2"/>
        <v>350.84462500000001</v>
      </c>
      <c r="P2709" s="8">
        <f t="shared" si="170"/>
        <v>71.237487309644663</v>
      </c>
      <c r="Q2709" t="s">
        <v>8317</v>
      </c>
      <c r="R2709" t="s">
        <v>8357</v>
      </c>
      <c r="S2709" s="12">
        <f t="shared" si="173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2"/>
        <v>233.21535</v>
      </c>
      <c r="P2710" s="8">
        <f t="shared" si="170"/>
        <v>44.464318398474738</v>
      </c>
      <c r="Q2710" t="s">
        <v>8317</v>
      </c>
      <c r="R2710" t="s">
        <v>8357</v>
      </c>
      <c r="S2710" s="12">
        <f t="shared" si="173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2"/>
        <v>101.60599999999999</v>
      </c>
      <c r="P2711" s="8">
        <f t="shared" si="170"/>
        <v>164.94480519480518</v>
      </c>
      <c r="Q2711" t="s">
        <v>8317</v>
      </c>
      <c r="R2711" t="s">
        <v>8357</v>
      </c>
      <c r="S2711" s="12">
        <f t="shared" si="173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2"/>
        <v>153.90035000000003</v>
      </c>
      <c r="P2712" s="8">
        <f t="shared" si="170"/>
        <v>84.871516544117654</v>
      </c>
      <c r="Q2712" t="s">
        <v>8317</v>
      </c>
      <c r="R2712" t="s">
        <v>8357</v>
      </c>
      <c r="S2712" s="12">
        <f t="shared" si="173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2"/>
        <v>100.7161125319693</v>
      </c>
      <c r="P2713" s="8">
        <f t="shared" si="170"/>
        <v>53.945205479452056</v>
      </c>
      <c r="Q2713" t="s">
        <v>8317</v>
      </c>
      <c r="R2713" t="s">
        <v>8357</v>
      </c>
      <c r="S2713" s="12">
        <f t="shared" si="173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2"/>
        <v>131.38181818181818</v>
      </c>
      <c r="P2714" s="8">
        <f t="shared" si="170"/>
        <v>50.531468531468533</v>
      </c>
      <c r="Q2714" t="s">
        <v>8317</v>
      </c>
      <c r="R2714" t="s">
        <v>8357</v>
      </c>
      <c r="S2714" s="12">
        <f t="shared" si="173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2"/>
        <v>102.24133333333334</v>
      </c>
      <c r="P2715" s="8">
        <f t="shared" si="170"/>
        <v>108.00140845070422</v>
      </c>
      <c r="Q2715" t="s">
        <v>8317</v>
      </c>
      <c r="R2715" t="s">
        <v>8357</v>
      </c>
      <c r="S2715" s="12">
        <f t="shared" si="173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2"/>
        <v>116.35599999999999</v>
      </c>
      <c r="P2716" s="8">
        <f t="shared" si="170"/>
        <v>95.373770491803285</v>
      </c>
      <c r="Q2716" t="s">
        <v>8317</v>
      </c>
      <c r="R2716" t="s">
        <v>8357</v>
      </c>
      <c r="S2716" s="12">
        <f t="shared" si="173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2"/>
        <v>264.62241666666665</v>
      </c>
      <c r="P2717" s="8">
        <f t="shared" si="170"/>
        <v>57.631016333938291</v>
      </c>
      <c r="Q2717" t="s">
        <v>8317</v>
      </c>
      <c r="R2717" t="s">
        <v>8357</v>
      </c>
      <c r="S2717" s="12">
        <f t="shared" si="173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2"/>
        <v>119.98010000000001</v>
      </c>
      <c r="P2718" s="8">
        <f t="shared" si="170"/>
        <v>64.160481283422456</v>
      </c>
      <c r="Q2718" t="s">
        <v>8317</v>
      </c>
      <c r="R2718" t="s">
        <v>8357</v>
      </c>
      <c r="S2718" s="12">
        <f t="shared" si="173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2"/>
        <v>120.10400000000001</v>
      </c>
      <c r="P2719" s="8">
        <f t="shared" si="170"/>
        <v>92.387692307692305</v>
      </c>
      <c r="Q2719" t="s">
        <v>8317</v>
      </c>
      <c r="R2719" t="s">
        <v>8357</v>
      </c>
      <c r="S2719" s="12">
        <f t="shared" si="173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2"/>
        <v>103.58333333333334</v>
      </c>
      <c r="P2720" s="8">
        <f t="shared" ref="P2720:P2783" si="174">AVERAGE(E2720/L2720)</f>
        <v>125.97972972972973</v>
      </c>
      <c r="Q2720" t="s">
        <v>8317</v>
      </c>
      <c r="R2720" t="s">
        <v>8357</v>
      </c>
      <c r="S2720" s="12">
        <f t="shared" si="173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2"/>
        <v>108.83333333333334</v>
      </c>
      <c r="P2721" s="8">
        <f t="shared" si="174"/>
        <v>94.637681159420296</v>
      </c>
      <c r="Q2721" t="s">
        <v>8317</v>
      </c>
      <c r="R2721" t="s">
        <v>8357</v>
      </c>
      <c r="S2721" s="12">
        <f t="shared" si="173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2"/>
        <v>118.12400000000001</v>
      </c>
      <c r="P2722" s="8">
        <f t="shared" si="174"/>
        <v>170.69942196531792</v>
      </c>
      <c r="Q2722" t="s">
        <v>8317</v>
      </c>
      <c r="R2722" t="s">
        <v>8357</v>
      </c>
      <c r="S2722" s="12">
        <f t="shared" si="173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2"/>
        <v>1462</v>
      </c>
      <c r="P2723" s="8">
        <f t="shared" si="174"/>
        <v>40.762081784386616</v>
      </c>
      <c r="Q2723" t="s">
        <v>8319</v>
      </c>
      <c r="R2723" t="s">
        <v>8349</v>
      </c>
      <c r="S2723" s="12">
        <f t="shared" si="173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2"/>
        <v>252.54</v>
      </c>
      <c r="P2724" s="8">
        <f t="shared" si="174"/>
        <v>68.254054054054052</v>
      </c>
      <c r="Q2724" t="s">
        <v>8319</v>
      </c>
      <c r="R2724" t="s">
        <v>8349</v>
      </c>
      <c r="S2724" s="12">
        <f t="shared" si="173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2"/>
        <v>140.05000000000001</v>
      </c>
      <c r="P2725" s="8">
        <f t="shared" si="174"/>
        <v>95.48863636363636</v>
      </c>
      <c r="Q2725" t="s">
        <v>8319</v>
      </c>
      <c r="R2725" t="s">
        <v>8349</v>
      </c>
      <c r="S2725" s="12">
        <f t="shared" si="173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2"/>
        <v>296.87520259319291</v>
      </c>
      <c r="P2726" s="8">
        <f t="shared" si="174"/>
        <v>7.1902649656526005</v>
      </c>
      <c r="Q2726" t="s">
        <v>8319</v>
      </c>
      <c r="R2726" t="s">
        <v>8349</v>
      </c>
      <c r="S2726" s="12">
        <f t="shared" si="173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2"/>
        <v>144.54249999999999</v>
      </c>
      <c r="P2727" s="8">
        <f t="shared" si="174"/>
        <v>511.65486725663715</v>
      </c>
      <c r="Q2727" t="s">
        <v>8319</v>
      </c>
      <c r="R2727" t="s">
        <v>8349</v>
      </c>
      <c r="S2727" s="12">
        <f t="shared" si="173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2"/>
        <v>105.745</v>
      </c>
      <c r="P2728" s="8">
        <f t="shared" si="174"/>
        <v>261.74504950495049</v>
      </c>
      <c r="Q2728" t="s">
        <v>8319</v>
      </c>
      <c r="R2728" t="s">
        <v>8349</v>
      </c>
      <c r="S2728" s="12">
        <f t="shared" si="173"/>
        <v>42452.579988425925</v>
      </c>
      <c r="T2728" s="12">
        <f t="shared" ref="T2728:T2791" si="175">(((I2728/60)/60)/24)+DATE(1970,1,1)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2"/>
        <v>493.21000000000004</v>
      </c>
      <c r="P2729" s="8">
        <f t="shared" si="174"/>
        <v>69.760961810466767</v>
      </c>
      <c r="Q2729" t="s">
        <v>8319</v>
      </c>
      <c r="R2729" t="s">
        <v>8349</v>
      </c>
      <c r="S2729" s="12">
        <f t="shared" si="173"/>
        <v>42198.676655092597</v>
      </c>
      <c r="T2729" s="12">
        <f t="shared" si="175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2"/>
        <v>201.82666666666668</v>
      </c>
      <c r="P2730" s="8">
        <f t="shared" si="174"/>
        <v>77.229591836734699</v>
      </c>
      <c r="Q2730" t="s">
        <v>8319</v>
      </c>
      <c r="R2730" t="s">
        <v>8349</v>
      </c>
      <c r="S2730" s="12">
        <f t="shared" si="173"/>
        <v>42333.59993055556</v>
      </c>
      <c r="T2730" s="12">
        <f t="shared" si="175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2"/>
        <v>104.44</v>
      </c>
      <c r="P2731" s="8">
        <f t="shared" si="174"/>
        <v>340.56521739130437</v>
      </c>
      <c r="Q2731" t="s">
        <v>8319</v>
      </c>
      <c r="R2731" t="s">
        <v>8349</v>
      </c>
      <c r="S2731" s="12">
        <f t="shared" si="173"/>
        <v>42095.240706018521</v>
      </c>
      <c r="T2731" s="12">
        <f t="shared" si="175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2"/>
        <v>170.29262962962963</v>
      </c>
      <c r="P2732" s="8">
        <f t="shared" si="174"/>
        <v>67.417903225806455</v>
      </c>
      <c r="Q2732" t="s">
        <v>8319</v>
      </c>
      <c r="R2732" t="s">
        <v>8349</v>
      </c>
      <c r="S2732" s="12">
        <f t="shared" si="173"/>
        <v>41351.541377314818</v>
      </c>
      <c r="T2732" s="12">
        <f t="shared" si="175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2"/>
        <v>104.30333333333333</v>
      </c>
      <c r="P2733" s="8">
        <f t="shared" si="174"/>
        <v>845.70270270270271</v>
      </c>
      <c r="Q2733" t="s">
        <v>8319</v>
      </c>
      <c r="R2733" t="s">
        <v>8349</v>
      </c>
      <c r="S2733" s="12">
        <f t="shared" si="173"/>
        <v>41872.525717592594</v>
      </c>
      <c r="T2733" s="12">
        <f t="shared" si="175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2"/>
        <v>118.25000000000001</v>
      </c>
      <c r="P2734" s="8">
        <f t="shared" si="174"/>
        <v>97.191780821917803</v>
      </c>
      <c r="Q2734" t="s">
        <v>8319</v>
      </c>
      <c r="R2734" t="s">
        <v>8349</v>
      </c>
      <c r="S2734" s="12">
        <f t="shared" si="173"/>
        <v>41389.808194444442</v>
      </c>
      <c r="T2734" s="12">
        <f t="shared" si="175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2"/>
        <v>107.538</v>
      </c>
      <c r="P2735" s="8">
        <f t="shared" si="174"/>
        <v>451.84033613445376</v>
      </c>
      <c r="Q2735" t="s">
        <v>8319</v>
      </c>
      <c r="R2735" t="s">
        <v>8349</v>
      </c>
      <c r="S2735" s="12">
        <f t="shared" si="173"/>
        <v>42044.272847222222</v>
      </c>
      <c r="T2735" s="12">
        <f t="shared" si="175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2"/>
        <v>2260300</v>
      </c>
      <c r="P2736" s="8">
        <f t="shared" si="174"/>
        <v>138.66871165644173</v>
      </c>
      <c r="Q2736" t="s">
        <v>8319</v>
      </c>
      <c r="R2736" t="s">
        <v>8349</v>
      </c>
      <c r="S2736" s="12">
        <f t="shared" si="173"/>
        <v>42626.668888888889</v>
      </c>
      <c r="T2736" s="12">
        <f t="shared" si="175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2"/>
        <v>978.13466666666682</v>
      </c>
      <c r="P2737" s="8">
        <f t="shared" si="174"/>
        <v>21.640147492625371</v>
      </c>
      <c r="Q2737" t="s">
        <v>8319</v>
      </c>
      <c r="R2737" t="s">
        <v>8349</v>
      </c>
      <c r="S2737" s="12">
        <f t="shared" si="173"/>
        <v>41316.120949074073</v>
      </c>
      <c r="T2737" s="12">
        <f t="shared" si="175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2"/>
        <v>122.9</v>
      </c>
      <c r="P2738" s="8">
        <f t="shared" si="174"/>
        <v>169.51724137931035</v>
      </c>
      <c r="Q2738" t="s">
        <v>8319</v>
      </c>
      <c r="R2738" t="s">
        <v>8349</v>
      </c>
      <c r="S2738" s="12">
        <f t="shared" si="173"/>
        <v>41722.666354166664</v>
      </c>
      <c r="T2738" s="12">
        <f t="shared" si="175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ref="O2739:O2802" si="176">SUM(E2739/D2739)*100</f>
        <v>246.0608</v>
      </c>
      <c r="P2739" s="8">
        <f t="shared" si="174"/>
        <v>161.88210526315791</v>
      </c>
      <c r="Q2739" t="s">
        <v>8319</v>
      </c>
      <c r="R2739" t="s">
        <v>8349</v>
      </c>
      <c r="S2739" s="12">
        <f t="shared" si="173"/>
        <v>41611.917673611111</v>
      </c>
      <c r="T2739" s="12">
        <f t="shared" si="175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6"/>
        <v>147.94</v>
      </c>
      <c r="P2740" s="8">
        <f t="shared" si="174"/>
        <v>493.13333333333333</v>
      </c>
      <c r="Q2740" t="s">
        <v>8319</v>
      </c>
      <c r="R2740" t="s">
        <v>8349</v>
      </c>
      <c r="S2740" s="12">
        <f t="shared" si="173"/>
        <v>42620.143564814818</v>
      </c>
      <c r="T2740" s="12">
        <f t="shared" si="175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6"/>
        <v>384.09090909090907</v>
      </c>
      <c r="P2741" s="8">
        <f t="shared" si="174"/>
        <v>22.120418848167539</v>
      </c>
      <c r="Q2741" t="s">
        <v>8319</v>
      </c>
      <c r="R2741" t="s">
        <v>8349</v>
      </c>
      <c r="S2741" s="12">
        <f t="shared" si="173"/>
        <v>41719.887928240743</v>
      </c>
      <c r="T2741" s="12">
        <f t="shared" si="175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6"/>
        <v>103.33333333333334</v>
      </c>
      <c r="P2742" s="8">
        <f t="shared" si="174"/>
        <v>18.235294117647058</v>
      </c>
      <c r="Q2742" t="s">
        <v>8319</v>
      </c>
      <c r="R2742" t="s">
        <v>8349</v>
      </c>
      <c r="S2742" s="12">
        <f t="shared" ref="S2742:S2805" si="177">(((J2742/60)/60)/24)+DATE(1970,1,1)</f>
        <v>42045.031851851847</v>
      </c>
      <c r="T2742" s="12">
        <f t="shared" si="175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6"/>
        <v>0.43750000000000006</v>
      </c>
      <c r="P2743" s="8">
        <f t="shared" si="174"/>
        <v>8.75</v>
      </c>
      <c r="Q2743" t="s">
        <v>8322</v>
      </c>
      <c r="R2743" t="s">
        <v>8358</v>
      </c>
      <c r="S2743" s="12">
        <f t="shared" si="177"/>
        <v>41911.657430555555</v>
      </c>
      <c r="T2743" s="12">
        <f t="shared" si="175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6"/>
        <v>29.24</v>
      </c>
      <c r="P2744" s="8">
        <f t="shared" si="174"/>
        <v>40.611111111111114</v>
      </c>
      <c r="Q2744" t="s">
        <v>8322</v>
      </c>
      <c r="R2744" t="s">
        <v>8358</v>
      </c>
      <c r="S2744" s="12">
        <f t="shared" si="177"/>
        <v>41030.719756944447</v>
      </c>
      <c r="T2744" s="12">
        <f t="shared" si="175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6"/>
        <v>0</v>
      </c>
      <c r="P2745" s="8">
        <v>0</v>
      </c>
      <c r="Q2745" t="s">
        <v>8322</v>
      </c>
      <c r="R2745" t="s">
        <v>8358</v>
      </c>
      <c r="S2745" s="12">
        <f t="shared" si="177"/>
        <v>42632.328784722224</v>
      </c>
      <c r="T2745" s="12">
        <f t="shared" si="175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6"/>
        <v>5.21875</v>
      </c>
      <c r="P2746" s="8">
        <f t="shared" si="174"/>
        <v>37.954545454545453</v>
      </c>
      <c r="Q2746" t="s">
        <v>8322</v>
      </c>
      <c r="R2746" t="s">
        <v>8358</v>
      </c>
      <c r="S2746" s="12">
        <f t="shared" si="177"/>
        <v>40938.062476851854</v>
      </c>
      <c r="T2746" s="12">
        <f t="shared" si="175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6"/>
        <v>21.887499999999999</v>
      </c>
      <c r="P2747" s="8">
        <f t="shared" si="174"/>
        <v>35.734693877551024</v>
      </c>
      <c r="Q2747" t="s">
        <v>8322</v>
      </c>
      <c r="R2747" t="s">
        <v>8358</v>
      </c>
      <c r="S2747" s="12">
        <f t="shared" si="177"/>
        <v>41044.988055555557</v>
      </c>
      <c r="T2747" s="12">
        <f t="shared" si="175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6"/>
        <v>26.700000000000003</v>
      </c>
      <c r="P2748" s="8">
        <f t="shared" si="174"/>
        <v>42.157894736842103</v>
      </c>
      <c r="Q2748" t="s">
        <v>8322</v>
      </c>
      <c r="R2748" t="s">
        <v>8358</v>
      </c>
      <c r="S2748" s="12">
        <f t="shared" si="177"/>
        <v>41850.781377314815</v>
      </c>
      <c r="T2748" s="12">
        <f t="shared" si="175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6"/>
        <v>28.000000000000004</v>
      </c>
      <c r="P2749" s="8">
        <f t="shared" si="174"/>
        <v>35</v>
      </c>
      <c r="Q2749" t="s">
        <v>8322</v>
      </c>
      <c r="R2749" t="s">
        <v>8358</v>
      </c>
      <c r="S2749" s="12">
        <f t="shared" si="177"/>
        <v>41044.64811342593</v>
      </c>
      <c r="T2749" s="12">
        <f t="shared" si="175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6"/>
        <v>1.06</v>
      </c>
      <c r="P2750" s="8">
        <f t="shared" si="174"/>
        <v>13.25</v>
      </c>
      <c r="Q2750" t="s">
        <v>8322</v>
      </c>
      <c r="R2750" t="s">
        <v>8358</v>
      </c>
      <c r="S2750" s="12">
        <f t="shared" si="177"/>
        <v>42585.7106712963</v>
      </c>
      <c r="T2750" s="12">
        <f t="shared" si="175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6"/>
        <v>1.0999999999999999</v>
      </c>
      <c r="P2751" s="8">
        <f t="shared" si="174"/>
        <v>55</v>
      </c>
      <c r="Q2751" t="s">
        <v>8322</v>
      </c>
      <c r="R2751" t="s">
        <v>8358</v>
      </c>
      <c r="S2751" s="12">
        <f t="shared" si="177"/>
        <v>42068.799039351856</v>
      </c>
      <c r="T2751" s="12">
        <f t="shared" si="175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6"/>
        <v>0</v>
      </c>
      <c r="P2752" s="8">
        <v>0</v>
      </c>
      <c r="Q2752" t="s">
        <v>8322</v>
      </c>
      <c r="R2752" t="s">
        <v>8358</v>
      </c>
      <c r="S2752" s="12">
        <f t="shared" si="177"/>
        <v>41078.899826388886</v>
      </c>
      <c r="T2752" s="12">
        <f t="shared" si="175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6"/>
        <v>0</v>
      </c>
      <c r="P2753" s="8">
        <v>0</v>
      </c>
      <c r="Q2753" t="s">
        <v>8322</v>
      </c>
      <c r="R2753" t="s">
        <v>8358</v>
      </c>
      <c r="S2753" s="12">
        <f t="shared" si="177"/>
        <v>41747.887060185189</v>
      </c>
      <c r="T2753" s="12">
        <f t="shared" si="175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6"/>
        <v>11.458333333333332</v>
      </c>
      <c r="P2754" s="8">
        <f t="shared" si="174"/>
        <v>39.285714285714285</v>
      </c>
      <c r="Q2754" t="s">
        <v>8322</v>
      </c>
      <c r="R2754" t="s">
        <v>8358</v>
      </c>
      <c r="S2754" s="12">
        <f t="shared" si="177"/>
        <v>40855.765092592592</v>
      </c>
      <c r="T2754" s="12">
        <f t="shared" si="175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6"/>
        <v>19</v>
      </c>
      <c r="P2755" s="8">
        <f t="shared" si="174"/>
        <v>47.5</v>
      </c>
      <c r="Q2755" t="s">
        <v>8322</v>
      </c>
      <c r="R2755" t="s">
        <v>8358</v>
      </c>
      <c r="S2755" s="12">
        <f t="shared" si="177"/>
        <v>41117.900729166664</v>
      </c>
      <c r="T2755" s="12">
        <f t="shared" si="175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6"/>
        <v>0</v>
      </c>
      <c r="P2756" s="8">
        <v>0</v>
      </c>
      <c r="Q2756" t="s">
        <v>8322</v>
      </c>
      <c r="R2756" t="s">
        <v>8358</v>
      </c>
      <c r="S2756" s="12">
        <f t="shared" si="177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6"/>
        <v>52</v>
      </c>
      <c r="P2757" s="8">
        <f t="shared" si="174"/>
        <v>17.333333333333332</v>
      </c>
      <c r="Q2757" t="s">
        <v>8322</v>
      </c>
      <c r="R2757" t="s">
        <v>8358</v>
      </c>
      <c r="S2757" s="12">
        <f t="shared" si="177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6"/>
        <v>10.48</v>
      </c>
      <c r="P2758" s="8">
        <f t="shared" si="174"/>
        <v>31.757575757575758</v>
      </c>
      <c r="Q2758" t="s">
        <v>8322</v>
      </c>
      <c r="R2758" t="s">
        <v>8358</v>
      </c>
      <c r="S2758" s="12">
        <f t="shared" si="177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6"/>
        <v>0.66666666666666674</v>
      </c>
      <c r="P2759" s="8">
        <f t="shared" si="174"/>
        <v>5</v>
      </c>
      <c r="Q2759" t="s">
        <v>8322</v>
      </c>
      <c r="R2759" t="s">
        <v>8358</v>
      </c>
      <c r="S2759" s="12">
        <f t="shared" si="177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6"/>
        <v>11.700000000000001</v>
      </c>
      <c r="P2760" s="8">
        <f t="shared" si="174"/>
        <v>39</v>
      </c>
      <c r="Q2760" t="s">
        <v>8322</v>
      </c>
      <c r="R2760" t="s">
        <v>8358</v>
      </c>
      <c r="S2760" s="12">
        <f t="shared" si="177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6"/>
        <v>10.5</v>
      </c>
      <c r="P2761" s="8">
        <f t="shared" si="174"/>
        <v>52.5</v>
      </c>
      <c r="Q2761" t="s">
        <v>8322</v>
      </c>
      <c r="R2761" t="s">
        <v>8358</v>
      </c>
      <c r="S2761" s="12">
        <f t="shared" si="177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6"/>
        <v>0</v>
      </c>
      <c r="P2762" s="8">
        <v>0</v>
      </c>
      <c r="Q2762" t="s">
        <v>8322</v>
      </c>
      <c r="R2762" t="s">
        <v>8358</v>
      </c>
      <c r="S2762" s="12">
        <f t="shared" si="177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6"/>
        <v>0.72</v>
      </c>
      <c r="P2763" s="8">
        <f t="shared" si="174"/>
        <v>9</v>
      </c>
      <c r="Q2763" t="s">
        <v>8322</v>
      </c>
      <c r="R2763" t="s">
        <v>8358</v>
      </c>
      <c r="S2763" s="12">
        <f t="shared" si="177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6"/>
        <v>0.76923076923076927</v>
      </c>
      <c r="P2764" s="8">
        <f t="shared" si="174"/>
        <v>25</v>
      </c>
      <c r="Q2764" t="s">
        <v>8322</v>
      </c>
      <c r="R2764" t="s">
        <v>8358</v>
      </c>
      <c r="S2764" s="12">
        <f t="shared" si="177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6"/>
        <v>0.22842639593908631</v>
      </c>
      <c r="P2765" s="8">
        <f t="shared" si="174"/>
        <v>30</v>
      </c>
      <c r="Q2765" t="s">
        <v>8322</v>
      </c>
      <c r="R2765" t="s">
        <v>8358</v>
      </c>
      <c r="S2765" s="12">
        <f t="shared" si="177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6"/>
        <v>1.125</v>
      </c>
      <c r="P2766" s="8">
        <f t="shared" si="174"/>
        <v>11.25</v>
      </c>
      <c r="Q2766" t="s">
        <v>8322</v>
      </c>
      <c r="R2766" t="s">
        <v>8358</v>
      </c>
      <c r="S2766" s="12">
        <f t="shared" si="177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6"/>
        <v>0</v>
      </c>
      <c r="P2767" s="8">
        <v>0</v>
      </c>
      <c r="Q2767" t="s">
        <v>8322</v>
      </c>
      <c r="R2767" t="s">
        <v>8358</v>
      </c>
      <c r="S2767" s="12">
        <f t="shared" si="177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6"/>
        <v>2</v>
      </c>
      <c r="P2768" s="8">
        <f t="shared" si="174"/>
        <v>25</v>
      </c>
      <c r="Q2768" t="s">
        <v>8322</v>
      </c>
      <c r="R2768" t="s">
        <v>8358</v>
      </c>
      <c r="S2768" s="12">
        <f t="shared" si="177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6"/>
        <v>0.85000000000000009</v>
      </c>
      <c r="P2769" s="8">
        <f t="shared" si="174"/>
        <v>11.333333333333334</v>
      </c>
      <c r="Q2769" t="s">
        <v>8322</v>
      </c>
      <c r="R2769" t="s">
        <v>8358</v>
      </c>
      <c r="S2769" s="12">
        <f t="shared" si="177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6"/>
        <v>14.314285714285715</v>
      </c>
      <c r="P2770" s="8">
        <f t="shared" si="174"/>
        <v>29.470588235294116</v>
      </c>
      <c r="Q2770" t="s">
        <v>8322</v>
      </c>
      <c r="R2770" t="s">
        <v>8358</v>
      </c>
      <c r="S2770" s="12">
        <f t="shared" si="177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6"/>
        <v>0.25</v>
      </c>
      <c r="P2771" s="8">
        <f t="shared" si="174"/>
        <v>1</v>
      </c>
      <c r="Q2771" t="s">
        <v>8322</v>
      </c>
      <c r="R2771" t="s">
        <v>8358</v>
      </c>
      <c r="S2771" s="12">
        <f t="shared" si="177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6"/>
        <v>10.411249999999999</v>
      </c>
      <c r="P2772" s="8">
        <f t="shared" si="174"/>
        <v>63.098484848484851</v>
      </c>
      <c r="Q2772" t="s">
        <v>8322</v>
      </c>
      <c r="R2772" t="s">
        <v>8358</v>
      </c>
      <c r="S2772" s="12">
        <f t="shared" si="177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6"/>
        <v>0</v>
      </c>
      <c r="P2773" s="8">
        <v>0</v>
      </c>
      <c r="Q2773" t="s">
        <v>8322</v>
      </c>
      <c r="R2773" t="s">
        <v>8358</v>
      </c>
      <c r="S2773" s="12">
        <f t="shared" si="177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6"/>
        <v>0</v>
      </c>
      <c r="P2774" s="8">
        <v>0</v>
      </c>
      <c r="Q2774" t="s">
        <v>8322</v>
      </c>
      <c r="R2774" t="s">
        <v>8358</v>
      </c>
      <c r="S2774" s="12">
        <f t="shared" si="177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6"/>
        <v>0.18867924528301888</v>
      </c>
      <c r="P2775" s="8">
        <f t="shared" si="174"/>
        <v>1</v>
      </c>
      <c r="Q2775" t="s">
        <v>8322</v>
      </c>
      <c r="R2775" t="s">
        <v>8358</v>
      </c>
      <c r="S2775" s="12">
        <f t="shared" si="177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6"/>
        <v>14.249999999999998</v>
      </c>
      <c r="P2776" s="8">
        <f t="shared" si="174"/>
        <v>43.846153846153847</v>
      </c>
      <c r="Q2776" t="s">
        <v>8322</v>
      </c>
      <c r="R2776" t="s">
        <v>8358</v>
      </c>
      <c r="S2776" s="12">
        <f t="shared" si="177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6"/>
        <v>3</v>
      </c>
      <c r="P2777" s="8">
        <f t="shared" si="174"/>
        <v>75</v>
      </c>
      <c r="Q2777" t="s">
        <v>8322</v>
      </c>
      <c r="R2777" t="s">
        <v>8358</v>
      </c>
      <c r="S2777" s="12">
        <f t="shared" si="177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6"/>
        <v>7.8809523809523814</v>
      </c>
      <c r="P2778" s="8">
        <f t="shared" si="174"/>
        <v>45.972222222222221</v>
      </c>
      <c r="Q2778" t="s">
        <v>8322</v>
      </c>
      <c r="R2778" t="s">
        <v>8358</v>
      </c>
      <c r="S2778" s="12">
        <f t="shared" si="177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6"/>
        <v>0.33333333333333337</v>
      </c>
      <c r="P2779" s="8">
        <f t="shared" si="174"/>
        <v>10</v>
      </c>
      <c r="Q2779" t="s">
        <v>8322</v>
      </c>
      <c r="R2779" t="s">
        <v>8358</v>
      </c>
      <c r="S2779" s="12">
        <f t="shared" si="177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6"/>
        <v>25.545454545454543</v>
      </c>
      <c r="P2780" s="8">
        <f t="shared" si="174"/>
        <v>93.666666666666671</v>
      </c>
      <c r="Q2780" t="s">
        <v>8322</v>
      </c>
      <c r="R2780" t="s">
        <v>8358</v>
      </c>
      <c r="S2780" s="12">
        <f t="shared" si="177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6"/>
        <v>2.12</v>
      </c>
      <c r="P2781" s="8">
        <f t="shared" si="174"/>
        <v>53</v>
      </c>
      <c r="Q2781" t="s">
        <v>8322</v>
      </c>
      <c r="R2781" t="s">
        <v>8358</v>
      </c>
      <c r="S2781" s="12">
        <f t="shared" si="177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6"/>
        <v>0</v>
      </c>
      <c r="P2782" s="8">
        <v>0</v>
      </c>
      <c r="Q2782" t="s">
        <v>8322</v>
      </c>
      <c r="R2782" t="s">
        <v>8358</v>
      </c>
      <c r="S2782" s="12">
        <f t="shared" si="177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6"/>
        <v>105.28</v>
      </c>
      <c r="P2783" s="8">
        <f t="shared" si="174"/>
        <v>47</v>
      </c>
      <c r="Q2783" t="s">
        <v>8317</v>
      </c>
      <c r="R2783" t="s">
        <v>8318</v>
      </c>
      <c r="S2783" s="12">
        <f t="shared" si="177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6"/>
        <v>120</v>
      </c>
      <c r="P2784" s="8">
        <f t="shared" ref="P2784:P2847" si="178">AVERAGE(E2784/L2784)</f>
        <v>66.666666666666671</v>
      </c>
      <c r="Q2784" t="s">
        <v>8317</v>
      </c>
      <c r="R2784" t="s">
        <v>8318</v>
      </c>
      <c r="S2784" s="12">
        <f t="shared" si="177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6"/>
        <v>114.5</v>
      </c>
      <c r="P2785" s="8">
        <f t="shared" si="178"/>
        <v>18.770491803278688</v>
      </c>
      <c r="Q2785" t="s">
        <v>8317</v>
      </c>
      <c r="R2785" t="s">
        <v>8318</v>
      </c>
      <c r="S2785" s="12">
        <f t="shared" si="177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6"/>
        <v>119</v>
      </c>
      <c r="P2786" s="8">
        <f t="shared" si="178"/>
        <v>66.111111111111114</v>
      </c>
      <c r="Q2786" t="s">
        <v>8317</v>
      </c>
      <c r="R2786" t="s">
        <v>8318</v>
      </c>
      <c r="S2786" s="12">
        <f t="shared" si="177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6"/>
        <v>104.67999999999999</v>
      </c>
      <c r="P2787" s="8">
        <f t="shared" si="178"/>
        <v>36.859154929577464</v>
      </c>
      <c r="Q2787" t="s">
        <v>8317</v>
      </c>
      <c r="R2787" t="s">
        <v>8318</v>
      </c>
      <c r="S2787" s="12">
        <f t="shared" si="177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6"/>
        <v>117.83999999999999</v>
      </c>
      <c r="P2788" s="8">
        <f t="shared" si="178"/>
        <v>39.810810810810814</v>
      </c>
      <c r="Q2788" t="s">
        <v>8317</v>
      </c>
      <c r="R2788" t="s">
        <v>8318</v>
      </c>
      <c r="S2788" s="12">
        <f t="shared" si="177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6"/>
        <v>119.7</v>
      </c>
      <c r="P2789" s="8">
        <f t="shared" si="178"/>
        <v>31.5</v>
      </c>
      <c r="Q2789" t="s">
        <v>8317</v>
      </c>
      <c r="R2789" t="s">
        <v>8318</v>
      </c>
      <c r="S2789" s="12">
        <f t="shared" si="177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6"/>
        <v>102.49999999999999</v>
      </c>
      <c r="P2790" s="8">
        <f t="shared" si="178"/>
        <v>102.5</v>
      </c>
      <c r="Q2790" t="s">
        <v>8317</v>
      </c>
      <c r="R2790" t="s">
        <v>8318</v>
      </c>
      <c r="S2790" s="12">
        <f t="shared" si="177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6"/>
        <v>101.16666666666667</v>
      </c>
      <c r="P2791" s="8">
        <f t="shared" si="178"/>
        <v>126.45833333333333</v>
      </c>
      <c r="Q2791" t="s">
        <v>8317</v>
      </c>
      <c r="R2791" t="s">
        <v>8318</v>
      </c>
      <c r="S2791" s="12">
        <f t="shared" si="177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6"/>
        <v>105.33333333333333</v>
      </c>
      <c r="P2792" s="8">
        <f t="shared" si="178"/>
        <v>47.878787878787875</v>
      </c>
      <c r="Q2792" t="s">
        <v>8317</v>
      </c>
      <c r="R2792" t="s">
        <v>8318</v>
      </c>
      <c r="S2792" s="12">
        <f t="shared" si="177"/>
        <v>42016.938692129625</v>
      </c>
      <c r="T2792" s="12">
        <f t="shared" ref="T2792:T2855" si="179">(((I2792/60)/60)/24)+DATE(1970,1,1)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6"/>
        <v>102.49999999999999</v>
      </c>
      <c r="P2793" s="8">
        <f t="shared" si="178"/>
        <v>73.214285714285708</v>
      </c>
      <c r="Q2793" t="s">
        <v>8317</v>
      </c>
      <c r="R2793" t="s">
        <v>8318</v>
      </c>
      <c r="S2793" s="12">
        <f t="shared" si="177"/>
        <v>42591.899988425925</v>
      </c>
      <c r="T2793" s="12">
        <f t="shared" si="179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6"/>
        <v>107.60000000000001</v>
      </c>
      <c r="P2794" s="8">
        <f t="shared" si="178"/>
        <v>89.666666666666671</v>
      </c>
      <c r="Q2794" t="s">
        <v>8317</v>
      </c>
      <c r="R2794" t="s">
        <v>8318</v>
      </c>
      <c r="S2794" s="12">
        <f t="shared" si="177"/>
        <v>42183.231006944443</v>
      </c>
      <c r="T2794" s="12">
        <f t="shared" si="179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6"/>
        <v>110.5675</v>
      </c>
      <c r="P2795" s="8">
        <f t="shared" si="178"/>
        <v>151.4623287671233</v>
      </c>
      <c r="Q2795" t="s">
        <v>8317</v>
      </c>
      <c r="R2795" t="s">
        <v>8318</v>
      </c>
      <c r="S2795" s="12">
        <f t="shared" si="177"/>
        <v>42176.419039351851</v>
      </c>
      <c r="T2795" s="12">
        <f t="shared" si="179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6"/>
        <v>150</v>
      </c>
      <c r="P2796" s="8">
        <f t="shared" si="178"/>
        <v>25</v>
      </c>
      <c r="Q2796" t="s">
        <v>8317</v>
      </c>
      <c r="R2796" t="s">
        <v>8318</v>
      </c>
      <c r="S2796" s="12">
        <f t="shared" si="177"/>
        <v>42416.691655092596</v>
      </c>
      <c r="T2796" s="12">
        <f t="shared" si="179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6"/>
        <v>104.28571428571429</v>
      </c>
      <c r="P2797" s="8">
        <f t="shared" si="178"/>
        <v>36.5</v>
      </c>
      <c r="Q2797" t="s">
        <v>8317</v>
      </c>
      <c r="R2797" t="s">
        <v>8318</v>
      </c>
      <c r="S2797" s="12">
        <f t="shared" si="177"/>
        <v>41780.525937500002</v>
      </c>
      <c r="T2797" s="12">
        <f t="shared" si="179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6"/>
        <v>115.5</v>
      </c>
      <c r="P2798" s="8">
        <f t="shared" si="178"/>
        <v>44</v>
      </c>
      <c r="Q2798" t="s">
        <v>8317</v>
      </c>
      <c r="R2798" t="s">
        <v>8318</v>
      </c>
      <c r="S2798" s="12">
        <f t="shared" si="177"/>
        <v>41795.528101851851</v>
      </c>
      <c r="T2798" s="12">
        <f t="shared" si="179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6"/>
        <v>102.64512500000001</v>
      </c>
      <c r="P2799" s="8">
        <f t="shared" si="178"/>
        <v>87.357553191489373</v>
      </c>
      <c r="Q2799" t="s">
        <v>8317</v>
      </c>
      <c r="R2799" t="s">
        <v>8318</v>
      </c>
      <c r="S2799" s="12">
        <f t="shared" si="177"/>
        <v>41798.94027777778</v>
      </c>
      <c r="T2799" s="12">
        <f t="shared" si="179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6"/>
        <v>101.4</v>
      </c>
      <c r="P2800" s="8">
        <f t="shared" si="178"/>
        <v>36.474820143884891</v>
      </c>
      <c r="Q2800" t="s">
        <v>8317</v>
      </c>
      <c r="R2800" t="s">
        <v>8318</v>
      </c>
      <c r="S2800" s="12">
        <f t="shared" si="177"/>
        <v>42201.675011574072</v>
      </c>
      <c r="T2800" s="12">
        <f t="shared" si="179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6"/>
        <v>116.6348</v>
      </c>
      <c r="P2801" s="8">
        <f t="shared" si="178"/>
        <v>44.859538461538463</v>
      </c>
      <c r="Q2801" t="s">
        <v>8317</v>
      </c>
      <c r="R2801" t="s">
        <v>8318</v>
      </c>
      <c r="S2801" s="12">
        <f t="shared" si="177"/>
        <v>42507.264699074076</v>
      </c>
      <c r="T2801" s="12">
        <f t="shared" si="179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6"/>
        <v>133</v>
      </c>
      <c r="P2802" s="8">
        <f t="shared" si="178"/>
        <v>42.903225806451616</v>
      </c>
      <c r="Q2802" t="s">
        <v>8317</v>
      </c>
      <c r="R2802" t="s">
        <v>8318</v>
      </c>
      <c r="S2802" s="12">
        <f t="shared" si="177"/>
        <v>41948.552847222221</v>
      </c>
      <c r="T2802" s="12">
        <f t="shared" si="179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ref="O2803:O2866" si="180">SUM(E2803/D2803)*100</f>
        <v>133.20000000000002</v>
      </c>
      <c r="P2803" s="8">
        <f t="shared" si="178"/>
        <v>51.230769230769234</v>
      </c>
      <c r="Q2803" t="s">
        <v>8317</v>
      </c>
      <c r="R2803" t="s">
        <v>8318</v>
      </c>
      <c r="S2803" s="12">
        <f t="shared" si="177"/>
        <v>41900.243159722224</v>
      </c>
      <c r="T2803" s="12">
        <f t="shared" si="179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80"/>
        <v>101.83333333333333</v>
      </c>
      <c r="P2804" s="8">
        <f t="shared" si="178"/>
        <v>33.944444444444443</v>
      </c>
      <c r="Q2804" t="s">
        <v>8317</v>
      </c>
      <c r="R2804" t="s">
        <v>8318</v>
      </c>
      <c r="S2804" s="12">
        <f t="shared" si="177"/>
        <v>42192.64707175926</v>
      </c>
      <c r="T2804" s="12">
        <f t="shared" si="179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80"/>
        <v>127.95</v>
      </c>
      <c r="P2805" s="8">
        <f t="shared" si="178"/>
        <v>90.744680851063833</v>
      </c>
      <c r="Q2805" t="s">
        <v>8317</v>
      </c>
      <c r="R2805" t="s">
        <v>8318</v>
      </c>
      <c r="S2805" s="12">
        <f t="shared" si="177"/>
        <v>42158.065694444449</v>
      </c>
      <c r="T2805" s="12">
        <f t="shared" si="179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80"/>
        <v>114.99999999999999</v>
      </c>
      <c r="P2806" s="8">
        <f t="shared" si="178"/>
        <v>50</v>
      </c>
      <c r="Q2806" t="s">
        <v>8317</v>
      </c>
      <c r="R2806" t="s">
        <v>8318</v>
      </c>
      <c r="S2806" s="12">
        <f t="shared" ref="S2806:S2869" si="181">(((J2806/60)/60)/24)+DATE(1970,1,1)</f>
        <v>41881.453587962962</v>
      </c>
      <c r="T2806" s="12">
        <f t="shared" si="179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80"/>
        <v>110.00000000000001</v>
      </c>
      <c r="P2807" s="8">
        <f t="shared" si="178"/>
        <v>24.444444444444443</v>
      </c>
      <c r="Q2807" t="s">
        <v>8317</v>
      </c>
      <c r="R2807" t="s">
        <v>8318</v>
      </c>
      <c r="S2807" s="12">
        <f t="shared" si="181"/>
        <v>42213.505474537036</v>
      </c>
      <c r="T2807" s="12">
        <f t="shared" si="179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80"/>
        <v>112.1</v>
      </c>
      <c r="P2808" s="8">
        <f t="shared" si="178"/>
        <v>44.25</v>
      </c>
      <c r="Q2808" t="s">
        <v>8317</v>
      </c>
      <c r="R2808" t="s">
        <v>8318</v>
      </c>
      <c r="S2808" s="12">
        <f t="shared" si="181"/>
        <v>42185.267245370371</v>
      </c>
      <c r="T2808" s="12">
        <f t="shared" si="179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80"/>
        <v>126</v>
      </c>
      <c r="P2809" s="8">
        <f t="shared" si="178"/>
        <v>67.741935483870961</v>
      </c>
      <c r="Q2809" t="s">
        <v>8317</v>
      </c>
      <c r="R2809" t="s">
        <v>8318</v>
      </c>
      <c r="S2809" s="12">
        <f t="shared" si="181"/>
        <v>42154.873124999998</v>
      </c>
      <c r="T2809" s="12">
        <f t="shared" si="179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80"/>
        <v>100.24444444444444</v>
      </c>
      <c r="P2810" s="8">
        <f t="shared" si="178"/>
        <v>65.376811594202906</v>
      </c>
      <c r="Q2810" t="s">
        <v>8317</v>
      </c>
      <c r="R2810" t="s">
        <v>8318</v>
      </c>
      <c r="S2810" s="12">
        <f t="shared" si="181"/>
        <v>42208.84646990741</v>
      </c>
      <c r="T2810" s="12">
        <f t="shared" si="179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80"/>
        <v>102.4</v>
      </c>
      <c r="P2811" s="8">
        <f t="shared" si="178"/>
        <v>121.9047619047619</v>
      </c>
      <c r="Q2811" t="s">
        <v>8317</v>
      </c>
      <c r="R2811" t="s">
        <v>8318</v>
      </c>
      <c r="S2811" s="12">
        <f t="shared" si="181"/>
        <v>42451.496817129635</v>
      </c>
      <c r="T2811" s="12">
        <f t="shared" si="179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80"/>
        <v>108.2</v>
      </c>
      <c r="P2812" s="8">
        <f t="shared" si="178"/>
        <v>47.456140350877192</v>
      </c>
      <c r="Q2812" t="s">
        <v>8317</v>
      </c>
      <c r="R2812" t="s">
        <v>8318</v>
      </c>
      <c r="S2812" s="12">
        <f t="shared" si="181"/>
        <v>41759.13962962963</v>
      </c>
      <c r="T2812" s="12">
        <f t="shared" si="179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80"/>
        <v>100.27</v>
      </c>
      <c r="P2813" s="8">
        <f t="shared" si="178"/>
        <v>92.842592592592595</v>
      </c>
      <c r="Q2813" t="s">
        <v>8317</v>
      </c>
      <c r="R2813" t="s">
        <v>8318</v>
      </c>
      <c r="S2813" s="12">
        <f t="shared" si="181"/>
        <v>42028.496562500004</v>
      </c>
      <c r="T2813" s="12">
        <f t="shared" si="179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80"/>
        <v>113.3</v>
      </c>
      <c r="P2814" s="8">
        <f t="shared" si="178"/>
        <v>68.253012048192772</v>
      </c>
      <c r="Q2814" t="s">
        <v>8317</v>
      </c>
      <c r="R2814" t="s">
        <v>8318</v>
      </c>
      <c r="S2814" s="12">
        <f t="shared" si="181"/>
        <v>42054.74418981481</v>
      </c>
      <c r="T2814" s="12">
        <f t="shared" si="179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80"/>
        <v>127.57571428571428</v>
      </c>
      <c r="P2815" s="8">
        <f t="shared" si="178"/>
        <v>37.209583333333335</v>
      </c>
      <c r="Q2815" t="s">
        <v>8317</v>
      </c>
      <c r="R2815" t="s">
        <v>8318</v>
      </c>
      <c r="S2815" s="12">
        <f t="shared" si="181"/>
        <v>42693.742604166662</v>
      </c>
      <c r="T2815" s="12">
        <f t="shared" si="179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80"/>
        <v>107.73333333333332</v>
      </c>
      <c r="P2816" s="8">
        <f t="shared" si="178"/>
        <v>25.25</v>
      </c>
      <c r="Q2816" t="s">
        <v>8317</v>
      </c>
      <c r="R2816" t="s">
        <v>8318</v>
      </c>
      <c r="S2816" s="12">
        <f t="shared" si="181"/>
        <v>42103.399479166663</v>
      </c>
      <c r="T2816" s="12">
        <f t="shared" si="179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80"/>
        <v>242</v>
      </c>
      <c r="P2817" s="8">
        <f t="shared" si="178"/>
        <v>43.214285714285715</v>
      </c>
      <c r="Q2817" t="s">
        <v>8317</v>
      </c>
      <c r="R2817" t="s">
        <v>8318</v>
      </c>
      <c r="S2817" s="12">
        <f t="shared" si="181"/>
        <v>42559.776724537034</v>
      </c>
      <c r="T2817" s="12">
        <f t="shared" si="179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80"/>
        <v>141.56666666666666</v>
      </c>
      <c r="P2818" s="8">
        <f t="shared" si="178"/>
        <v>25.130177514792898</v>
      </c>
      <c r="Q2818" t="s">
        <v>8317</v>
      </c>
      <c r="R2818" t="s">
        <v>8318</v>
      </c>
      <c r="S2818" s="12">
        <f t="shared" si="181"/>
        <v>42188.467499999999</v>
      </c>
      <c r="T2818" s="12">
        <f t="shared" si="179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80"/>
        <v>130</v>
      </c>
      <c r="P2819" s="8">
        <f t="shared" si="178"/>
        <v>23.636363636363637</v>
      </c>
      <c r="Q2819" t="s">
        <v>8317</v>
      </c>
      <c r="R2819" t="s">
        <v>8318</v>
      </c>
      <c r="S2819" s="12">
        <f t="shared" si="181"/>
        <v>42023.634976851856</v>
      </c>
      <c r="T2819" s="12">
        <f t="shared" si="179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80"/>
        <v>106.03</v>
      </c>
      <c r="P2820" s="8">
        <f t="shared" si="178"/>
        <v>103.95098039215686</v>
      </c>
      <c r="Q2820" t="s">
        <v>8317</v>
      </c>
      <c r="R2820" t="s">
        <v>8318</v>
      </c>
      <c r="S2820" s="12">
        <f t="shared" si="181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80"/>
        <v>104.80000000000001</v>
      </c>
      <c r="P2821" s="8">
        <f t="shared" si="178"/>
        <v>50.384615384615387</v>
      </c>
      <c r="Q2821" t="s">
        <v>8317</v>
      </c>
      <c r="R2821" t="s">
        <v>8318</v>
      </c>
      <c r="S2821" s="12">
        <f t="shared" si="181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80"/>
        <v>136</v>
      </c>
      <c r="P2822" s="8">
        <f t="shared" si="178"/>
        <v>13.6</v>
      </c>
      <c r="Q2822" t="s">
        <v>8317</v>
      </c>
      <c r="R2822" t="s">
        <v>8318</v>
      </c>
      <c r="S2822" s="12">
        <f t="shared" si="181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80"/>
        <v>100</v>
      </c>
      <c r="P2823" s="8">
        <f t="shared" si="178"/>
        <v>28.571428571428573</v>
      </c>
      <c r="Q2823" t="s">
        <v>8317</v>
      </c>
      <c r="R2823" t="s">
        <v>8318</v>
      </c>
      <c r="S2823" s="12">
        <f t="shared" si="181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80"/>
        <v>100</v>
      </c>
      <c r="P2824" s="8">
        <f t="shared" si="178"/>
        <v>63.829787234042556</v>
      </c>
      <c r="Q2824" t="s">
        <v>8317</v>
      </c>
      <c r="R2824" t="s">
        <v>8318</v>
      </c>
      <c r="S2824" s="12">
        <f t="shared" si="181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80"/>
        <v>124</v>
      </c>
      <c r="P2825" s="8">
        <f t="shared" si="178"/>
        <v>8.8571428571428577</v>
      </c>
      <c r="Q2825" t="s">
        <v>8317</v>
      </c>
      <c r="R2825" t="s">
        <v>8318</v>
      </c>
      <c r="S2825" s="12">
        <f t="shared" si="181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80"/>
        <v>116.92307692307693</v>
      </c>
      <c r="P2826" s="8">
        <f t="shared" si="178"/>
        <v>50.666666666666664</v>
      </c>
      <c r="Q2826" t="s">
        <v>8317</v>
      </c>
      <c r="R2826" t="s">
        <v>8318</v>
      </c>
      <c r="S2826" s="12">
        <f t="shared" si="181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80"/>
        <v>103.33333333333334</v>
      </c>
      <c r="P2827" s="8">
        <f t="shared" si="178"/>
        <v>60.784313725490193</v>
      </c>
      <c r="Q2827" t="s">
        <v>8317</v>
      </c>
      <c r="R2827" t="s">
        <v>8318</v>
      </c>
      <c r="S2827" s="12">
        <f t="shared" si="181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80"/>
        <v>107.74999999999999</v>
      </c>
      <c r="P2828" s="8">
        <f t="shared" si="178"/>
        <v>113.42105263157895</v>
      </c>
      <c r="Q2828" t="s">
        <v>8317</v>
      </c>
      <c r="R2828" t="s">
        <v>8318</v>
      </c>
      <c r="S2828" s="12">
        <f t="shared" si="181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80"/>
        <v>120.24999999999999</v>
      </c>
      <c r="P2829" s="8">
        <f t="shared" si="178"/>
        <v>104.56521739130434</v>
      </c>
      <c r="Q2829" t="s">
        <v>8317</v>
      </c>
      <c r="R2829" t="s">
        <v>8318</v>
      </c>
      <c r="S2829" s="12">
        <f t="shared" si="181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80"/>
        <v>100.37894736842105</v>
      </c>
      <c r="P2830" s="8">
        <f t="shared" si="178"/>
        <v>98.30927835051547</v>
      </c>
      <c r="Q2830" t="s">
        <v>8317</v>
      </c>
      <c r="R2830" t="s">
        <v>8318</v>
      </c>
      <c r="S2830" s="12">
        <f t="shared" si="181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80"/>
        <v>106.52</v>
      </c>
      <c r="P2831" s="8">
        <f t="shared" si="178"/>
        <v>35.039473684210527</v>
      </c>
      <c r="Q2831" t="s">
        <v>8317</v>
      </c>
      <c r="R2831" t="s">
        <v>8318</v>
      </c>
      <c r="S2831" s="12">
        <f t="shared" si="181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80"/>
        <v>100</v>
      </c>
      <c r="P2832" s="8">
        <f t="shared" si="178"/>
        <v>272.72727272727275</v>
      </c>
      <c r="Q2832" t="s">
        <v>8317</v>
      </c>
      <c r="R2832" t="s">
        <v>8318</v>
      </c>
      <c r="S2832" s="12">
        <f t="shared" si="181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80"/>
        <v>110.66666666666667</v>
      </c>
      <c r="P2833" s="8">
        <f t="shared" si="178"/>
        <v>63.846153846153847</v>
      </c>
      <c r="Q2833" t="s">
        <v>8317</v>
      </c>
      <c r="R2833" t="s">
        <v>8318</v>
      </c>
      <c r="S2833" s="12">
        <f t="shared" si="181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80"/>
        <v>114.71959999999999</v>
      </c>
      <c r="P2834" s="8">
        <f t="shared" si="178"/>
        <v>30.189368421052631</v>
      </c>
      <c r="Q2834" t="s">
        <v>8317</v>
      </c>
      <c r="R2834" t="s">
        <v>8318</v>
      </c>
      <c r="S2834" s="12">
        <f t="shared" si="181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80"/>
        <v>108.25925925925925</v>
      </c>
      <c r="P2835" s="8">
        <f t="shared" si="178"/>
        <v>83.51428571428572</v>
      </c>
      <c r="Q2835" t="s">
        <v>8317</v>
      </c>
      <c r="R2835" t="s">
        <v>8318</v>
      </c>
      <c r="S2835" s="12">
        <f t="shared" si="181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80"/>
        <v>170</v>
      </c>
      <c r="P2836" s="8">
        <f t="shared" si="178"/>
        <v>64.761904761904759</v>
      </c>
      <c r="Q2836" t="s">
        <v>8317</v>
      </c>
      <c r="R2836" t="s">
        <v>8318</v>
      </c>
      <c r="S2836" s="12">
        <f t="shared" si="181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80"/>
        <v>187.09899999999999</v>
      </c>
      <c r="P2837" s="8">
        <f t="shared" si="178"/>
        <v>20.118172043010752</v>
      </c>
      <c r="Q2837" t="s">
        <v>8317</v>
      </c>
      <c r="R2837" t="s">
        <v>8318</v>
      </c>
      <c r="S2837" s="12">
        <f t="shared" si="181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80"/>
        <v>107.77777777777777</v>
      </c>
      <c r="P2838" s="8">
        <f t="shared" si="178"/>
        <v>44.090909090909093</v>
      </c>
      <c r="Q2838" t="s">
        <v>8317</v>
      </c>
      <c r="R2838" t="s">
        <v>8318</v>
      </c>
      <c r="S2838" s="12">
        <f t="shared" si="181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80"/>
        <v>100</v>
      </c>
      <c r="P2839" s="8">
        <f t="shared" si="178"/>
        <v>40.476190476190474</v>
      </c>
      <c r="Q2839" t="s">
        <v>8317</v>
      </c>
      <c r="R2839" t="s">
        <v>8318</v>
      </c>
      <c r="S2839" s="12">
        <f t="shared" si="181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80"/>
        <v>120.24999999999999</v>
      </c>
      <c r="P2840" s="8">
        <f t="shared" si="178"/>
        <v>44.537037037037038</v>
      </c>
      <c r="Q2840" t="s">
        <v>8317</v>
      </c>
      <c r="R2840" t="s">
        <v>8318</v>
      </c>
      <c r="S2840" s="12">
        <f t="shared" si="181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80"/>
        <v>111.42857142857143</v>
      </c>
      <c r="P2841" s="8">
        <f t="shared" si="178"/>
        <v>125.80645161290323</v>
      </c>
      <c r="Q2841" t="s">
        <v>8317</v>
      </c>
      <c r="R2841" t="s">
        <v>8318</v>
      </c>
      <c r="S2841" s="12">
        <f t="shared" si="181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80"/>
        <v>104</v>
      </c>
      <c r="P2842" s="8">
        <f t="shared" si="178"/>
        <v>19.696969696969695</v>
      </c>
      <c r="Q2842" t="s">
        <v>8317</v>
      </c>
      <c r="R2842" t="s">
        <v>8318</v>
      </c>
      <c r="S2842" s="12">
        <f t="shared" si="181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80"/>
        <v>1</v>
      </c>
      <c r="P2843" s="8">
        <f t="shared" si="178"/>
        <v>10</v>
      </c>
      <c r="Q2843" t="s">
        <v>8317</v>
      </c>
      <c r="R2843" t="s">
        <v>8318</v>
      </c>
      <c r="S2843" s="12">
        <f t="shared" si="181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80"/>
        <v>0</v>
      </c>
      <c r="P2844" s="8">
        <v>0</v>
      </c>
      <c r="Q2844" t="s">
        <v>8317</v>
      </c>
      <c r="R2844" t="s">
        <v>8318</v>
      </c>
      <c r="S2844" s="12">
        <f t="shared" si="181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80"/>
        <v>0</v>
      </c>
      <c r="P2845" s="8">
        <v>0</v>
      </c>
      <c r="Q2845" t="s">
        <v>8317</v>
      </c>
      <c r="R2845" t="s">
        <v>8318</v>
      </c>
      <c r="S2845" s="12">
        <f t="shared" si="181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80"/>
        <v>5.4545454545454541</v>
      </c>
      <c r="P2846" s="8">
        <f t="shared" si="178"/>
        <v>30</v>
      </c>
      <c r="Q2846" t="s">
        <v>8317</v>
      </c>
      <c r="R2846" t="s">
        <v>8318</v>
      </c>
      <c r="S2846" s="12">
        <f t="shared" si="181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80"/>
        <v>31.546666666666667</v>
      </c>
      <c r="P2847" s="8">
        <f t="shared" si="178"/>
        <v>60.666666666666664</v>
      </c>
      <c r="Q2847" t="s">
        <v>8317</v>
      </c>
      <c r="R2847" t="s">
        <v>8318</v>
      </c>
      <c r="S2847" s="12">
        <f t="shared" si="181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80"/>
        <v>0</v>
      </c>
      <c r="P2848" s="8">
        <v>0</v>
      </c>
      <c r="Q2848" t="s">
        <v>8317</v>
      </c>
      <c r="R2848" t="s">
        <v>8318</v>
      </c>
      <c r="S2848" s="12">
        <f t="shared" si="181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80"/>
        <v>0</v>
      </c>
      <c r="P2849" s="8">
        <v>0</v>
      </c>
      <c r="Q2849" t="s">
        <v>8317</v>
      </c>
      <c r="R2849" t="s">
        <v>8318</v>
      </c>
      <c r="S2849" s="12">
        <f t="shared" si="181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80"/>
        <v>0.2</v>
      </c>
      <c r="P2850" s="8">
        <f t="shared" ref="P2850:P2911" si="182">AVERAGE(E2850/L2850)</f>
        <v>23.333333333333332</v>
      </c>
      <c r="Q2850" t="s">
        <v>8317</v>
      </c>
      <c r="R2850" t="s">
        <v>8318</v>
      </c>
      <c r="S2850" s="12">
        <f t="shared" si="181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80"/>
        <v>1</v>
      </c>
      <c r="P2851" s="8">
        <f t="shared" si="182"/>
        <v>5</v>
      </c>
      <c r="Q2851" t="s">
        <v>8317</v>
      </c>
      <c r="R2851" t="s">
        <v>8318</v>
      </c>
      <c r="S2851" s="12">
        <f t="shared" si="181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80"/>
        <v>3.8875000000000002</v>
      </c>
      <c r="P2852" s="8">
        <f t="shared" si="182"/>
        <v>23.923076923076923</v>
      </c>
      <c r="Q2852" t="s">
        <v>8317</v>
      </c>
      <c r="R2852" t="s">
        <v>8318</v>
      </c>
      <c r="S2852" s="12">
        <f t="shared" si="181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80"/>
        <v>0</v>
      </c>
      <c r="P2853" s="8">
        <v>0</v>
      </c>
      <c r="Q2853" t="s">
        <v>8317</v>
      </c>
      <c r="R2853" t="s">
        <v>8318</v>
      </c>
      <c r="S2853" s="12">
        <f t="shared" si="181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80"/>
        <v>1.9</v>
      </c>
      <c r="P2854" s="8">
        <f t="shared" si="182"/>
        <v>15.833333333333334</v>
      </c>
      <c r="Q2854" t="s">
        <v>8317</v>
      </c>
      <c r="R2854" t="s">
        <v>8318</v>
      </c>
      <c r="S2854" s="12">
        <f t="shared" si="181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80"/>
        <v>0</v>
      </c>
      <c r="P2855" s="8">
        <v>0</v>
      </c>
      <c r="Q2855" t="s">
        <v>8317</v>
      </c>
      <c r="R2855" t="s">
        <v>8318</v>
      </c>
      <c r="S2855" s="12">
        <f t="shared" si="181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80"/>
        <v>41.699999999999996</v>
      </c>
      <c r="P2856" s="8">
        <f t="shared" si="182"/>
        <v>29.785714285714285</v>
      </c>
      <c r="Q2856" t="s">
        <v>8317</v>
      </c>
      <c r="R2856" t="s">
        <v>8318</v>
      </c>
      <c r="S2856" s="12">
        <f t="shared" si="181"/>
        <v>42111.71665509259</v>
      </c>
      <c r="T2856" s="12">
        <f t="shared" ref="T2856:T2919" si="183">(((I2856/60)/60)/24)+DATE(1970,1,1)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80"/>
        <v>50</v>
      </c>
      <c r="P2857" s="8">
        <f t="shared" si="182"/>
        <v>60</v>
      </c>
      <c r="Q2857" t="s">
        <v>8317</v>
      </c>
      <c r="R2857" t="s">
        <v>8318</v>
      </c>
      <c r="S2857" s="12">
        <f t="shared" si="181"/>
        <v>42370.007766203707</v>
      </c>
      <c r="T2857" s="12">
        <f t="shared" si="183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80"/>
        <v>4.8666666666666663</v>
      </c>
      <c r="P2858" s="8">
        <f t="shared" si="182"/>
        <v>24.333333333333332</v>
      </c>
      <c r="Q2858" t="s">
        <v>8317</v>
      </c>
      <c r="R2858" t="s">
        <v>8318</v>
      </c>
      <c r="S2858" s="12">
        <f t="shared" si="181"/>
        <v>42165.037581018521</v>
      </c>
      <c r="T2858" s="12">
        <f t="shared" si="183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80"/>
        <v>19.736842105263158</v>
      </c>
      <c r="P2859" s="8">
        <f t="shared" si="182"/>
        <v>500</v>
      </c>
      <c r="Q2859" t="s">
        <v>8317</v>
      </c>
      <c r="R2859" t="s">
        <v>8318</v>
      </c>
      <c r="S2859" s="12">
        <f t="shared" si="181"/>
        <v>42726.920081018514</v>
      </c>
      <c r="T2859" s="12">
        <f t="shared" si="183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80"/>
        <v>0</v>
      </c>
      <c r="P2860" s="8">
        <v>0</v>
      </c>
      <c r="Q2860" t="s">
        <v>8317</v>
      </c>
      <c r="R2860" t="s">
        <v>8318</v>
      </c>
      <c r="S2860" s="12">
        <f t="shared" si="181"/>
        <v>41954.545081018514</v>
      </c>
      <c r="T2860" s="12">
        <f t="shared" si="183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80"/>
        <v>1.7500000000000002</v>
      </c>
      <c r="P2861" s="8">
        <f t="shared" si="182"/>
        <v>35</v>
      </c>
      <c r="Q2861" t="s">
        <v>8317</v>
      </c>
      <c r="R2861" t="s">
        <v>8318</v>
      </c>
      <c r="S2861" s="12">
        <f t="shared" si="181"/>
        <v>42233.362314814818</v>
      </c>
      <c r="T2861" s="12">
        <f t="shared" si="183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80"/>
        <v>6.65</v>
      </c>
      <c r="P2862" s="8">
        <f t="shared" si="182"/>
        <v>29.555555555555557</v>
      </c>
      <c r="Q2862" t="s">
        <v>8317</v>
      </c>
      <c r="R2862" t="s">
        <v>8318</v>
      </c>
      <c r="S2862" s="12">
        <f t="shared" si="181"/>
        <v>42480.800648148142</v>
      </c>
      <c r="T2862" s="12">
        <f t="shared" si="183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80"/>
        <v>32</v>
      </c>
      <c r="P2863" s="8">
        <f t="shared" si="182"/>
        <v>26.666666666666668</v>
      </c>
      <c r="Q2863" t="s">
        <v>8317</v>
      </c>
      <c r="R2863" t="s">
        <v>8318</v>
      </c>
      <c r="S2863" s="12">
        <f t="shared" si="181"/>
        <v>42257.590833333335</v>
      </c>
      <c r="T2863" s="12">
        <f t="shared" si="183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80"/>
        <v>0.43307086614173229</v>
      </c>
      <c r="P2864" s="8">
        <f t="shared" si="182"/>
        <v>18.333333333333332</v>
      </c>
      <c r="Q2864" t="s">
        <v>8317</v>
      </c>
      <c r="R2864" t="s">
        <v>8318</v>
      </c>
      <c r="S2864" s="12">
        <f t="shared" si="181"/>
        <v>41784.789687500001</v>
      </c>
      <c r="T2864" s="12">
        <f t="shared" si="183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80"/>
        <v>0.04</v>
      </c>
      <c r="P2865" s="8">
        <f t="shared" si="182"/>
        <v>20</v>
      </c>
      <c r="Q2865" t="s">
        <v>8317</v>
      </c>
      <c r="R2865" t="s">
        <v>8318</v>
      </c>
      <c r="S2865" s="12">
        <f t="shared" si="181"/>
        <v>41831.675034722226</v>
      </c>
      <c r="T2865" s="12">
        <f t="shared" si="183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80"/>
        <v>1.6</v>
      </c>
      <c r="P2866" s="8">
        <f t="shared" si="182"/>
        <v>13.333333333333334</v>
      </c>
      <c r="Q2866" t="s">
        <v>8317</v>
      </c>
      <c r="R2866" t="s">
        <v>8318</v>
      </c>
      <c r="S2866" s="12">
        <f t="shared" si="181"/>
        <v>42172.613506944443</v>
      </c>
      <c r="T2866" s="12">
        <f t="shared" si="183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ref="O2867:O2930" si="184">SUM(E2867/D2867)*100</f>
        <v>0</v>
      </c>
      <c r="P2867" s="8">
        <v>0</v>
      </c>
      <c r="Q2867" t="s">
        <v>8317</v>
      </c>
      <c r="R2867" t="s">
        <v>8318</v>
      </c>
      <c r="S2867" s="12">
        <f t="shared" si="181"/>
        <v>41950.114108796297</v>
      </c>
      <c r="T2867" s="12">
        <f t="shared" si="183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84"/>
        <v>0.89999999999999991</v>
      </c>
      <c r="P2868" s="8">
        <f t="shared" si="182"/>
        <v>22.5</v>
      </c>
      <c r="Q2868" t="s">
        <v>8317</v>
      </c>
      <c r="R2868" t="s">
        <v>8318</v>
      </c>
      <c r="S2868" s="12">
        <f t="shared" si="181"/>
        <v>42627.955104166671</v>
      </c>
      <c r="T2868" s="12">
        <f t="shared" si="183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84"/>
        <v>20.16</v>
      </c>
      <c r="P2869" s="8">
        <f t="shared" si="182"/>
        <v>50.4</v>
      </c>
      <c r="Q2869" t="s">
        <v>8317</v>
      </c>
      <c r="R2869" t="s">
        <v>8318</v>
      </c>
      <c r="S2869" s="12">
        <f t="shared" si="181"/>
        <v>42531.195277777777</v>
      </c>
      <c r="T2869" s="12">
        <f t="shared" si="183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84"/>
        <v>42.011733333333332</v>
      </c>
      <c r="P2870" s="8">
        <f t="shared" si="182"/>
        <v>105.02933333333334</v>
      </c>
      <c r="Q2870" t="s">
        <v>8317</v>
      </c>
      <c r="R2870" t="s">
        <v>8318</v>
      </c>
      <c r="S2870" s="12">
        <f t="shared" ref="S2870:S2933" si="185">(((J2870/60)/60)/24)+DATE(1970,1,1)</f>
        <v>42618.827013888891</v>
      </c>
      <c r="T2870" s="12">
        <f t="shared" si="183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84"/>
        <v>0.88500000000000001</v>
      </c>
      <c r="P2871" s="8">
        <f t="shared" si="182"/>
        <v>35.4</v>
      </c>
      <c r="Q2871" t="s">
        <v>8317</v>
      </c>
      <c r="R2871" t="s">
        <v>8318</v>
      </c>
      <c r="S2871" s="12">
        <f t="shared" si="185"/>
        <v>42540.593530092592</v>
      </c>
      <c r="T2871" s="12">
        <f t="shared" si="183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84"/>
        <v>15</v>
      </c>
      <c r="P2872" s="8">
        <f t="shared" si="182"/>
        <v>83.333333333333329</v>
      </c>
      <c r="Q2872" t="s">
        <v>8317</v>
      </c>
      <c r="R2872" t="s">
        <v>8318</v>
      </c>
      <c r="S2872" s="12">
        <f t="shared" si="185"/>
        <v>41746.189409722225</v>
      </c>
      <c r="T2872" s="12">
        <f t="shared" si="183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84"/>
        <v>4.67</v>
      </c>
      <c r="P2873" s="8">
        <f t="shared" si="182"/>
        <v>35.92307692307692</v>
      </c>
      <c r="Q2873" t="s">
        <v>8317</v>
      </c>
      <c r="R2873" t="s">
        <v>8318</v>
      </c>
      <c r="S2873" s="12">
        <f t="shared" si="185"/>
        <v>41974.738576388889</v>
      </c>
      <c r="T2873" s="12">
        <f t="shared" si="183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84"/>
        <v>0</v>
      </c>
      <c r="P2874" s="8">
        <v>0</v>
      </c>
      <c r="Q2874" t="s">
        <v>8317</v>
      </c>
      <c r="R2874" t="s">
        <v>8318</v>
      </c>
      <c r="S2874" s="12">
        <f t="shared" si="185"/>
        <v>42115.11618055556</v>
      </c>
      <c r="T2874" s="12">
        <f t="shared" si="183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84"/>
        <v>38.119999999999997</v>
      </c>
      <c r="P2875" s="8">
        <f t="shared" si="182"/>
        <v>119.125</v>
      </c>
      <c r="Q2875" t="s">
        <v>8317</v>
      </c>
      <c r="R2875" t="s">
        <v>8318</v>
      </c>
      <c r="S2875" s="12">
        <f t="shared" si="185"/>
        <v>42002.817488425921</v>
      </c>
      <c r="T2875" s="12">
        <f t="shared" si="183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84"/>
        <v>5.42</v>
      </c>
      <c r="P2876" s="8">
        <f t="shared" si="182"/>
        <v>90.333333333333329</v>
      </c>
      <c r="Q2876" t="s">
        <v>8317</v>
      </c>
      <c r="R2876" t="s">
        <v>8318</v>
      </c>
      <c r="S2876" s="12">
        <f t="shared" si="185"/>
        <v>42722.84474537037</v>
      </c>
      <c r="T2876" s="12">
        <f t="shared" si="183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84"/>
        <v>3.4999999999999996E-2</v>
      </c>
      <c r="P2877" s="8">
        <f t="shared" si="182"/>
        <v>2.3333333333333335</v>
      </c>
      <c r="Q2877" t="s">
        <v>8317</v>
      </c>
      <c r="R2877" t="s">
        <v>8318</v>
      </c>
      <c r="S2877" s="12">
        <f t="shared" si="185"/>
        <v>42465.128391203703</v>
      </c>
      <c r="T2877" s="12">
        <f t="shared" si="183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84"/>
        <v>0</v>
      </c>
      <c r="P2878" s="8">
        <v>0</v>
      </c>
      <c r="Q2878" t="s">
        <v>8317</v>
      </c>
      <c r="R2878" t="s">
        <v>8318</v>
      </c>
      <c r="S2878" s="12">
        <f t="shared" si="185"/>
        <v>42171.743969907402</v>
      </c>
      <c r="T2878" s="12">
        <f t="shared" si="183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84"/>
        <v>10.833333333333334</v>
      </c>
      <c r="P2879" s="8">
        <f t="shared" si="182"/>
        <v>108.33333333333333</v>
      </c>
      <c r="Q2879" t="s">
        <v>8317</v>
      </c>
      <c r="R2879" t="s">
        <v>8318</v>
      </c>
      <c r="S2879" s="12">
        <f t="shared" si="185"/>
        <v>42672.955138888887</v>
      </c>
      <c r="T2879" s="12">
        <f t="shared" si="183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84"/>
        <v>2.1</v>
      </c>
      <c r="P2880" s="8">
        <f t="shared" si="182"/>
        <v>15.75</v>
      </c>
      <c r="Q2880" t="s">
        <v>8317</v>
      </c>
      <c r="R2880" t="s">
        <v>8318</v>
      </c>
      <c r="S2880" s="12">
        <f t="shared" si="185"/>
        <v>42128.615682870368</v>
      </c>
      <c r="T2880" s="12">
        <f t="shared" si="183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84"/>
        <v>0.2589285714285714</v>
      </c>
      <c r="P2881" s="8">
        <f t="shared" si="182"/>
        <v>29</v>
      </c>
      <c r="Q2881" t="s">
        <v>8317</v>
      </c>
      <c r="R2881" t="s">
        <v>8318</v>
      </c>
      <c r="S2881" s="12">
        <f t="shared" si="185"/>
        <v>42359.725243055553</v>
      </c>
      <c r="T2881" s="12">
        <f t="shared" si="183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84"/>
        <v>23.333333333333332</v>
      </c>
      <c r="P2882" s="8">
        <f t="shared" si="182"/>
        <v>96.551724137931032</v>
      </c>
      <c r="Q2882" t="s">
        <v>8317</v>
      </c>
      <c r="R2882" t="s">
        <v>8318</v>
      </c>
      <c r="S2882" s="12">
        <f t="shared" si="185"/>
        <v>42192.905694444446</v>
      </c>
      <c r="T2882" s="12">
        <f t="shared" si="183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4"/>
        <v>0</v>
      </c>
      <c r="P2883" s="8">
        <v>0</v>
      </c>
      <c r="Q2883" t="s">
        <v>8317</v>
      </c>
      <c r="R2883" t="s">
        <v>8318</v>
      </c>
      <c r="S2883" s="12">
        <f t="shared" si="185"/>
        <v>41916.597638888888</v>
      </c>
      <c r="T2883" s="12">
        <f t="shared" si="183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4"/>
        <v>33.6</v>
      </c>
      <c r="P2884" s="8">
        <f t="shared" si="182"/>
        <v>63</v>
      </c>
      <c r="Q2884" t="s">
        <v>8317</v>
      </c>
      <c r="R2884" t="s">
        <v>8318</v>
      </c>
      <c r="S2884" s="12">
        <f t="shared" si="185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4"/>
        <v>19.079999999999998</v>
      </c>
      <c r="P2885" s="8">
        <f t="shared" si="182"/>
        <v>381.6</v>
      </c>
      <c r="Q2885" t="s">
        <v>8317</v>
      </c>
      <c r="R2885" t="s">
        <v>8318</v>
      </c>
      <c r="S2885" s="12">
        <f t="shared" si="185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4"/>
        <v>0.41111111111111115</v>
      </c>
      <c r="P2886" s="8">
        <f t="shared" si="182"/>
        <v>46.25</v>
      </c>
      <c r="Q2886" t="s">
        <v>8317</v>
      </c>
      <c r="R2886" t="s">
        <v>8318</v>
      </c>
      <c r="S2886" s="12">
        <f t="shared" si="185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4"/>
        <v>32.5</v>
      </c>
      <c r="P2887" s="8">
        <f t="shared" si="182"/>
        <v>26</v>
      </c>
      <c r="Q2887" t="s">
        <v>8317</v>
      </c>
      <c r="R2887" t="s">
        <v>8318</v>
      </c>
      <c r="S2887" s="12">
        <f t="shared" si="185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4"/>
        <v>5</v>
      </c>
      <c r="P2888" s="8">
        <f t="shared" si="182"/>
        <v>10</v>
      </c>
      <c r="Q2888" t="s">
        <v>8317</v>
      </c>
      <c r="R2888" t="s">
        <v>8318</v>
      </c>
      <c r="S2888" s="12">
        <f t="shared" si="185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4"/>
        <v>0.16666666666666669</v>
      </c>
      <c r="P2889" s="8">
        <f t="shared" si="182"/>
        <v>5</v>
      </c>
      <c r="Q2889" t="s">
        <v>8317</v>
      </c>
      <c r="R2889" t="s">
        <v>8318</v>
      </c>
      <c r="S2889" s="12">
        <f t="shared" si="185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4"/>
        <v>0</v>
      </c>
      <c r="P2890" s="8">
        <v>0</v>
      </c>
      <c r="Q2890" t="s">
        <v>8317</v>
      </c>
      <c r="R2890" t="s">
        <v>8318</v>
      </c>
      <c r="S2890" s="12">
        <f t="shared" si="185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4"/>
        <v>38.066666666666663</v>
      </c>
      <c r="P2891" s="8">
        <f t="shared" si="182"/>
        <v>81.571428571428569</v>
      </c>
      <c r="Q2891" t="s">
        <v>8317</v>
      </c>
      <c r="R2891" t="s">
        <v>8318</v>
      </c>
      <c r="S2891" s="12">
        <f t="shared" si="185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4"/>
        <v>1.05</v>
      </c>
      <c r="P2892" s="8">
        <f t="shared" si="182"/>
        <v>7</v>
      </c>
      <c r="Q2892" t="s">
        <v>8317</v>
      </c>
      <c r="R2892" t="s">
        <v>8318</v>
      </c>
      <c r="S2892" s="12">
        <f t="shared" si="185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4"/>
        <v>2.73</v>
      </c>
      <c r="P2893" s="8">
        <f t="shared" si="182"/>
        <v>27.3</v>
      </c>
      <c r="Q2893" t="s">
        <v>8317</v>
      </c>
      <c r="R2893" t="s">
        <v>8318</v>
      </c>
      <c r="S2893" s="12">
        <f t="shared" si="185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4"/>
        <v>9.0909090909090917</v>
      </c>
      <c r="P2894" s="8">
        <f t="shared" si="182"/>
        <v>29.411764705882351</v>
      </c>
      <c r="Q2894" t="s">
        <v>8317</v>
      </c>
      <c r="R2894" t="s">
        <v>8318</v>
      </c>
      <c r="S2894" s="12">
        <f t="shared" si="185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4"/>
        <v>0.5</v>
      </c>
      <c r="P2895" s="8">
        <f t="shared" si="182"/>
        <v>12.5</v>
      </c>
      <c r="Q2895" t="s">
        <v>8317</v>
      </c>
      <c r="R2895" t="s">
        <v>8318</v>
      </c>
      <c r="S2895" s="12">
        <f t="shared" si="185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4"/>
        <v>0</v>
      </c>
      <c r="P2896" s="8">
        <v>0</v>
      </c>
      <c r="Q2896" t="s">
        <v>8317</v>
      </c>
      <c r="R2896" t="s">
        <v>8318</v>
      </c>
      <c r="S2896" s="12">
        <f t="shared" si="185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4"/>
        <v>4.5999999999999996</v>
      </c>
      <c r="P2897" s="8">
        <f t="shared" si="182"/>
        <v>5.75</v>
      </c>
      <c r="Q2897" t="s">
        <v>8317</v>
      </c>
      <c r="R2897" t="s">
        <v>8318</v>
      </c>
      <c r="S2897" s="12">
        <f t="shared" si="185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4"/>
        <v>20.833333333333336</v>
      </c>
      <c r="P2898" s="8">
        <f t="shared" si="182"/>
        <v>52.083333333333336</v>
      </c>
      <c r="Q2898" t="s">
        <v>8317</v>
      </c>
      <c r="R2898" t="s">
        <v>8318</v>
      </c>
      <c r="S2898" s="12">
        <f t="shared" si="185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4"/>
        <v>4.583333333333333</v>
      </c>
      <c r="P2899" s="8">
        <f t="shared" si="182"/>
        <v>183.33333333333334</v>
      </c>
      <c r="Q2899" t="s">
        <v>8317</v>
      </c>
      <c r="R2899" t="s">
        <v>8318</v>
      </c>
      <c r="S2899" s="12">
        <f t="shared" si="185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4"/>
        <v>4.2133333333333338</v>
      </c>
      <c r="P2900" s="8">
        <f t="shared" si="182"/>
        <v>26.333333333333332</v>
      </c>
      <c r="Q2900" t="s">
        <v>8317</v>
      </c>
      <c r="R2900" t="s">
        <v>8318</v>
      </c>
      <c r="S2900" s="12">
        <f t="shared" si="185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4"/>
        <v>0</v>
      </c>
      <c r="P2901" s="8">
        <v>0</v>
      </c>
      <c r="Q2901" t="s">
        <v>8317</v>
      </c>
      <c r="R2901" t="s">
        <v>8318</v>
      </c>
      <c r="S2901" s="12">
        <f t="shared" si="185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4"/>
        <v>61.909090909090914</v>
      </c>
      <c r="P2902" s="8">
        <f t="shared" si="182"/>
        <v>486.42857142857144</v>
      </c>
      <c r="Q2902" t="s">
        <v>8317</v>
      </c>
      <c r="R2902" t="s">
        <v>8318</v>
      </c>
      <c r="S2902" s="12">
        <f t="shared" si="185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4"/>
        <v>0.8</v>
      </c>
      <c r="P2903" s="8">
        <f t="shared" si="182"/>
        <v>3</v>
      </c>
      <c r="Q2903" t="s">
        <v>8317</v>
      </c>
      <c r="R2903" t="s">
        <v>8318</v>
      </c>
      <c r="S2903" s="12">
        <f t="shared" si="185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4"/>
        <v>1.6666666666666666E-2</v>
      </c>
      <c r="P2904" s="8">
        <f t="shared" si="182"/>
        <v>25</v>
      </c>
      <c r="Q2904" t="s">
        <v>8317</v>
      </c>
      <c r="R2904" t="s">
        <v>8318</v>
      </c>
      <c r="S2904" s="12">
        <f t="shared" si="185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4"/>
        <v>0.77999999999999992</v>
      </c>
      <c r="P2905" s="8">
        <f t="shared" si="182"/>
        <v>9.75</v>
      </c>
      <c r="Q2905" t="s">
        <v>8317</v>
      </c>
      <c r="R2905" t="s">
        <v>8318</v>
      </c>
      <c r="S2905" s="12">
        <f t="shared" si="185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4"/>
        <v>5</v>
      </c>
      <c r="P2906" s="8">
        <f t="shared" si="182"/>
        <v>18.75</v>
      </c>
      <c r="Q2906" t="s">
        <v>8317</v>
      </c>
      <c r="R2906" t="s">
        <v>8318</v>
      </c>
      <c r="S2906" s="12">
        <f t="shared" si="185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4"/>
        <v>17.771428571428572</v>
      </c>
      <c r="P2907" s="8">
        <f t="shared" si="182"/>
        <v>36.588235294117645</v>
      </c>
      <c r="Q2907" t="s">
        <v>8317</v>
      </c>
      <c r="R2907" t="s">
        <v>8318</v>
      </c>
      <c r="S2907" s="12">
        <f t="shared" si="185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4"/>
        <v>9.4166666666666661</v>
      </c>
      <c r="P2908" s="8">
        <f t="shared" si="182"/>
        <v>80.714285714285708</v>
      </c>
      <c r="Q2908" t="s">
        <v>8317</v>
      </c>
      <c r="R2908" t="s">
        <v>8318</v>
      </c>
      <c r="S2908" s="12">
        <f t="shared" si="185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4"/>
        <v>0.08</v>
      </c>
      <c r="P2909" s="8">
        <f t="shared" si="182"/>
        <v>1</v>
      </c>
      <c r="Q2909" t="s">
        <v>8317</v>
      </c>
      <c r="R2909" t="s">
        <v>8318</v>
      </c>
      <c r="S2909" s="12">
        <f t="shared" si="185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4"/>
        <v>2.75</v>
      </c>
      <c r="P2910" s="8">
        <f t="shared" si="182"/>
        <v>52.8</v>
      </c>
      <c r="Q2910" t="s">
        <v>8317</v>
      </c>
      <c r="R2910" t="s">
        <v>8318</v>
      </c>
      <c r="S2910" s="12">
        <f t="shared" si="185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4"/>
        <v>1.1111111111111112E-2</v>
      </c>
      <c r="P2911" s="8">
        <f t="shared" si="182"/>
        <v>20</v>
      </c>
      <c r="Q2911" t="s">
        <v>8317</v>
      </c>
      <c r="R2911" t="s">
        <v>8318</v>
      </c>
      <c r="S2911" s="12">
        <f t="shared" si="185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4"/>
        <v>3.3333333333333335E-3</v>
      </c>
      <c r="P2912" s="8">
        <f t="shared" ref="P2912:P2975" si="186">AVERAGE(E2912/L2912)</f>
        <v>1</v>
      </c>
      <c r="Q2912" t="s">
        <v>8317</v>
      </c>
      <c r="R2912" t="s">
        <v>8318</v>
      </c>
      <c r="S2912" s="12">
        <f t="shared" si="185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4"/>
        <v>36.5</v>
      </c>
      <c r="P2913" s="8">
        <f t="shared" si="186"/>
        <v>46.928571428571431</v>
      </c>
      <c r="Q2913" t="s">
        <v>8317</v>
      </c>
      <c r="R2913" t="s">
        <v>8318</v>
      </c>
      <c r="S2913" s="12">
        <f t="shared" si="185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4"/>
        <v>14.058171745152354</v>
      </c>
      <c r="P2914" s="8">
        <f t="shared" si="186"/>
        <v>78.07692307692308</v>
      </c>
      <c r="Q2914" t="s">
        <v>8317</v>
      </c>
      <c r="R2914" t="s">
        <v>8318</v>
      </c>
      <c r="S2914" s="12">
        <f t="shared" si="185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4"/>
        <v>0.02</v>
      </c>
      <c r="P2915" s="8">
        <f t="shared" si="186"/>
        <v>1</v>
      </c>
      <c r="Q2915" t="s">
        <v>8317</v>
      </c>
      <c r="R2915" t="s">
        <v>8318</v>
      </c>
      <c r="S2915" s="12">
        <f t="shared" si="185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4"/>
        <v>4.0000000000000001E-3</v>
      </c>
      <c r="P2916" s="8">
        <f t="shared" si="186"/>
        <v>1</v>
      </c>
      <c r="Q2916" t="s">
        <v>8317</v>
      </c>
      <c r="R2916" t="s">
        <v>8318</v>
      </c>
      <c r="S2916" s="12">
        <f t="shared" si="185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4"/>
        <v>61.1</v>
      </c>
      <c r="P2917" s="8">
        <f t="shared" si="186"/>
        <v>203.66666666666666</v>
      </c>
      <c r="Q2917" t="s">
        <v>8317</v>
      </c>
      <c r="R2917" t="s">
        <v>8318</v>
      </c>
      <c r="S2917" s="12">
        <f t="shared" si="185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4"/>
        <v>7.8378378378378386</v>
      </c>
      <c r="P2918" s="8">
        <f t="shared" si="186"/>
        <v>20.714285714285715</v>
      </c>
      <c r="Q2918" t="s">
        <v>8317</v>
      </c>
      <c r="R2918" t="s">
        <v>8318</v>
      </c>
      <c r="S2918" s="12">
        <f t="shared" si="185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4"/>
        <v>21.85</v>
      </c>
      <c r="P2919" s="8">
        <f t="shared" si="186"/>
        <v>48.555555555555557</v>
      </c>
      <c r="Q2919" t="s">
        <v>8317</v>
      </c>
      <c r="R2919" t="s">
        <v>8318</v>
      </c>
      <c r="S2919" s="12">
        <f t="shared" si="185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4"/>
        <v>27.24</v>
      </c>
      <c r="P2920" s="8">
        <f t="shared" si="186"/>
        <v>68.099999999999994</v>
      </c>
      <c r="Q2920" t="s">
        <v>8317</v>
      </c>
      <c r="R2920" t="s">
        <v>8318</v>
      </c>
      <c r="S2920" s="12">
        <f t="shared" si="185"/>
        <v>42278.629710648151</v>
      </c>
      <c r="T2920" s="12">
        <f t="shared" ref="T2920:T2983" si="187">(((I2920/60)/60)/24)+DATE(1970,1,1)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4"/>
        <v>8.5</v>
      </c>
      <c r="P2921" s="8">
        <f t="shared" si="186"/>
        <v>8.5</v>
      </c>
      <c r="Q2921" t="s">
        <v>8317</v>
      </c>
      <c r="R2921" t="s">
        <v>8318</v>
      </c>
      <c r="S2921" s="12">
        <f t="shared" si="185"/>
        <v>41826.61954861111</v>
      </c>
      <c r="T2921" s="12">
        <f t="shared" si="187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4"/>
        <v>26.840000000000003</v>
      </c>
      <c r="P2922" s="8">
        <f t="shared" si="186"/>
        <v>51.615384615384613</v>
      </c>
      <c r="Q2922" t="s">
        <v>8317</v>
      </c>
      <c r="R2922" t="s">
        <v>8318</v>
      </c>
      <c r="S2922" s="12">
        <f t="shared" si="185"/>
        <v>42058.792476851857</v>
      </c>
      <c r="T2922" s="12">
        <f t="shared" si="187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4"/>
        <v>129</v>
      </c>
      <c r="P2923" s="8">
        <f t="shared" si="186"/>
        <v>43</v>
      </c>
      <c r="Q2923" t="s">
        <v>8317</v>
      </c>
      <c r="R2923" t="s">
        <v>8359</v>
      </c>
      <c r="S2923" s="12">
        <f t="shared" si="185"/>
        <v>41877.886620370373</v>
      </c>
      <c r="T2923" s="12">
        <f t="shared" si="18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4"/>
        <v>100</v>
      </c>
      <c r="P2924" s="8">
        <f t="shared" si="186"/>
        <v>83.333333333333329</v>
      </c>
      <c r="Q2924" t="s">
        <v>8317</v>
      </c>
      <c r="R2924" t="s">
        <v>8359</v>
      </c>
      <c r="S2924" s="12">
        <f t="shared" si="185"/>
        <v>42097.874155092592</v>
      </c>
      <c r="T2924" s="12">
        <f t="shared" si="187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4"/>
        <v>100</v>
      </c>
      <c r="P2925" s="8">
        <f t="shared" si="186"/>
        <v>30</v>
      </c>
      <c r="Q2925" t="s">
        <v>8317</v>
      </c>
      <c r="R2925" t="s">
        <v>8359</v>
      </c>
      <c r="S2925" s="12">
        <f t="shared" si="185"/>
        <v>42013.15253472222</v>
      </c>
      <c r="T2925" s="12">
        <f t="shared" si="187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4"/>
        <v>103.2</v>
      </c>
      <c r="P2926" s="8">
        <f t="shared" si="186"/>
        <v>175.51020408163265</v>
      </c>
      <c r="Q2926" t="s">
        <v>8317</v>
      </c>
      <c r="R2926" t="s">
        <v>8359</v>
      </c>
      <c r="S2926" s="12">
        <f t="shared" si="185"/>
        <v>42103.556828703702</v>
      </c>
      <c r="T2926" s="12">
        <f t="shared" si="187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4"/>
        <v>102.44597777777777</v>
      </c>
      <c r="P2927" s="8">
        <f t="shared" si="186"/>
        <v>231.66175879396985</v>
      </c>
      <c r="Q2927" t="s">
        <v>8317</v>
      </c>
      <c r="R2927" t="s">
        <v>8359</v>
      </c>
      <c r="S2927" s="12">
        <f t="shared" si="185"/>
        <v>41863.584120370368</v>
      </c>
      <c r="T2927" s="12">
        <f t="shared" si="187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4"/>
        <v>125</v>
      </c>
      <c r="P2928" s="8">
        <f t="shared" si="186"/>
        <v>75</v>
      </c>
      <c r="Q2928" t="s">
        <v>8317</v>
      </c>
      <c r="R2928" t="s">
        <v>8359</v>
      </c>
      <c r="S2928" s="12">
        <f t="shared" si="185"/>
        <v>42044.765960648147</v>
      </c>
      <c r="T2928" s="12">
        <f t="shared" si="187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4"/>
        <v>130.83333333333334</v>
      </c>
      <c r="P2929" s="8">
        <f t="shared" si="186"/>
        <v>112.14285714285714</v>
      </c>
      <c r="Q2929" t="s">
        <v>8317</v>
      </c>
      <c r="R2929" t="s">
        <v>8359</v>
      </c>
      <c r="S2929" s="12">
        <f t="shared" si="185"/>
        <v>41806.669317129628</v>
      </c>
      <c r="T2929" s="12">
        <f t="shared" si="187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4"/>
        <v>100</v>
      </c>
      <c r="P2930" s="8">
        <f t="shared" si="186"/>
        <v>41.666666666666664</v>
      </c>
      <c r="Q2930" t="s">
        <v>8317</v>
      </c>
      <c r="R2930" t="s">
        <v>8359</v>
      </c>
      <c r="S2930" s="12">
        <f t="shared" si="185"/>
        <v>42403.998217592598</v>
      </c>
      <c r="T2930" s="12">
        <f t="shared" si="187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ref="O2931:O2994" si="188">SUM(E2931/D2931)*100</f>
        <v>102.06937499999999</v>
      </c>
      <c r="P2931" s="8">
        <f t="shared" si="186"/>
        <v>255.17343750000001</v>
      </c>
      <c r="Q2931" t="s">
        <v>8317</v>
      </c>
      <c r="R2931" t="s">
        <v>8359</v>
      </c>
      <c r="S2931" s="12">
        <f t="shared" si="185"/>
        <v>41754.564328703702</v>
      </c>
      <c r="T2931" s="12">
        <f t="shared" si="18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8"/>
        <v>100.92000000000002</v>
      </c>
      <c r="P2932" s="8">
        <f t="shared" si="186"/>
        <v>162.7741935483871</v>
      </c>
      <c r="Q2932" t="s">
        <v>8317</v>
      </c>
      <c r="R2932" t="s">
        <v>8359</v>
      </c>
      <c r="S2932" s="12">
        <f t="shared" si="185"/>
        <v>42101.584074074075</v>
      </c>
      <c r="T2932" s="12">
        <f t="shared" si="187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8"/>
        <v>106</v>
      </c>
      <c r="P2933" s="8">
        <f t="shared" si="186"/>
        <v>88.333333333333329</v>
      </c>
      <c r="Q2933" t="s">
        <v>8317</v>
      </c>
      <c r="R2933" t="s">
        <v>8359</v>
      </c>
      <c r="S2933" s="12">
        <f t="shared" si="185"/>
        <v>41872.291238425925</v>
      </c>
      <c r="T2933" s="12">
        <f t="shared" si="187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8"/>
        <v>105.0967741935484</v>
      </c>
      <c r="P2934" s="8">
        <f t="shared" si="186"/>
        <v>85.736842105263165</v>
      </c>
      <c r="Q2934" t="s">
        <v>8317</v>
      </c>
      <c r="R2934" t="s">
        <v>8359</v>
      </c>
      <c r="S2934" s="12">
        <f t="shared" ref="S2934:S2940" si="189">(((J2934/60)/60)/24)+DATE(1970,1,1)</f>
        <v>42025.164780092593</v>
      </c>
      <c r="T2934" s="12">
        <f t="shared" si="187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8"/>
        <v>102.76</v>
      </c>
      <c r="P2935" s="8">
        <f t="shared" si="186"/>
        <v>47.574074074074076</v>
      </c>
      <c r="Q2935" t="s">
        <v>8317</v>
      </c>
      <c r="R2935" t="s">
        <v>8359</v>
      </c>
      <c r="S2935" s="12">
        <f t="shared" si="189"/>
        <v>42495.956631944442</v>
      </c>
      <c r="T2935" s="12">
        <f t="shared" si="187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8"/>
        <v>108</v>
      </c>
      <c r="P2936" s="8">
        <f t="shared" si="186"/>
        <v>72.972972972972968</v>
      </c>
      <c r="Q2936" t="s">
        <v>8317</v>
      </c>
      <c r="R2936" t="s">
        <v>8359</v>
      </c>
      <c r="S2936" s="12">
        <f t="shared" si="189"/>
        <v>41775.636157407411</v>
      </c>
      <c r="T2936" s="12">
        <f t="shared" si="187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8"/>
        <v>100.88571428571429</v>
      </c>
      <c r="P2937" s="8">
        <f t="shared" si="186"/>
        <v>90.538461538461533</v>
      </c>
      <c r="Q2937" t="s">
        <v>8317</v>
      </c>
      <c r="R2937" t="s">
        <v>8359</v>
      </c>
      <c r="S2937" s="12">
        <f t="shared" si="189"/>
        <v>42553.583425925928</v>
      </c>
      <c r="T2937" s="12">
        <f t="shared" si="187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8"/>
        <v>128</v>
      </c>
      <c r="P2938" s="8">
        <f t="shared" si="186"/>
        <v>37.647058823529413</v>
      </c>
      <c r="Q2938" t="s">
        <v>8317</v>
      </c>
      <c r="R2938" t="s">
        <v>8359</v>
      </c>
      <c r="S2938" s="12">
        <f t="shared" si="189"/>
        <v>41912.650729166664</v>
      </c>
      <c r="T2938" s="12">
        <f t="shared" si="18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8"/>
        <v>133.33333333333331</v>
      </c>
      <c r="P2939" s="8">
        <f t="shared" si="186"/>
        <v>36.363636363636367</v>
      </c>
      <c r="Q2939" t="s">
        <v>8317</v>
      </c>
      <c r="R2939" t="s">
        <v>8359</v>
      </c>
      <c r="S2939" s="12">
        <f t="shared" si="189"/>
        <v>41803.457326388889</v>
      </c>
      <c r="T2939" s="12">
        <f t="shared" si="187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8"/>
        <v>101.375</v>
      </c>
      <c r="P2940" s="8">
        <f t="shared" si="186"/>
        <v>126.71875</v>
      </c>
      <c r="Q2940" t="s">
        <v>8317</v>
      </c>
      <c r="R2940" t="s">
        <v>8359</v>
      </c>
      <c r="S2940" s="12">
        <f t="shared" si="189"/>
        <v>42004.703865740739</v>
      </c>
      <c r="T2940" s="12">
        <f t="shared" si="187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8"/>
        <v>102.875</v>
      </c>
      <c r="P2941" s="8">
        <f t="shared" si="186"/>
        <v>329.2</v>
      </c>
      <c r="Q2941" t="s">
        <v>8317</v>
      </c>
      <c r="R2941" t="s">
        <v>8359</v>
      </c>
      <c r="S2941" s="12">
        <f>(((J2941/60)/60)/24)+DATE(1970,1,1)</f>
        <v>41845.809166666666</v>
      </c>
      <c r="T2941" s="12">
        <f t="shared" si="187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8"/>
        <v>107.24000000000001</v>
      </c>
      <c r="P2942" s="8">
        <f t="shared" si="186"/>
        <v>81.242424242424249</v>
      </c>
      <c r="Q2942" t="s">
        <v>8317</v>
      </c>
      <c r="R2942" t="s">
        <v>8359</v>
      </c>
      <c r="S2942" s="12">
        <f t="shared" ref="S2942:S3005" si="190">(((J2942/60)/60)/24)+DATE(1970,1,1)</f>
        <v>41982.773356481484</v>
      </c>
      <c r="T2942" s="12">
        <f t="shared" si="187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8"/>
        <v>4.0000000000000001E-3</v>
      </c>
      <c r="P2943" s="8">
        <f t="shared" si="186"/>
        <v>1</v>
      </c>
      <c r="Q2943" t="s">
        <v>8317</v>
      </c>
      <c r="R2943" t="s">
        <v>8357</v>
      </c>
      <c r="S2943" s="12">
        <f t="shared" si="190"/>
        <v>42034.960127314815</v>
      </c>
      <c r="T2943" s="12">
        <f t="shared" si="187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8"/>
        <v>20.424999999999997</v>
      </c>
      <c r="P2944" s="8">
        <f t="shared" si="186"/>
        <v>202.22772277227722</v>
      </c>
      <c r="Q2944" t="s">
        <v>8317</v>
      </c>
      <c r="R2944" t="s">
        <v>8357</v>
      </c>
      <c r="S2944" s="12">
        <f t="shared" si="190"/>
        <v>42334.803923611107</v>
      </c>
      <c r="T2944" s="12">
        <f t="shared" si="187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8"/>
        <v>0</v>
      </c>
      <c r="P2945" s="8">
        <v>0</v>
      </c>
      <c r="Q2945" t="s">
        <v>8317</v>
      </c>
      <c r="R2945" t="s">
        <v>8357</v>
      </c>
      <c r="S2945" s="12">
        <f t="shared" si="190"/>
        <v>42077.129398148143</v>
      </c>
      <c r="T2945" s="12">
        <f t="shared" si="187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8"/>
        <v>1</v>
      </c>
      <c r="P2946" s="8">
        <f t="shared" si="186"/>
        <v>100</v>
      </c>
      <c r="Q2946" t="s">
        <v>8317</v>
      </c>
      <c r="R2946" t="s">
        <v>8357</v>
      </c>
      <c r="S2946" s="12">
        <f t="shared" si="190"/>
        <v>42132.9143287037</v>
      </c>
      <c r="T2946" s="12">
        <f t="shared" si="187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8"/>
        <v>0</v>
      </c>
      <c r="P2947" s="8">
        <v>0</v>
      </c>
      <c r="Q2947" t="s">
        <v>8317</v>
      </c>
      <c r="R2947" t="s">
        <v>8357</v>
      </c>
      <c r="S2947" s="12">
        <f t="shared" si="190"/>
        <v>42118.139583333337</v>
      </c>
      <c r="T2947" s="12">
        <f t="shared" si="187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8"/>
        <v>0.1</v>
      </c>
      <c r="P2948" s="8">
        <f t="shared" si="186"/>
        <v>1</v>
      </c>
      <c r="Q2948" t="s">
        <v>8317</v>
      </c>
      <c r="R2948" t="s">
        <v>8357</v>
      </c>
      <c r="S2948" s="12">
        <f t="shared" si="190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8"/>
        <v>4.2880000000000003</v>
      </c>
      <c r="P2949" s="8">
        <f t="shared" si="186"/>
        <v>82.461538461538467</v>
      </c>
      <c r="Q2949" t="s">
        <v>8317</v>
      </c>
      <c r="R2949" t="s">
        <v>8357</v>
      </c>
      <c r="S2949" s="12">
        <f t="shared" si="190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8"/>
        <v>4.8000000000000004E-3</v>
      </c>
      <c r="P2950" s="8">
        <f t="shared" si="186"/>
        <v>2.6666666666666665</v>
      </c>
      <c r="Q2950" t="s">
        <v>8317</v>
      </c>
      <c r="R2950" t="s">
        <v>8357</v>
      </c>
      <c r="S2950" s="12">
        <f t="shared" si="190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8"/>
        <v>2.5</v>
      </c>
      <c r="P2951" s="8">
        <f t="shared" si="186"/>
        <v>12.5</v>
      </c>
      <c r="Q2951" t="s">
        <v>8317</v>
      </c>
      <c r="R2951" t="s">
        <v>8357</v>
      </c>
      <c r="S2951" s="12">
        <f t="shared" si="190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8"/>
        <v>0</v>
      </c>
      <c r="P2952" s="8">
        <v>0</v>
      </c>
      <c r="Q2952" t="s">
        <v>8317</v>
      </c>
      <c r="R2952" t="s">
        <v>8357</v>
      </c>
      <c r="S2952" s="12">
        <f t="shared" si="190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8"/>
        <v>2.1919999999999997</v>
      </c>
      <c r="P2953" s="8">
        <f t="shared" si="186"/>
        <v>18.896551724137932</v>
      </c>
      <c r="Q2953" t="s">
        <v>8317</v>
      </c>
      <c r="R2953" t="s">
        <v>8357</v>
      </c>
      <c r="S2953" s="12">
        <f t="shared" si="190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8"/>
        <v>8.0250000000000004</v>
      </c>
      <c r="P2954" s="8">
        <f t="shared" si="186"/>
        <v>200.625</v>
      </c>
      <c r="Q2954" t="s">
        <v>8317</v>
      </c>
      <c r="R2954" t="s">
        <v>8357</v>
      </c>
      <c r="S2954" s="12">
        <f t="shared" si="190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8"/>
        <v>0.15125</v>
      </c>
      <c r="P2955" s="8">
        <f t="shared" si="186"/>
        <v>201.66666666666666</v>
      </c>
      <c r="Q2955" t="s">
        <v>8317</v>
      </c>
      <c r="R2955" t="s">
        <v>8357</v>
      </c>
      <c r="S2955" s="12">
        <f t="shared" si="190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8"/>
        <v>0</v>
      </c>
      <c r="P2956" s="8">
        <v>0</v>
      </c>
      <c r="Q2956" t="s">
        <v>8317</v>
      </c>
      <c r="R2956" t="s">
        <v>8357</v>
      </c>
      <c r="S2956" s="12">
        <f t="shared" si="190"/>
        <v>42790.583368055552</v>
      </c>
      <c r="T2956" s="1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8"/>
        <v>59.583333333333336</v>
      </c>
      <c r="P2957" s="8">
        <f t="shared" si="186"/>
        <v>65</v>
      </c>
      <c r="Q2957" t="s">
        <v>8317</v>
      </c>
      <c r="R2957" t="s">
        <v>8357</v>
      </c>
      <c r="S2957" s="12">
        <f t="shared" si="190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8"/>
        <v>16.734177215189874</v>
      </c>
      <c r="P2958" s="8">
        <f t="shared" si="186"/>
        <v>66.099999999999994</v>
      </c>
      <c r="Q2958" t="s">
        <v>8317</v>
      </c>
      <c r="R2958" t="s">
        <v>8357</v>
      </c>
      <c r="S2958" s="12">
        <f t="shared" si="190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8"/>
        <v>1.8666666666666669</v>
      </c>
      <c r="P2959" s="8">
        <f t="shared" si="186"/>
        <v>93.333333333333329</v>
      </c>
      <c r="Q2959" t="s">
        <v>8317</v>
      </c>
      <c r="R2959" t="s">
        <v>8357</v>
      </c>
      <c r="S2959" s="12">
        <f t="shared" si="190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8"/>
        <v>0</v>
      </c>
      <c r="P2960" s="8">
        <v>0</v>
      </c>
      <c r="Q2960" t="s">
        <v>8317</v>
      </c>
      <c r="R2960" t="s">
        <v>8357</v>
      </c>
      <c r="S2960" s="12">
        <f t="shared" si="190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8"/>
        <v>0</v>
      </c>
      <c r="P2961" s="8">
        <v>0</v>
      </c>
      <c r="Q2961" t="s">
        <v>8317</v>
      </c>
      <c r="R2961" t="s">
        <v>8357</v>
      </c>
      <c r="S2961" s="12">
        <f t="shared" si="190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8"/>
        <v>0</v>
      </c>
      <c r="P2962" s="8">
        <v>0</v>
      </c>
      <c r="Q2962" t="s">
        <v>8317</v>
      </c>
      <c r="R2962" t="s">
        <v>8357</v>
      </c>
      <c r="S2962" s="12">
        <f t="shared" si="190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8"/>
        <v>109.62</v>
      </c>
      <c r="P2963" s="8">
        <f t="shared" si="186"/>
        <v>50.75</v>
      </c>
      <c r="Q2963" t="s">
        <v>8317</v>
      </c>
      <c r="R2963" t="s">
        <v>8318</v>
      </c>
      <c r="S2963" s="12">
        <f t="shared" si="190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8"/>
        <v>121.8</v>
      </c>
      <c r="P2964" s="8">
        <f t="shared" si="186"/>
        <v>60.9</v>
      </c>
      <c r="Q2964" t="s">
        <v>8317</v>
      </c>
      <c r="R2964" t="s">
        <v>8318</v>
      </c>
      <c r="S2964" s="12">
        <f t="shared" si="190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8"/>
        <v>106.85</v>
      </c>
      <c r="P2965" s="8">
        <f t="shared" si="186"/>
        <v>109.03061224489795</v>
      </c>
      <c r="Q2965" t="s">
        <v>8317</v>
      </c>
      <c r="R2965" t="s">
        <v>8318</v>
      </c>
      <c r="S2965" s="12">
        <f t="shared" si="190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8"/>
        <v>100.71379999999999</v>
      </c>
      <c r="P2966" s="8">
        <f t="shared" si="186"/>
        <v>25.692295918367346</v>
      </c>
      <c r="Q2966" t="s">
        <v>8317</v>
      </c>
      <c r="R2966" t="s">
        <v>8318</v>
      </c>
      <c r="S2966" s="12">
        <f t="shared" si="190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8"/>
        <v>109.00000000000001</v>
      </c>
      <c r="P2967" s="8">
        <f t="shared" si="186"/>
        <v>41.92307692307692</v>
      </c>
      <c r="Q2967" t="s">
        <v>8317</v>
      </c>
      <c r="R2967" t="s">
        <v>8318</v>
      </c>
      <c r="S2967" s="12">
        <f t="shared" si="190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8"/>
        <v>113.63000000000001</v>
      </c>
      <c r="P2968" s="8">
        <f t="shared" si="186"/>
        <v>88.7734375</v>
      </c>
      <c r="Q2968" t="s">
        <v>8317</v>
      </c>
      <c r="R2968" t="s">
        <v>8318</v>
      </c>
      <c r="S2968" s="12">
        <f t="shared" si="190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8"/>
        <v>113.92</v>
      </c>
      <c r="P2969" s="8">
        <f t="shared" si="186"/>
        <v>80.225352112676063</v>
      </c>
      <c r="Q2969" t="s">
        <v>8317</v>
      </c>
      <c r="R2969" t="s">
        <v>8318</v>
      </c>
      <c r="S2969" s="12">
        <f t="shared" si="190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8"/>
        <v>106</v>
      </c>
      <c r="P2970" s="8">
        <f t="shared" si="186"/>
        <v>78.936170212765958</v>
      </c>
      <c r="Q2970" t="s">
        <v>8317</v>
      </c>
      <c r="R2970" t="s">
        <v>8318</v>
      </c>
      <c r="S2970" s="12">
        <f t="shared" si="190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8"/>
        <v>162.5</v>
      </c>
      <c r="P2971" s="8">
        <f t="shared" si="186"/>
        <v>95.588235294117652</v>
      </c>
      <c r="Q2971" t="s">
        <v>8317</v>
      </c>
      <c r="R2971" t="s">
        <v>8318</v>
      </c>
      <c r="S2971" s="12">
        <f t="shared" si="190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8"/>
        <v>106</v>
      </c>
      <c r="P2972" s="8">
        <f t="shared" si="186"/>
        <v>69.890109890109883</v>
      </c>
      <c r="Q2972" t="s">
        <v>8317</v>
      </c>
      <c r="R2972" t="s">
        <v>8318</v>
      </c>
      <c r="S2972" s="12">
        <f t="shared" si="190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8"/>
        <v>100.15624999999999</v>
      </c>
      <c r="P2973" s="8">
        <f t="shared" si="186"/>
        <v>74.534883720930239</v>
      </c>
      <c r="Q2973" t="s">
        <v>8317</v>
      </c>
      <c r="R2973" t="s">
        <v>8318</v>
      </c>
      <c r="S2973" s="12">
        <f t="shared" si="190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8"/>
        <v>105.35000000000001</v>
      </c>
      <c r="P2974" s="8">
        <f t="shared" si="186"/>
        <v>123.94117647058823</v>
      </c>
      <c r="Q2974" t="s">
        <v>8317</v>
      </c>
      <c r="R2974" t="s">
        <v>8318</v>
      </c>
      <c r="S2974" s="12">
        <f t="shared" si="190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8"/>
        <v>174.8</v>
      </c>
      <c r="P2975" s="8">
        <f t="shared" si="186"/>
        <v>264.84848484848487</v>
      </c>
      <c r="Q2975" t="s">
        <v>8317</v>
      </c>
      <c r="R2975" t="s">
        <v>8318</v>
      </c>
      <c r="S2975" s="12">
        <f t="shared" si="190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8"/>
        <v>102</v>
      </c>
      <c r="P2976" s="8">
        <f t="shared" ref="P2976:P3039" si="191">AVERAGE(E2976/L2976)</f>
        <v>58.620689655172413</v>
      </c>
      <c r="Q2976" t="s">
        <v>8317</v>
      </c>
      <c r="R2976" t="s">
        <v>8318</v>
      </c>
      <c r="S2976" s="12">
        <f t="shared" si="190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8"/>
        <v>100.125</v>
      </c>
      <c r="P2977" s="8">
        <f t="shared" si="191"/>
        <v>70.884955752212392</v>
      </c>
      <c r="Q2977" t="s">
        <v>8317</v>
      </c>
      <c r="R2977" t="s">
        <v>8318</v>
      </c>
      <c r="S2977" s="12">
        <f t="shared" si="190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8"/>
        <v>171.42857142857142</v>
      </c>
      <c r="P2978" s="8">
        <f t="shared" si="191"/>
        <v>8.5714285714285712</v>
      </c>
      <c r="Q2978" t="s">
        <v>8317</v>
      </c>
      <c r="R2978" t="s">
        <v>8318</v>
      </c>
      <c r="S2978" s="12">
        <f t="shared" si="190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8"/>
        <v>113.56666666666666</v>
      </c>
      <c r="P2979" s="8">
        <f t="shared" si="191"/>
        <v>113.56666666666666</v>
      </c>
      <c r="Q2979" t="s">
        <v>8317</v>
      </c>
      <c r="R2979" t="s">
        <v>8318</v>
      </c>
      <c r="S2979" s="12">
        <f t="shared" si="190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8"/>
        <v>129.46666666666667</v>
      </c>
      <c r="P2980" s="8">
        <f t="shared" si="191"/>
        <v>60.6875</v>
      </c>
      <c r="Q2980" t="s">
        <v>8317</v>
      </c>
      <c r="R2980" t="s">
        <v>8318</v>
      </c>
      <c r="S2980" s="12">
        <f t="shared" si="190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8"/>
        <v>101.4</v>
      </c>
      <c r="P2981" s="8">
        <f t="shared" si="191"/>
        <v>110.21739130434783</v>
      </c>
      <c r="Q2981" t="s">
        <v>8317</v>
      </c>
      <c r="R2981" t="s">
        <v>8318</v>
      </c>
      <c r="S2981" s="12">
        <f t="shared" si="190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8"/>
        <v>109.16666666666666</v>
      </c>
      <c r="P2982" s="8">
        <f t="shared" si="191"/>
        <v>136.45833333333334</v>
      </c>
      <c r="Q2982" t="s">
        <v>8317</v>
      </c>
      <c r="R2982" t="s">
        <v>8318</v>
      </c>
      <c r="S2982" s="12">
        <f t="shared" si="190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8"/>
        <v>128.92500000000001</v>
      </c>
      <c r="P2983" s="8">
        <f t="shared" si="191"/>
        <v>53.164948453608247</v>
      </c>
      <c r="Q2983" t="s">
        <v>8317</v>
      </c>
      <c r="R2983" t="s">
        <v>8357</v>
      </c>
      <c r="S2983" s="12">
        <f t="shared" si="190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8"/>
        <v>102.06</v>
      </c>
      <c r="P2984" s="8">
        <f t="shared" si="191"/>
        <v>86.491525423728817</v>
      </c>
      <c r="Q2984" t="s">
        <v>8317</v>
      </c>
      <c r="R2984" t="s">
        <v>8357</v>
      </c>
      <c r="S2984" s="12">
        <f t="shared" si="190"/>
        <v>42381.686840277776</v>
      </c>
      <c r="T2984" s="12">
        <f t="shared" ref="T2984:T3037" si="192">(((I2984/60)/60)/24)+DATE(1970,1,1)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8"/>
        <v>146.53957758620692</v>
      </c>
      <c r="P2985" s="8">
        <f t="shared" si="191"/>
        <v>155.23827397260274</v>
      </c>
      <c r="Q2985" t="s">
        <v>8317</v>
      </c>
      <c r="R2985" t="s">
        <v>8357</v>
      </c>
      <c r="S2985" s="12">
        <f t="shared" si="190"/>
        <v>41894.632361111115</v>
      </c>
      <c r="T2985" s="12">
        <f t="shared" si="192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8"/>
        <v>100.352</v>
      </c>
      <c r="P2986" s="8">
        <f t="shared" si="191"/>
        <v>115.08256880733946</v>
      </c>
      <c r="Q2986" t="s">
        <v>8317</v>
      </c>
      <c r="R2986" t="s">
        <v>8357</v>
      </c>
      <c r="S2986" s="12">
        <f t="shared" si="190"/>
        <v>42576.278715277775</v>
      </c>
      <c r="T2986" s="12">
        <f t="shared" si="192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8"/>
        <v>121.64999999999999</v>
      </c>
      <c r="P2987" s="8">
        <f t="shared" si="191"/>
        <v>109.5945945945946</v>
      </c>
      <c r="Q2987" t="s">
        <v>8317</v>
      </c>
      <c r="R2987" t="s">
        <v>8357</v>
      </c>
      <c r="S2987" s="12">
        <f t="shared" si="190"/>
        <v>42654.973703703698</v>
      </c>
      <c r="T2987" s="12">
        <f t="shared" si="192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8"/>
        <v>105.5</v>
      </c>
      <c r="P2988" s="8">
        <f t="shared" si="191"/>
        <v>45.214285714285715</v>
      </c>
      <c r="Q2988" t="s">
        <v>8317</v>
      </c>
      <c r="R2988" t="s">
        <v>8357</v>
      </c>
      <c r="S2988" s="12">
        <f t="shared" si="190"/>
        <v>42431.500069444446</v>
      </c>
      <c r="T2988" s="12">
        <f t="shared" si="192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8"/>
        <v>110.4008</v>
      </c>
      <c r="P2989" s="8">
        <f t="shared" si="191"/>
        <v>104.15169811320754</v>
      </c>
      <c r="Q2989" t="s">
        <v>8317</v>
      </c>
      <c r="R2989" t="s">
        <v>8357</v>
      </c>
      <c r="S2989" s="12">
        <f t="shared" si="190"/>
        <v>42627.307303240741</v>
      </c>
      <c r="T2989" s="12">
        <f t="shared" si="192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8"/>
        <v>100</v>
      </c>
      <c r="P2990" s="8">
        <f t="shared" si="191"/>
        <v>35.714285714285715</v>
      </c>
      <c r="Q2990" t="s">
        <v>8317</v>
      </c>
      <c r="R2990" t="s">
        <v>8357</v>
      </c>
      <c r="S2990" s="12">
        <f t="shared" si="190"/>
        <v>42511.362048611118</v>
      </c>
      <c r="T2990" s="12">
        <f t="shared" si="192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8"/>
        <v>176.535</v>
      </c>
      <c r="P2991" s="8">
        <f t="shared" si="191"/>
        <v>96.997252747252745</v>
      </c>
      <c r="Q2991" t="s">
        <v>8317</v>
      </c>
      <c r="R2991" t="s">
        <v>8357</v>
      </c>
      <c r="S2991" s="12">
        <f t="shared" si="190"/>
        <v>42337.02039351852</v>
      </c>
      <c r="T2991" s="12">
        <f t="shared" si="192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8"/>
        <v>100</v>
      </c>
      <c r="P2992" s="8">
        <f t="shared" si="191"/>
        <v>370.37037037037038</v>
      </c>
      <c r="Q2992" t="s">
        <v>8317</v>
      </c>
      <c r="R2992" t="s">
        <v>8357</v>
      </c>
      <c r="S2992" s="12">
        <f t="shared" si="190"/>
        <v>42341.57430555555</v>
      </c>
      <c r="T2992" s="12">
        <f t="shared" si="192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8"/>
        <v>103.29411764705883</v>
      </c>
      <c r="P2993" s="8">
        <f t="shared" si="191"/>
        <v>94.408602150537632</v>
      </c>
      <c r="Q2993" t="s">
        <v>8317</v>
      </c>
      <c r="R2993" t="s">
        <v>8357</v>
      </c>
      <c r="S2993" s="12">
        <f t="shared" si="190"/>
        <v>42740.837152777778</v>
      </c>
      <c r="T2993" s="12">
        <f t="shared" si="192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8"/>
        <v>104.5</v>
      </c>
      <c r="P2994" s="8">
        <f t="shared" si="191"/>
        <v>48.984375</v>
      </c>
      <c r="Q2994" t="s">
        <v>8317</v>
      </c>
      <c r="R2994" t="s">
        <v>8357</v>
      </c>
      <c r="S2994" s="12">
        <f t="shared" si="190"/>
        <v>42622.767476851848</v>
      </c>
      <c r="T2994" s="12">
        <f t="shared" si="192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ref="O2995:O3058" si="193">SUM(E2995/D2995)*100</f>
        <v>100.29999999999998</v>
      </c>
      <c r="P2995" s="8">
        <f t="shared" si="191"/>
        <v>45.590909090909093</v>
      </c>
      <c r="Q2995" t="s">
        <v>8317</v>
      </c>
      <c r="R2995" t="s">
        <v>8357</v>
      </c>
      <c r="S2995" s="12">
        <f t="shared" si="190"/>
        <v>42390.838738425926</v>
      </c>
      <c r="T2995" s="12">
        <f t="shared" si="192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93"/>
        <v>457.74666666666673</v>
      </c>
      <c r="P2996" s="8">
        <f t="shared" si="191"/>
        <v>23.275254237288134</v>
      </c>
      <c r="Q2996" t="s">
        <v>8317</v>
      </c>
      <c r="R2996" t="s">
        <v>8357</v>
      </c>
      <c r="S2996" s="12">
        <f t="shared" si="190"/>
        <v>41885.478842592594</v>
      </c>
      <c r="T2996" s="12">
        <f t="shared" si="192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93"/>
        <v>104.96000000000001</v>
      </c>
      <c r="P2997" s="8">
        <f t="shared" si="191"/>
        <v>63.2289156626506</v>
      </c>
      <c r="Q2997" t="s">
        <v>8317</v>
      </c>
      <c r="R2997" t="s">
        <v>8357</v>
      </c>
      <c r="S2997" s="12">
        <f t="shared" si="190"/>
        <v>42724.665173611109</v>
      </c>
      <c r="T2997" s="12">
        <f t="shared" si="192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93"/>
        <v>171.94285714285715</v>
      </c>
      <c r="P2998" s="8">
        <f t="shared" si="191"/>
        <v>153.5204081632653</v>
      </c>
      <c r="Q2998" t="s">
        <v>8317</v>
      </c>
      <c r="R2998" t="s">
        <v>8357</v>
      </c>
      <c r="S2998" s="12">
        <f t="shared" si="190"/>
        <v>42090.912500000006</v>
      </c>
      <c r="T2998" s="12">
        <f t="shared" si="192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93"/>
        <v>103.73000000000002</v>
      </c>
      <c r="P2999" s="8">
        <f t="shared" si="191"/>
        <v>90.2</v>
      </c>
      <c r="Q2999" t="s">
        <v>8317</v>
      </c>
      <c r="R2999" t="s">
        <v>8357</v>
      </c>
      <c r="S2999" s="12">
        <f t="shared" si="190"/>
        <v>42775.733715277776</v>
      </c>
      <c r="T2999" s="12">
        <f t="shared" si="192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93"/>
        <v>103.029</v>
      </c>
      <c r="P3000" s="8">
        <f t="shared" si="191"/>
        <v>118.97113163972287</v>
      </c>
      <c r="Q3000" t="s">
        <v>8317</v>
      </c>
      <c r="R3000" t="s">
        <v>8357</v>
      </c>
      <c r="S3000" s="12">
        <f t="shared" si="190"/>
        <v>41778.193622685183</v>
      </c>
      <c r="T3000" s="12">
        <f t="shared" si="192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93"/>
        <v>118.88888888888889</v>
      </c>
      <c r="P3001" s="8">
        <f t="shared" si="191"/>
        <v>80.25</v>
      </c>
      <c r="Q3001" t="s">
        <v>8317</v>
      </c>
      <c r="R3001" t="s">
        <v>8357</v>
      </c>
      <c r="S3001" s="12">
        <f t="shared" si="190"/>
        <v>42780.740277777775</v>
      </c>
      <c r="T3001" s="12">
        <f t="shared" si="192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93"/>
        <v>100</v>
      </c>
      <c r="P3002" s="8">
        <f t="shared" si="191"/>
        <v>62.5</v>
      </c>
      <c r="Q3002" t="s">
        <v>8317</v>
      </c>
      <c r="R3002" t="s">
        <v>8357</v>
      </c>
      <c r="S3002" s="12">
        <f t="shared" si="190"/>
        <v>42752.827199074076</v>
      </c>
      <c r="T3002" s="12">
        <f t="shared" si="192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93"/>
        <v>318.69988910451895</v>
      </c>
      <c r="P3003" s="8">
        <f t="shared" si="191"/>
        <v>131.37719999999999</v>
      </c>
      <c r="Q3003" t="s">
        <v>8317</v>
      </c>
      <c r="R3003" t="s">
        <v>8357</v>
      </c>
      <c r="S3003" s="12">
        <f t="shared" si="190"/>
        <v>42534.895625000005</v>
      </c>
      <c r="T3003" s="12">
        <f t="shared" si="192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93"/>
        <v>108.50614285714286</v>
      </c>
      <c r="P3004" s="8">
        <f t="shared" si="191"/>
        <v>73.032980769230775</v>
      </c>
      <c r="Q3004" t="s">
        <v>8317</v>
      </c>
      <c r="R3004" t="s">
        <v>8357</v>
      </c>
      <c r="S3004" s="12">
        <f t="shared" si="190"/>
        <v>41239.83625</v>
      </c>
      <c r="T3004" s="12">
        <f t="shared" si="192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93"/>
        <v>101.16666666666667</v>
      </c>
      <c r="P3005" s="8">
        <f t="shared" si="191"/>
        <v>178.52941176470588</v>
      </c>
      <c r="Q3005" t="s">
        <v>8317</v>
      </c>
      <c r="R3005" t="s">
        <v>8357</v>
      </c>
      <c r="S3005" s="12">
        <f t="shared" si="190"/>
        <v>42398.849259259259</v>
      </c>
      <c r="T3005" s="12">
        <f t="shared" si="192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93"/>
        <v>112.815</v>
      </c>
      <c r="P3006" s="8">
        <f t="shared" si="191"/>
        <v>162.90974729241879</v>
      </c>
      <c r="Q3006" t="s">
        <v>8317</v>
      </c>
      <c r="R3006" t="s">
        <v>8357</v>
      </c>
      <c r="S3006" s="12">
        <f t="shared" ref="S3006:S3069" si="194">(((J3006/60)/60)/24)+DATE(1970,1,1)</f>
        <v>41928.881064814814</v>
      </c>
      <c r="T3006" s="12">
        <f t="shared" si="192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93"/>
        <v>120.49622641509434</v>
      </c>
      <c r="P3007" s="8">
        <f t="shared" si="191"/>
        <v>108.24237288135593</v>
      </c>
      <c r="Q3007" t="s">
        <v>8317</v>
      </c>
      <c r="R3007" t="s">
        <v>8357</v>
      </c>
      <c r="S3007" s="12">
        <f t="shared" si="194"/>
        <v>41888.674826388888</v>
      </c>
      <c r="T3007" s="12">
        <f t="shared" si="192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93"/>
        <v>107.74999999999999</v>
      </c>
      <c r="P3008" s="8">
        <f t="shared" si="191"/>
        <v>88.865979381443296</v>
      </c>
      <c r="Q3008" t="s">
        <v>8317</v>
      </c>
      <c r="R3008" t="s">
        <v>8357</v>
      </c>
      <c r="S3008" s="12">
        <f t="shared" si="194"/>
        <v>41957.756840277783</v>
      </c>
      <c r="T3008" s="12">
        <f t="shared" si="192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93"/>
        <v>180</v>
      </c>
      <c r="P3009" s="8">
        <f t="shared" si="191"/>
        <v>54</v>
      </c>
      <c r="Q3009" t="s">
        <v>8317</v>
      </c>
      <c r="R3009" t="s">
        <v>8357</v>
      </c>
      <c r="S3009" s="12">
        <f t="shared" si="194"/>
        <v>42098.216238425928</v>
      </c>
      <c r="T3009" s="12">
        <f t="shared" si="192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93"/>
        <v>101.16666666666667</v>
      </c>
      <c r="P3010" s="8">
        <f t="shared" si="191"/>
        <v>116.73076923076923</v>
      </c>
      <c r="Q3010" t="s">
        <v>8317</v>
      </c>
      <c r="R3010" t="s">
        <v>8357</v>
      </c>
      <c r="S3010" s="12">
        <f t="shared" si="194"/>
        <v>42360.212025462963</v>
      </c>
      <c r="T3010" s="12">
        <f t="shared" si="192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93"/>
        <v>119.756</v>
      </c>
      <c r="P3011" s="8">
        <f t="shared" si="191"/>
        <v>233.8984375</v>
      </c>
      <c r="Q3011" t="s">
        <v>8317</v>
      </c>
      <c r="R3011" t="s">
        <v>8357</v>
      </c>
      <c r="S3011" s="12">
        <f t="shared" si="194"/>
        <v>41939.569907407407</v>
      </c>
      <c r="T3011" s="12">
        <f t="shared" si="192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93"/>
        <v>158</v>
      </c>
      <c r="P3012" s="8">
        <f t="shared" si="191"/>
        <v>158</v>
      </c>
      <c r="Q3012" t="s">
        <v>8317</v>
      </c>
      <c r="R3012" t="s">
        <v>8357</v>
      </c>
      <c r="S3012" s="12">
        <f t="shared" si="194"/>
        <v>41996.832395833335</v>
      </c>
      <c r="T3012" s="12">
        <f t="shared" si="192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3"/>
        <v>123.66666666666666</v>
      </c>
      <c r="P3013" s="8">
        <f t="shared" si="191"/>
        <v>14.84</v>
      </c>
      <c r="Q3013" t="s">
        <v>8317</v>
      </c>
      <c r="R3013" t="s">
        <v>8357</v>
      </c>
      <c r="S3013" s="12">
        <f t="shared" si="194"/>
        <v>42334.468935185185</v>
      </c>
      <c r="T3013" s="12">
        <f t="shared" si="192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3"/>
        <v>117.12499999999999</v>
      </c>
      <c r="P3014" s="8">
        <f t="shared" si="191"/>
        <v>85.181818181818187</v>
      </c>
      <c r="Q3014" t="s">
        <v>8317</v>
      </c>
      <c r="R3014" t="s">
        <v>8357</v>
      </c>
      <c r="S3014" s="12">
        <f t="shared" si="194"/>
        <v>42024.702893518523</v>
      </c>
      <c r="T3014" s="12">
        <f t="shared" si="192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3"/>
        <v>156.96</v>
      </c>
      <c r="P3015" s="8">
        <f t="shared" si="191"/>
        <v>146.69158878504672</v>
      </c>
      <c r="Q3015" t="s">
        <v>8317</v>
      </c>
      <c r="R3015" t="s">
        <v>8357</v>
      </c>
      <c r="S3015" s="12">
        <f t="shared" si="194"/>
        <v>42146.836215277777</v>
      </c>
      <c r="T3015" s="12">
        <f t="shared" si="192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3"/>
        <v>113.104</v>
      </c>
      <c r="P3016" s="8">
        <f t="shared" si="191"/>
        <v>50.764811490125673</v>
      </c>
      <c r="Q3016" t="s">
        <v>8317</v>
      </c>
      <c r="R3016" t="s">
        <v>8357</v>
      </c>
      <c r="S3016" s="12">
        <f t="shared" si="194"/>
        <v>41920.123611111114</v>
      </c>
      <c r="T3016" s="12">
        <f t="shared" si="192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3"/>
        <v>103.17647058823529</v>
      </c>
      <c r="P3017" s="8">
        <f t="shared" si="191"/>
        <v>87.7</v>
      </c>
      <c r="Q3017" t="s">
        <v>8317</v>
      </c>
      <c r="R3017" t="s">
        <v>8357</v>
      </c>
      <c r="S3017" s="12">
        <f t="shared" si="194"/>
        <v>41785.72729166667</v>
      </c>
      <c r="T3017" s="12">
        <f t="shared" si="192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3"/>
        <v>102.61176470588236</v>
      </c>
      <c r="P3018" s="8">
        <f t="shared" si="191"/>
        <v>242.27777777777777</v>
      </c>
      <c r="Q3018" t="s">
        <v>8317</v>
      </c>
      <c r="R3018" t="s">
        <v>8357</v>
      </c>
      <c r="S3018" s="12">
        <f t="shared" si="194"/>
        <v>41778.548055555555</v>
      </c>
      <c r="T3018" s="12">
        <f t="shared" si="192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3"/>
        <v>105.84090909090908</v>
      </c>
      <c r="P3019" s="8">
        <f t="shared" si="191"/>
        <v>146.44654088050314</v>
      </c>
      <c r="Q3019" t="s">
        <v>8317</v>
      </c>
      <c r="R3019" t="s">
        <v>8357</v>
      </c>
      <c r="S3019" s="12">
        <f t="shared" si="194"/>
        <v>41841.850034722222</v>
      </c>
      <c r="T3019" s="12">
        <f t="shared" si="192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3"/>
        <v>100.71428571428571</v>
      </c>
      <c r="P3020" s="8">
        <f t="shared" si="191"/>
        <v>103.17073170731707</v>
      </c>
      <c r="Q3020" t="s">
        <v>8317</v>
      </c>
      <c r="R3020" t="s">
        <v>8357</v>
      </c>
      <c r="S3020" s="12">
        <f t="shared" si="194"/>
        <v>42163.29833333334</v>
      </c>
      <c r="T3020" s="12">
        <f t="shared" si="192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3"/>
        <v>121.23333333333332</v>
      </c>
      <c r="P3021" s="8">
        <f t="shared" si="191"/>
        <v>80.464601769911511</v>
      </c>
      <c r="Q3021" t="s">
        <v>8317</v>
      </c>
      <c r="R3021" t="s">
        <v>8357</v>
      </c>
      <c r="S3021" s="12">
        <f t="shared" si="194"/>
        <v>41758.833564814813</v>
      </c>
      <c r="T3021" s="12">
        <f t="shared" si="192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3"/>
        <v>100.57142857142858</v>
      </c>
      <c r="P3022" s="8">
        <f t="shared" si="191"/>
        <v>234.66666666666666</v>
      </c>
      <c r="Q3022" t="s">
        <v>8317</v>
      </c>
      <c r="R3022" t="s">
        <v>8357</v>
      </c>
      <c r="S3022" s="12">
        <f t="shared" si="194"/>
        <v>42170.846446759257</v>
      </c>
      <c r="T3022" s="12">
        <f t="shared" si="192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3"/>
        <v>116.02222222222223</v>
      </c>
      <c r="P3023" s="8">
        <f t="shared" si="191"/>
        <v>50.689320388349515</v>
      </c>
      <c r="Q3023" t="s">
        <v>8317</v>
      </c>
      <c r="R3023" t="s">
        <v>8357</v>
      </c>
      <c r="S3023" s="12">
        <f t="shared" si="194"/>
        <v>42660.618854166663</v>
      </c>
      <c r="T3023" s="12">
        <f t="shared" si="192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3"/>
        <v>100.88</v>
      </c>
      <c r="P3024" s="8">
        <f t="shared" si="191"/>
        <v>162.70967741935485</v>
      </c>
      <c r="Q3024" t="s">
        <v>8317</v>
      </c>
      <c r="R3024" t="s">
        <v>8357</v>
      </c>
      <c r="S3024" s="12">
        <f t="shared" si="194"/>
        <v>42564.95380787037</v>
      </c>
      <c r="T3024" s="12">
        <f t="shared" si="192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3"/>
        <v>103</v>
      </c>
      <c r="P3025" s="8">
        <f t="shared" si="191"/>
        <v>120.16666666666667</v>
      </c>
      <c r="Q3025" t="s">
        <v>8317</v>
      </c>
      <c r="R3025" t="s">
        <v>8357</v>
      </c>
      <c r="S3025" s="12">
        <f t="shared" si="194"/>
        <v>42121.675763888896</v>
      </c>
      <c r="T3025" s="12">
        <f t="shared" si="192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3"/>
        <v>246.42</v>
      </c>
      <c r="P3026" s="8">
        <f t="shared" si="191"/>
        <v>67.697802197802204</v>
      </c>
      <c r="Q3026" t="s">
        <v>8317</v>
      </c>
      <c r="R3026" t="s">
        <v>8357</v>
      </c>
      <c r="S3026" s="12">
        <f t="shared" si="194"/>
        <v>41158.993923611109</v>
      </c>
      <c r="T3026" s="12">
        <f t="shared" si="192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3"/>
        <v>302.2</v>
      </c>
      <c r="P3027" s="8">
        <f t="shared" si="191"/>
        <v>52.103448275862071</v>
      </c>
      <c r="Q3027" t="s">
        <v>8317</v>
      </c>
      <c r="R3027" t="s">
        <v>8357</v>
      </c>
      <c r="S3027" s="12">
        <f t="shared" si="194"/>
        <v>41761.509409722225</v>
      </c>
      <c r="T3027" s="12">
        <f t="shared" si="192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3"/>
        <v>143.33333333333334</v>
      </c>
      <c r="P3028" s="8">
        <f t="shared" si="191"/>
        <v>51.6</v>
      </c>
      <c r="Q3028" t="s">
        <v>8317</v>
      </c>
      <c r="R3028" t="s">
        <v>8357</v>
      </c>
      <c r="S3028" s="12">
        <f t="shared" si="194"/>
        <v>42783.459398148145</v>
      </c>
      <c r="T3028" s="12">
        <f t="shared" si="192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3"/>
        <v>131.44</v>
      </c>
      <c r="P3029" s="8">
        <f t="shared" si="191"/>
        <v>164.3</v>
      </c>
      <c r="Q3029" t="s">
        <v>8317</v>
      </c>
      <c r="R3029" t="s">
        <v>8357</v>
      </c>
      <c r="S3029" s="12">
        <f t="shared" si="194"/>
        <v>42053.704293981486</v>
      </c>
      <c r="T3029" s="12">
        <f t="shared" si="192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3"/>
        <v>168.01999999999998</v>
      </c>
      <c r="P3030" s="8">
        <f t="shared" si="191"/>
        <v>84.858585858585855</v>
      </c>
      <c r="Q3030" t="s">
        <v>8317</v>
      </c>
      <c r="R3030" t="s">
        <v>8357</v>
      </c>
      <c r="S3030" s="12">
        <f t="shared" si="194"/>
        <v>42567.264178240745</v>
      </c>
      <c r="T3030" s="12">
        <f t="shared" si="192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3"/>
        <v>109.67666666666666</v>
      </c>
      <c r="P3031" s="8">
        <f t="shared" si="191"/>
        <v>94.548850574712645</v>
      </c>
      <c r="Q3031" t="s">
        <v>8317</v>
      </c>
      <c r="R3031" t="s">
        <v>8357</v>
      </c>
      <c r="S3031" s="12">
        <f t="shared" si="194"/>
        <v>41932.708877314813</v>
      </c>
      <c r="T3031" s="12">
        <f t="shared" si="192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3"/>
        <v>106.6857142857143</v>
      </c>
      <c r="P3032" s="8">
        <f t="shared" si="191"/>
        <v>45.536585365853661</v>
      </c>
      <c r="Q3032" t="s">
        <v>8317</v>
      </c>
      <c r="R3032" t="s">
        <v>8357</v>
      </c>
      <c r="S3032" s="12">
        <f t="shared" si="194"/>
        <v>42233.747349537036</v>
      </c>
      <c r="T3032" s="12">
        <f t="shared" si="192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3"/>
        <v>100</v>
      </c>
      <c r="P3033" s="8">
        <f t="shared" si="191"/>
        <v>51.724137931034484</v>
      </c>
      <c r="Q3033" t="s">
        <v>8317</v>
      </c>
      <c r="R3033" t="s">
        <v>8357</v>
      </c>
      <c r="S3033" s="12">
        <f t="shared" si="194"/>
        <v>42597.882488425923</v>
      </c>
      <c r="T3033" s="12">
        <f t="shared" si="192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3"/>
        <v>127.2</v>
      </c>
      <c r="P3034" s="8">
        <f t="shared" si="191"/>
        <v>50.88</v>
      </c>
      <c r="Q3034" t="s">
        <v>8317</v>
      </c>
      <c r="R3034" t="s">
        <v>8357</v>
      </c>
      <c r="S3034" s="12">
        <f t="shared" si="194"/>
        <v>42228.044664351852</v>
      </c>
      <c r="T3034" s="12">
        <f t="shared" si="192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3"/>
        <v>146.53333333333333</v>
      </c>
      <c r="P3035" s="8">
        <f t="shared" si="191"/>
        <v>191.13043478260869</v>
      </c>
      <c r="Q3035" t="s">
        <v>8317</v>
      </c>
      <c r="R3035" t="s">
        <v>8357</v>
      </c>
      <c r="S3035" s="12">
        <f t="shared" si="194"/>
        <v>42570.110243055555</v>
      </c>
      <c r="T3035" s="12">
        <f t="shared" si="192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3"/>
        <v>112.53599999999999</v>
      </c>
      <c r="P3036" s="8">
        <f t="shared" si="191"/>
        <v>89.314285714285717</v>
      </c>
      <c r="Q3036" t="s">
        <v>8317</v>
      </c>
      <c r="R3036" t="s">
        <v>8357</v>
      </c>
      <c r="S3036" s="12">
        <f t="shared" si="194"/>
        <v>42644.535358796296</v>
      </c>
      <c r="T3036" s="12">
        <f t="shared" si="192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3"/>
        <v>108.78684000000001</v>
      </c>
      <c r="P3037" s="8">
        <f t="shared" si="191"/>
        <v>88.588631921824103</v>
      </c>
      <c r="Q3037" t="s">
        <v>8317</v>
      </c>
      <c r="R3037" t="s">
        <v>8357</v>
      </c>
      <c r="S3037" s="12">
        <f t="shared" si="194"/>
        <v>41368.560289351852</v>
      </c>
      <c r="T3037" s="12">
        <f t="shared" si="192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3"/>
        <v>126.732</v>
      </c>
      <c r="P3038" s="8">
        <f t="shared" si="191"/>
        <v>96.300911854103347</v>
      </c>
      <c r="Q3038" t="s">
        <v>8317</v>
      </c>
      <c r="R3038" t="s">
        <v>8357</v>
      </c>
      <c r="S3038" s="12">
        <f t="shared" si="194"/>
        <v>41466.785231481481</v>
      </c>
      <c r="T3038" s="12">
        <f>(((I3038/60)/60)/24)+DATE(1970,1,1)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3"/>
        <v>213.20000000000002</v>
      </c>
      <c r="P3039" s="8">
        <f t="shared" si="191"/>
        <v>33.3125</v>
      </c>
      <c r="Q3039" t="s">
        <v>8317</v>
      </c>
      <c r="R3039" t="s">
        <v>8357</v>
      </c>
      <c r="S3039" s="12">
        <f t="shared" si="194"/>
        <v>40378.893206018518</v>
      </c>
      <c r="T3039" s="12">
        <f t="shared" ref="T3039:T3102" si="195">(((I3039/60)/60)/24)+DATE(1970,1,1)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3"/>
        <v>100.49999999999999</v>
      </c>
      <c r="P3040" s="8">
        <f t="shared" ref="P3040:P3103" si="196">AVERAGE(E3040/L3040)</f>
        <v>37.222222222222221</v>
      </c>
      <c r="Q3040" t="s">
        <v>8317</v>
      </c>
      <c r="R3040" t="s">
        <v>8357</v>
      </c>
      <c r="S3040" s="12">
        <f t="shared" si="194"/>
        <v>42373.252280092594</v>
      </c>
      <c r="T3040" s="12">
        <f t="shared" si="195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3"/>
        <v>108.71389999999998</v>
      </c>
      <c r="P3041" s="8">
        <f t="shared" si="196"/>
        <v>92.130423728813554</v>
      </c>
      <c r="Q3041" t="s">
        <v>8317</v>
      </c>
      <c r="R3041" t="s">
        <v>8357</v>
      </c>
      <c r="S3041" s="12">
        <f t="shared" si="194"/>
        <v>41610.794421296298</v>
      </c>
      <c r="T3041" s="12">
        <f t="shared" si="195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3"/>
        <v>107.5</v>
      </c>
      <c r="P3042" s="8">
        <f t="shared" si="196"/>
        <v>76.785714285714292</v>
      </c>
      <c r="Q3042" t="s">
        <v>8317</v>
      </c>
      <c r="R3042" t="s">
        <v>8357</v>
      </c>
      <c r="S3042" s="12">
        <f t="shared" si="194"/>
        <v>42177.791909722218</v>
      </c>
      <c r="T3042" s="12">
        <f t="shared" si="195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3"/>
        <v>110.48192771084338</v>
      </c>
      <c r="P3043" s="8">
        <f t="shared" si="196"/>
        <v>96.526315789473685</v>
      </c>
      <c r="Q3043" t="s">
        <v>8317</v>
      </c>
      <c r="R3043" t="s">
        <v>8357</v>
      </c>
      <c r="S3043" s="12">
        <f t="shared" si="194"/>
        <v>42359.868611111116</v>
      </c>
      <c r="T3043" s="12">
        <f t="shared" si="195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3"/>
        <v>128</v>
      </c>
      <c r="P3044" s="8">
        <f t="shared" si="196"/>
        <v>51.891891891891895</v>
      </c>
      <c r="Q3044" t="s">
        <v>8317</v>
      </c>
      <c r="R3044" t="s">
        <v>8357</v>
      </c>
      <c r="S3044" s="12">
        <f t="shared" si="194"/>
        <v>42253.688043981485</v>
      </c>
      <c r="T3044" s="12">
        <f t="shared" si="195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3"/>
        <v>110.00666666666667</v>
      </c>
      <c r="P3045" s="8">
        <f t="shared" si="196"/>
        <v>128.9140625</v>
      </c>
      <c r="Q3045" t="s">
        <v>8317</v>
      </c>
      <c r="R3045" t="s">
        <v>8357</v>
      </c>
      <c r="S3045" s="12">
        <f t="shared" si="194"/>
        <v>42083.070590277777</v>
      </c>
      <c r="T3045" s="12">
        <f t="shared" si="195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3"/>
        <v>109.34166666666667</v>
      </c>
      <c r="P3046" s="8">
        <f t="shared" si="196"/>
        <v>84.108974358974365</v>
      </c>
      <c r="Q3046" t="s">
        <v>8317</v>
      </c>
      <c r="R3046" t="s">
        <v>8357</v>
      </c>
      <c r="S3046" s="12">
        <f t="shared" si="194"/>
        <v>42387.7268287037</v>
      </c>
      <c r="T3046" s="12">
        <f t="shared" si="195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3"/>
        <v>132.70650000000001</v>
      </c>
      <c r="P3047" s="8">
        <f t="shared" si="196"/>
        <v>82.941562500000003</v>
      </c>
      <c r="Q3047" t="s">
        <v>8317</v>
      </c>
      <c r="R3047" t="s">
        <v>8357</v>
      </c>
      <c r="S3047" s="12">
        <f t="shared" si="194"/>
        <v>41843.155729166669</v>
      </c>
      <c r="T3047" s="12">
        <f t="shared" si="195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3"/>
        <v>190.84810126582278</v>
      </c>
      <c r="P3048" s="8">
        <f t="shared" si="196"/>
        <v>259.94827586206895</v>
      </c>
      <c r="Q3048" t="s">
        <v>8317</v>
      </c>
      <c r="R3048" t="s">
        <v>8357</v>
      </c>
      <c r="S3048" s="12">
        <f t="shared" si="194"/>
        <v>41862.803078703706</v>
      </c>
      <c r="T3048" s="12">
        <f t="shared" si="195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3"/>
        <v>149</v>
      </c>
      <c r="P3049" s="8">
        <f t="shared" si="196"/>
        <v>37.25</v>
      </c>
      <c r="Q3049" t="s">
        <v>8317</v>
      </c>
      <c r="R3049" t="s">
        <v>8357</v>
      </c>
      <c r="S3049" s="12">
        <f t="shared" si="194"/>
        <v>42443.989050925928</v>
      </c>
      <c r="T3049" s="12">
        <f t="shared" si="195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3"/>
        <v>166.4</v>
      </c>
      <c r="P3050" s="8">
        <f t="shared" si="196"/>
        <v>177.02127659574469</v>
      </c>
      <c r="Q3050" t="s">
        <v>8317</v>
      </c>
      <c r="R3050" t="s">
        <v>8357</v>
      </c>
      <c r="S3050" s="12">
        <f t="shared" si="194"/>
        <v>41975.901180555549</v>
      </c>
      <c r="T3050" s="12">
        <f t="shared" si="195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3"/>
        <v>106.66666666666667</v>
      </c>
      <c r="P3051" s="8">
        <f t="shared" si="196"/>
        <v>74.074074074074076</v>
      </c>
      <c r="Q3051" t="s">
        <v>8317</v>
      </c>
      <c r="R3051" t="s">
        <v>8357</v>
      </c>
      <c r="S3051" s="12">
        <f t="shared" si="194"/>
        <v>42139.014525462961</v>
      </c>
      <c r="T3051" s="12">
        <f t="shared" si="195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3"/>
        <v>106</v>
      </c>
      <c r="P3052" s="8">
        <f t="shared" si="196"/>
        <v>70.666666666666671</v>
      </c>
      <c r="Q3052" t="s">
        <v>8317</v>
      </c>
      <c r="R3052" t="s">
        <v>8357</v>
      </c>
      <c r="S3052" s="12">
        <f t="shared" si="194"/>
        <v>42465.16851851852</v>
      </c>
      <c r="T3052" s="12">
        <f t="shared" si="195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3"/>
        <v>23.62857142857143</v>
      </c>
      <c r="P3053" s="8">
        <f t="shared" si="196"/>
        <v>23.62857142857143</v>
      </c>
      <c r="Q3053" t="s">
        <v>8317</v>
      </c>
      <c r="R3053" t="s">
        <v>8357</v>
      </c>
      <c r="S3053" s="12">
        <f t="shared" si="194"/>
        <v>42744.416030092587</v>
      </c>
      <c r="T3053" s="12">
        <f t="shared" si="195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3"/>
        <v>0.15</v>
      </c>
      <c r="P3054" s="8">
        <f t="shared" si="196"/>
        <v>37.5</v>
      </c>
      <c r="Q3054" t="s">
        <v>8317</v>
      </c>
      <c r="R3054" t="s">
        <v>8357</v>
      </c>
      <c r="S3054" s="12">
        <f t="shared" si="194"/>
        <v>42122.670069444444</v>
      </c>
      <c r="T3054" s="12">
        <f t="shared" si="195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3"/>
        <v>0.4</v>
      </c>
      <c r="P3055" s="8">
        <f t="shared" si="196"/>
        <v>13.333333333333334</v>
      </c>
      <c r="Q3055" t="s">
        <v>8317</v>
      </c>
      <c r="R3055" t="s">
        <v>8357</v>
      </c>
      <c r="S3055" s="12">
        <f t="shared" si="194"/>
        <v>41862.761724537035</v>
      </c>
      <c r="T3055" s="12">
        <f t="shared" si="195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3"/>
        <v>0</v>
      </c>
      <c r="P3056" s="8">
        <v>0</v>
      </c>
      <c r="Q3056" t="s">
        <v>8317</v>
      </c>
      <c r="R3056" t="s">
        <v>8357</v>
      </c>
      <c r="S3056" s="12">
        <f t="shared" si="194"/>
        <v>42027.832800925928</v>
      </c>
      <c r="T3056" s="12">
        <f t="shared" si="195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3"/>
        <v>5.0000000000000001E-3</v>
      </c>
      <c r="P3057" s="8">
        <f t="shared" si="196"/>
        <v>1</v>
      </c>
      <c r="Q3057" t="s">
        <v>8317</v>
      </c>
      <c r="R3057" t="s">
        <v>8357</v>
      </c>
      <c r="S3057" s="12">
        <f t="shared" si="194"/>
        <v>41953.95821759259</v>
      </c>
      <c r="T3057" s="12">
        <f t="shared" si="195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3"/>
        <v>0</v>
      </c>
      <c r="P3058" s="8">
        <v>0</v>
      </c>
      <c r="Q3058" t="s">
        <v>8317</v>
      </c>
      <c r="R3058" t="s">
        <v>8357</v>
      </c>
      <c r="S3058" s="12">
        <f t="shared" si="194"/>
        <v>41851.636388888888</v>
      </c>
      <c r="T3058" s="12">
        <f t="shared" si="195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ref="O3059:O3122" si="197">SUM(E3059/D3059)*100</f>
        <v>0</v>
      </c>
      <c r="P3059" s="8">
        <v>0</v>
      </c>
      <c r="Q3059" t="s">
        <v>8317</v>
      </c>
      <c r="R3059" t="s">
        <v>8357</v>
      </c>
      <c r="S3059" s="12">
        <f t="shared" si="194"/>
        <v>42433.650590277779</v>
      </c>
      <c r="T3059" s="12">
        <f t="shared" si="195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7"/>
        <v>1.6666666666666666E-2</v>
      </c>
      <c r="P3060" s="8">
        <f t="shared" si="196"/>
        <v>1</v>
      </c>
      <c r="Q3060" t="s">
        <v>8317</v>
      </c>
      <c r="R3060" t="s">
        <v>8357</v>
      </c>
      <c r="S3060" s="12">
        <f t="shared" si="194"/>
        <v>42460.374305555553</v>
      </c>
      <c r="T3060" s="12">
        <f t="shared" si="195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7"/>
        <v>3.0066666666666664</v>
      </c>
      <c r="P3061" s="8">
        <f t="shared" si="196"/>
        <v>41</v>
      </c>
      <c r="Q3061" t="s">
        <v>8317</v>
      </c>
      <c r="R3061" t="s">
        <v>8357</v>
      </c>
      <c r="S3061" s="12">
        <f t="shared" si="194"/>
        <v>41829.935717592591</v>
      </c>
      <c r="T3061" s="12">
        <f t="shared" si="195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7"/>
        <v>0.15227272727272728</v>
      </c>
      <c r="P3062" s="8">
        <f t="shared" si="196"/>
        <v>55.833333333333336</v>
      </c>
      <c r="Q3062" t="s">
        <v>8317</v>
      </c>
      <c r="R3062" t="s">
        <v>8357</v>
      </c>
      <c r="S3062" s="12">
        <f t="shared" si="194"/>
        <v>42245.274699074071</v>
      </c>
      <c r="T3062" s="12">
        <f t="shared" si="195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7"/>
        <v>0</v>
      </c>
      <c r="P3063" s="8">
        <v>0</v>
      </c>
      <c r="Q3063" t="s">
        <v>8317</v>
      </c>
      <c r="R3063" t="s">
        <v>8357</v>
      </c>
      <c r="S3063" s="12">
        <f t="shared" si="194"/>
        <v>41834.784120370372</v>
      </c>
      <c r="T3063" s="12">
        <f t="shared" si="195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7"/>
        <v>66.84</v>
      </c>
      <c r="P3064" s="8">
        <f t="shared" si="196"/>
        <v>99.761194029850742</v>
      </c>
      <c r="Q3064" t="s">
        <v>8317</v>
      </c>
      <c r="R3064" t="s">
        <v>8357</v>
      </c>
      <c r="S3064" s="12">
        <f t="shared" si="194"/>
        <v>42248.535787037035</v>
      </c>
      <c r="T3064" s="12">
        <f t="shared" si="195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7"/>
        <v>19.566666666666666</v>
      </c>
      <c r="P3065" s="8">
        <f t="shared" si="196"/>
        <v>25.521739130434781</v>
      </c>
      <c r="Q3065" t="s">
        <v>8317</v>
      </c>
      <c r="R3065" t="s">
        <v>8357</v>
      </c>
      <c r="S3065" s="12">
        <f t="shared" si="194"/>
        <v>42630.922893518517</v>
      </c>
      <c r="T3065" s="12">
        <f t="shared" si="195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7"/>
        <v>11.294666666666666</v>
      </c>
      <c r="P3066" s="8">
        <f t="shared" si="196"/>
        <v>117.65277777777777</v>
      </c>
      <c r="Q3066" t="s">
        <v>8317</v>
      </c>
      <c r="R3066" t="s">
        <v>8357</v>
      </c>
      <c r="S3066" s="12">
        <f t="shared" si="194"/>
        <v>42299.130162037036</v>
      </c>
      <c r="T3066" s="12">
        <f t="shared" si="195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7"/>
        <v>0.04</v>
      </c>
      <c r="P3067" s="8">
        <f t="shared" si="196"/>
        <v>5</v>
      </c>
      <c r="Q3067" t="s">
        <v>8317</v>
      </c>
      <c r="R3067" t="s">
        <v>8357</v>
      </c>
      <c r="S3067" s="12">
        <f t="shared" si="194"/>
        <v>41825.055231481485</v>
      </c>
      <c r="T3067" s="12">
        <f t="shared" si="195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7"/>
        <v>11.985714285714286</v>
      </c>
      <c r="P3068" s="8">
        <f t="shared" si="196"/>
        <v>2796.6666666666665</v>
      </c>
      <c r="Q3068" t="s">
        <v>8317</v>
      </c>
      <c r="R3068" t="s">
        <v>8357</v>
      </c>
      <c r="S3068" s="12">
        <f t="shared" si="194"/>
        <v>42531.228437500002</v>
      </c>
      <c r="T3068" s="12">
        <f t="shared" si="195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7"/>
        <v>2.5</v>
      </c>
      <c r="P3069" s="8">
        <f t="shared" si="196"/>
        <v>200</v>
      </c>
      <c r="Q3069" t="s">
        <v>8317</v>
      </c>
      <c r="R3069" t="s">
        <v>8357</v>
      </c>
      <c r="S3069" s="12">
        <f t="shared" si="194"/>
        <v>42226.938414351855</v>
      </c>
      <c r="T3069" s="12">
        <f t="shared" si="195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7"/>
        <v>6.9999999999999993E-2</v>
      </c>
      <c r="P3070" s="8">
        <f t="shared" si="196"/>
        <v>87.5</v>
      </c>
      <c r="Q3070" t="s">
        <v>8317</v>
      </c>
      <c r="R3070" t="s">
        <v>8357</v>
      </c>
      <c r="S3070" s="12">
        <f t="shared" ref="S3070:S3133" si="198">(((J3070/60)/60)/24)+DATE(1970,1,1)</f>
        <v>42263.691574074073</v>
      </c>
      <c r="T3070" s="12">
        <f t="shared" si="195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7"/>
        <v>14.099999999999998</v>
      </c>
      <c r="P3071" s="8">
        <f t="shared" si="196"/>
        <v>20.142857142857142</v>
      </c>
      <c r="Q3071" t="s">
        <v>8317</v>
      </c>
      <c r="R3071" t="s">
        <v>8357</v>
      </c>
      <c r="S3071" s="12">
        <f t="shared" si="198"/>
        <v>41957.833726851852</v>
      </c>
      <c r="T3071" s="12">
        <f t="shared" si="195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7"/>
        <v>3.34</v>
      </c>
      <c r="P3072" s="8">
        <f t="shared" si="196"/>
        <v>20.875</v>
      </c>
      <c r="Q3072" t="s">
        <v>8317</v>
      </c>
      <c r="R3072" t="s">
        <v>8357</v>
      </c>
      <c r="S3072" s="12">
        <f t="shared" si="198"/>
        <v>42690.733437499999</v>
      </c>
      <c r="T3072" s="12">
        <f t="shared" si="195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7"/>
        <v>59.774999999999999</v>
      </c>
      <c r="P3073" s="8">
        <f t="shared" si="196"/>
        <v>61.307692307692307</v>
      </c>
      <c r="Q3073" t="s">
        <v>8317</v>
      </c>
      <c r="R3073" t="s">
        <v>8357</v>
      </c>
      <c r="S3073" s="12">
        <f t="shared" si="198"/>
        <v>42097.732418981483</v>
      </c>
      <c r="T3073" s="12">
        <f t="shared" si="195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7"/>
        <v>1.6666666666666666E-2</v>
      </c>
      <c r="P3074" s="8">
        <f t="shared" si="196"/>
        <v>1</v>
      </c>
      <c r="Q3074" t="s">
        <v>8317</v>
      </c>
      <c r="R3074" t="s">
        <v>8357</v>
      </c>
      <c r="S3074" s="12">
        <f t="shared" si="198"/>
        <v>42658.690532407403</v>
      </c>
      <c r="T3074" s="12">
        <f t="shared" si="195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7"/>
        <v>2.3035714285714284E-2</v>
      </c>
      <c r="P3075" s="8">
        <f t="shared" si="196"/>
        <v>92.142857142857139</v>
      </c>
      <c r="Q3075" t="s">
        <v>8317</v>
      </c>
      <c r="R3075" t="s">
        <v>8357</v>
      </c>
      <c r="S3075" s="12">
        <f t="shared" si="198"/>
        <v>42111.684027777781</v>
      </c>
      <c r="T3075" s="12">
        <f t="shared" si="195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7"/>
        <v>8.8000000000000009E-2</v>
      </c>
      <c r="P3076" s="8">
        <f t="shared" si="196"/>
        <v>7.333333333333333</v>
      </c>
      <c r="Q3076" t="s">
        <v>8317</v>
      </c>
      <c r="R3076" t="s">
        <v>8357</v>
      </c>
      <c r="S3076" s="12">
        <f t="shared" si="198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7"/>
        <v>8.64</v>
      </c>
      <c r="P3077" s="8">
        <f t="shared" si="196"/>
        <v>64.8</v>
      </c>
      <c r="Q3077" t="s">
        <v>8317</v>
      </c>
      <c r="R3077" t="s">
        <v>8357</v>
      </c>
      <c r="S3077" s="12">
        <f t="shared" si="198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7"/>
        <v>15.06</v>
      </c>
      <c r="P3078" s="8">
        <f t="shared" si="196"/>
        <v>30.12</v>
      </c>
      <c r="Q3078" t="s">
        <v>8317</v>
      </c>
      <c r="R3078" t="s">
        <v>8357</v>
      </c>
      <c r="S3078" s="12">
        <f t="shared" si="198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7"/>
        <v>0.47727272727272729</v>
      </c>
      <c r="P3079" s="8">
        <f t="shared" si="196"/>
        <v>52.5</v>
      </c>
      <c r="Q3079" t="s">
        <v>8317</v>
      </c>
      <c r="R3079" t="s">
        <v>8357</v>
      </c>
      <c r="S3079" s="12">
        <f t="shared" si="198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7"/>
        <v>0.11833333333333333</v>
      </c>
      <c r="P3080" s="8">
        <f t="shared" si="196"/>
        <v>23.666666666666668</v>
      </c>
      <c r="Q3080" t="s">
        <v>8317</v>
      </c>
      <c r="R3080" t="s">
        <v>8357</v>
      </c>
      <c r="S3080" s="12">
        <f t="shared" si="198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7"/>
        <v>0.8417399858735245</v>
      </c>
      <c r="P3081" s="8">
        <f t="shared" si="196"/>
        <v>415.77777777777777</v>
      </c>
      <c r="Q3081" t="s">
        <v>8317</v>
      </c>
      <c r="R3081" t="s">
        <v>8357</v>
      </c>
      <c r="S3081" s="12">
        <f t="shared" si="198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7"/>
        <v>1.8799999999999997E-2</v>
      </c>
      <c r="P3082" s="8">
        <f t="shared" si="196"/>
        <v>53.714285714285715</v>
      </c>
      <c r="Q3082" t="s">
        <v>8317</v>
      </c>
      <c r="R3082" t="s">
        <v>8357</v>
      </c>
      <c r="S3082" s="12">
        <f t="shared" si="198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7"/>
        <v>0.21029999999999999</v>
      </c>
      <c r="P3083" s="8">
        <f t="shared" si="196"/>
        <v>420.6</v>
      </c>
      <c r="Q3083" t="s">
        <v>8317</v>
      </c>
      <c r="R3083" t="s">
        <v>8357</v>
      </c>
      <c r="S3083" s="12">
        <f t="shared" si="198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7"/>
        <v>0</v>
      </c>
      <c r="P3084" s="8">
        <v>0</v>
      </c>
      <c r="Q3084" t="s">
        <v>8317</v>
      </c>
      <c r="R3084" t="s">
        <v>8357</v>
      </c>
      <c r="S3084" s="12">
        <f t="shared" si="198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7"/>
        <v>0.27999999999999997</v>
      </c>
      <c r="P3085" s="8">
        <f t="shared" si="196"/>
        <v>18.666666666666668</v>
      </c>
      <c r="Q3085" t="s">
        <v>8317</v>
      </c>
      <c r="R3085" t="s">
        <v>8357</v>
      </c>
      <c r="S3085" s="12">
        <f t="shared" si="198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7"/>
        <v>11.57920670115792</v>
      </c>
      <c r="P3086" s="8">
        <f t="shared" si="196"/>
        <v>78.333333333333329</v>
      </c>
      <c r="Q3086" t="s">
        <v>8317</v>
      </c>
      <c r="R3086" t="s">
        <v>8357</v>
      </c>
      <c r="S3086" s="12">
        <f t="shared" si="198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7"/>
        <v>2.44</v>
      </c>
      <c r="P3087" s="8">
        <f t="shared" si="196"/>
        <v>67.777777777777771</v>
      </c>
      <c r="Q3087" t="s">
        <v>8317</v>
      </c>
      <c r="R3087" t="s">
        <v>8357</v>
      </c>
      <c r="S3087" s="12">
        <f t="shared" si="198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7"/>
        <v>0.25</v>
      </c>
      <c r="P3088" s="8">
        <f t="shared" si="196"/>
        <v>16.666666666666668</v>
      </c>
      <c r="Q3088" t="s">
        <v>8317</v>
      </c>
      <c r="R3088" t="s">
        <v>8357</v>
      </c>
      <c r="S3088" s="12">
        <f t="shared" si="198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7"/>
        <v>0.625</v>
      </c>
      <c r="P3089" s="8">
        <f t="shared" si="196"/>
        <v>62.5</v>
      </c>
      <c r="Q3089" t="s">
        <v>8317</v>
      </c>
      <c r="R3089" t="s">
        <v>8357</v>
      </c>
      <c r="S3089" s="12">
        <f t="shared" si="198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7"/>
        <v>0.19384615384615383</v>
      </c>
      <c r="P3090" s="8">
        <f t="shared" si="196"/>
        <v>42</v>
      </c>
      <c r="Q3090" t="s">
        <v>8317</v>
      </c>
      <c r="R3090" t="s">
        <v>8357</v>
      </c>
      <c r="S3090" s="12">
        <f t="shared" si="198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7"/>
        <v>23.416</v>
      </c>
      <c r="P3091" s="8">
        <f t="shared" si="196"/>
        <v>130.0888888888889</v>
      </c>
      <c r="Q3091" t="s">
        <v>8317</v>
      </c>
      <c r="R3091" t="s">
        <v>8357</v>
      </c>
      <c r="S3091" s="12">
        <f t="shared" si="198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7"/>
        <v>5.0808888888888886</v>
      </c>
      <c r="P3092" s="8">
        <f t="shared" si="196"/>
        <v>1270.2222222222222</v>
      </c>
      <c r="Q3092" t="s">
        <v>8317</v>
      </c>
      <c r="R3092" t="s">
        <v>8357</v>
      </c>
      <c r="S3092" s="12">
        <f t="shared" si="198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7"/>
        <v>15.920000000000002</v>
      </c>
      <c r="P3093" s="8">
        <f t="shared" si="196"/>
        <v>88.444444444444443</v>
      </c>
      <c r="Q3093" t="s">
        <v>8317</v>
      </c>
      <c r="R3093" t="s">
        <v>8357</v>
      </c>
      <c r="S3093" s="12">
        <f t="shared" si="198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7"/>
        <v>1.1831900000000002</v>
      </c>
      <c r="P3094" s="8">
        <f t="shared" si="196"/>
        <v>56.342380952380957</v>
      </c>
      <c r="Q3094" t="s">
        <v>8317</v>
      </c>
      <c r="R3094" t="s">
        <v>8357</v>
      </c>
      <c r="S3094" s="12">
        <f t="shared" si="198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7"/>
        <v>22.75</v>
      </c>
      <c r="P3095" s="8">
        <f t="shared" si="196"/>
        <v>53.529411764705884</v>
      </c>
      <c r="Q3095" t="s">
        <v>8317</v>
      </c>
      <c r="R3095" t="s">
        <v>8357</v>
      </c>
      <c r="S3095" s="12">
        <f t="shared" si="198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7"/>
        <v>2.5000000000000001E-2</v>
      </c>
      <c r="P3096" s="8">
        <f t="shared" si="196"/>
        <v>25</v>
      </c>
      <c r="Q3096" t="s">
        <v>8317</v>
      </c>
      <c r="R3096" t="s">
        <v>8357</v>
      </c>
      <c r="S3096" s="12">
        <f t="shared" si="198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7"/>
        <v>0.33512064343163539</v>
      </c>
      <c r="P3097" s="8">
        <f t="shared" si="196"/>
        <v>50</v>
      </c>
      <c r="Q3097" t="s">
        <v>8317</v>
      </c>
      <c r="R3097" t="s">
        <v>8357</v>
      </c>
      <c r="S3097" s="12">
        <f t="shared" si="198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7"/>
        <v>3.9750000000000001</v>
      </c>
      <c r="P3098" s="8">
        <f t="shared" si="196"/>
        <v>56.785714285714285</v>
      </c>
      <c r="Q3098" t="s">
        <v>8317</v>
      </c>
      <c r="R3098" t="s">
        <v>8357</v>
      </c>
      <c r="S3098" s="12">
        <f t="shared" si="198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7"/>
        <v>17.150000000000002</v>
      </c>
      <c r="P3099" s="8">
        <f t="shared" si="196"/>
        <v>40.833333333333336</v>
      </c>
      <c r="Q3099" t="s">
        <v>8317</v>
      </c>
      <c r="R3099" t="s">
        <v>8357</v>
      </c>
      <c r="S3099" s="12">
        <f t="shared" si="198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7"/>
        <v>3.6080041046690612</v>
      </c>
      <c r="P3100" s="8">
        <f t="shared" si="196"/>
        <v>65.111111111111114</v>
      </c>
      <c r="Q3100" t="s">
        <v>8317</v>
      </c>
      <c r="R3100" t="s">
        <v>8357</v>
      </c>
      <c r="S3100" s="12">
        <f t="shared" si="198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7"/>
        <v>13.900000000000002</v>
      </c>
      <c r="P3101" s="8">
        <f t="shared" si="196"/>
        <v>55.6</v>
      </c>
      <c r="Q3101" t="s">
        <v>8317</v>
      </c>
      <c r="R3101" t="s">
        <v>8357</v>
      </c>
      <c r="S3101" s="12">
        <f t="shared" si="198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7"/>
        <v>15.225</v>
      </c>
      <c r="P3102" s="8">
        <f t="shared" si="196"/>
        <v>140.53846153846155</v>
      </c>
      <c r="Q3102" t="s">
        <v>8317</v>
      </c>
      <c r="R3102" t="s">
        <v>8357</v>
      </c>
      <c r="S3102" s="12">
        <f t="shared" si="198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7"/>
        <v>12</v>
      </c>
      <c r="P3103" s="8">
        <f t="shared" si="196"/>
        <v>25</v>
      </c>
      <c r="Q3103" t="s">
        <v>8317</v>
      </c>
      <c r="R3103" t="s">
        <v>8357</v>
      </c>
      <c r="S3103" s="12">
        <f t="shared" si="198"/>
        <v>42171.383530092593</v>
      </c>
      <c r="T3103" s="12">
        <f t="shared" ref="T3103:T3166" si="199">(((I3103/60)/60)/24)+DATE(1970,1,1)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7"/>
        <v>39.112499999999997</v>
      </c>
      <c r="P3104" s="8">
        <f t="shared" ref="P3104:P3167" si="200">AVERAGE(E3104/L3104)</f>
        <v>69.533333333333331</v>
      </c>
      <c r="Q3104" t="s">
        <v>8317</v>
      </c>
      <c r="R3104" t="s">
        <v>8357</v>
      </c>
      <c r="S3104" s="12">
        <f t="shared" si="198"/>
        <v>42555.340486111112</v>
      </c>
      <c r="T3104" s="12">
        <f t="shared" si="199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7"/>
        <v>0.26829268292682928</v>
      </c>
      <c r="P3105" s="8">
        <f t="shared" si="200"/>
        <v>5.5</v>
      </c>
      <c r="Q3105" t="s">
        <v>8317</v>
      </c>
      <c r="R3105" t="s">
        <v>8357</v>
      </c>
      <c r="S3105" s="12">
        <f t="shared" si="198"/>
        <v>42107.156319444446</v>
      </c>
      <c r="T3105" s="12">
        <f t="shared" si="199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7"/>
        <v>29.625</v>
      </c>
      <c r="P3106" s="8">
        <f t="shared" si="200"/>
        <v>237</v>
      </c>
      <c r="Q3106" t="s">
        <v>8317</v>
      </c>
      <c r="R3106" t="s">
        <v>8357</v>
      </c>
      <c r="S3106" s="12">
        <f t="shared" si="198"/>
        <v>42006.908692129626</v>
      </c>
      <c r="T3106" s="12">
        <f t="shared" si="199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7"/>
        <v>42.360992301112063</v>
      </c>
      <c r="P3107" s="8">
        <f t="shared" si="200"/>
        <v>79.870967741935488</v>
      </c>
      <c r="Q3107" t="s">
        <v>8317</v>
      </c>
      <c r="R3107" t="s">
        <v>8357</v>
      </c>
      <c r="S3107" s="12">
        <f t="shared" si="198"/>
        <v>41876.718935185185</v>
      </c>
      <c r="T3107" s="12">
        <f t="shared" si="199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7"/>
        <v>4.1000000000000005</v>
      </c>
      <c r="P3108" s="8">
        <f t="shared" si="200"/>
        <v>10.25</v>
      </c>
      <c r="Q3108" t="s">
        <v>8317</v>
      </c>
      <c r="R3108" t="s">
        <v>8357</v>
      </c>
      <c r="S3108" s="12">
        <f t="shared" si="198"/>
        <v>42241.429120370376</v>
      </c>
      <c r="T3108" s="12">
        <f t="shared" si="199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7"/>
        <v>19.762499999999999</v>
      </c>
      <c r="P3109" s="8">
        <f t="shared" si="200"/>
        <v>272.58620689655174</v>
      </c>
      <c r="Q3109" t="s">
        <v>8317</v>
      </c>
      <c r="R3109" t="s">
        <v>8357</v>
      </c>
      <c r="S3109" s="12">
        <f t="shared" si="198"/>
        <v>42128.814247685179</v>
      </c>
      <c r="T3109" s="12">
        <f t="shared" si="199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7"/>
        <v>5.1999999999999998E-2</v>
      </c>
      <c r="P3110" s="8">
        <f t="shared" si="200"/>
        <v>13</v>
      </c>
      <c r="Q3110" t="s">
        <v>8317</v>
      </c>
      <c r="R3110" t="s">
        <v>8357</v>
      </c>
      <c r="S3110" s="12">
        <f t="shared" si="198"/>
        <v>42062.680486111116</v>
      </c>
      <c r="T3110" s="12">
        <f t="shared" si="199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7"/>
        <v>25.030188679245285</v>
      </c>
      <c r="P3111" s="8">
        <f t="shared" si="200"/>
        <v>58.184210526315788</v>
      </c>
      <c r="Q3111" t="s">
        <v>8317</v>
      </c>
      <c r="R3111" t="s">
        <v>8357</v>
      </c>
      <c r="S3111" s="12">
        <f t="shared" si="198"/>
        <v>41844.125115740739</v>
      </c>
      <c r="T3111" s="12">
        <f t="shared" si="199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7"/>
        <v>0.04</v>
      </c>
      <c r="P3112" s="8">
        <f t="shared" si="200"/>
        <v>10</v>
      </c>
      <c r="Q3112" t="s">
        <v>8317</v>
      </c>
      <c r="R3112" t="s">
        <v>8357</v>
      </c>
      <c r="S3112" s="12">
        <f t="shared" si="198"/>
        <v>42745.031469907408</v>
      </c>
      <c r="T3112" s="12">
        <f t="shared" si="199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7"/>
        <v>26.640000000000004</v>
      </c>
      <c r="P3113" s="8">
        <f t="shared" si="200"/>
        <v>70.10526315789474</v>
      </c>
      <c r="Q3113" t="s">
        <v>8317</v>
      </c>
      <c r="R3113" t="s">
        <v>8357</v>
      </c>
      <c r="S3113" s="12">
        <f t="shared" si="198"/>
        <v>41885.595138888886</v>
      </c>
      <c r="T3113" s="12">
        <f t="shared" si="199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7"/>
        <v>4.7363636363636363</v>
      </c>
      <c r="P3114" s="8">
        <f t="shared" si="200"/>
        <v>57.888888888888886</v>
      </c>
      <c r="Q3114" t="s">
        <v>8317</v>
      </c>
      <c r="R3114" t="s">
        <v>8357</v>
      </c>
      <c r="S3114" s="12">
        <f t="shared" si="198"/>
        <v>42615.121921296297</v>
      </c>
      <c r="T3114" s="12">
        <f t="shared" si="199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7"/>
        <v>4.2435339894712749</v>
      </c>
      <c r="P3115" s="8">
        <f t="shared" si="200"/>
        <v>125.27027027027027</v>
      </c>
      <c r="Q3115" t="s">
        <v>8317</v>
      </c>
      <c r="R3115" t="s">
        <v>8357</v>
      </c>
      <c r="S3115" s="12">
        <f t="shared" si="198"/>
        <v>42081.731273148151</v>
      </c>
      <c r="T3115" s="12">
        <f t="shared" si="199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7"/>
        <v>0</v>
      </c>
      <c r="P3116" s="8">
        <v>0</v>
      </c>
      <c r="Q3116" t="s">
        <v>8317</v>
      </c>
      <c r="R3116" t="s">
        <v>8357</v>
      </c>
      <c r="S3116" s="12">
        <f t="shared" si="198"/>
        <v>41843.632523148146</v>
      </c>
      <c r="T3116" s="12">
        <f t="shared" si="199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7"/>
        <v>3</v>
      </c>
      <c r="P3117" s="8">
        <f t="shared" si="200"/>
        <v>300</v>
      </c>
      <c r="Q3117" t="s">
        <v>8317</v>
      </c>
      <c r="R3117" t="s">
        <v>8357</v>
      </c>
      <c r="S3117" s="12">
        <f t="shared" si="198"/>
        <v>42496.447071759263</v>
      </c>
      <c r="T3117" s="12">
        <f t="shared" si="199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7"/>
        <v>57.333333333333336</v>
      </c>
      <c r="P3118" s="8">
        <f t="shared" si="200"/>
        <v>43</v>
      </c>
      <c r="Q3118" t="s">
        <v>8317</v>
      </c>
      <c r="R3118" t="s">
        <v>8357</v>
      </c>
      <c r="S3118" s="12">
        <f t="shared" si="198"/>
        <v>42081.515335648146</v>
      </c>
      <c r="T3118" s="12">
        <f t="shared" si="199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7"/>
        <v>0.1</v>
      </c>
      <c r="P3119" s="8">
        <f t="shared" si="200"/>
        <v>1</v>
      </c>
      <c r="Q3119" t="s">
        <v>8317</v>
      </c>
      <c r="R3119" t="s">
        <v>8357</v>
      </c>
      <c r="S3119" s="12">
        <f t="shared" si="198"/>
        <v>42509.374537037031</v>
      </c>
      <c r="T3119" s="12">
        <f t="shared" si="199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7"/>
        <v>0.31</v>
      </c>
      <c r="P3120" s="8">
        <f t="shared" si="200"/>
        <v>775</v>
      </c>
      <c r="Q3120" t="s">
        <v>8317</v>
      </c>
      <c r="R3120" t="s">
        <v>8357</v>
      </c>
      <c r="S3120" s="12">
        <f t="shared" si="198"/>
        <v>42534.649571759262</v>
      </c>
      <c r="T3120" s="12">
        <f t="shared" si="199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7"/>
        <v>0.05</v>
      </c>
      <c r="P3121" s="8">
        <f t="shared" si="200"/>
        <v>5</v>
      </c>
      <c r="Q3121" t="s">
        <v>8317</v>
      </c>
      <c r="R3121" t="s">
        <v>8357</v>
      </c>
      <c r="S3121" s="12">
        <f t="shared" si="198"/>
        <v>42060.04550925926</v>
      </c>
      <c r="T3121" s="12">
        <f t="shared" si="199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7"/>
        <v>9.8461538461538465E-3</v>
      </c>
      <c r="P3122" s="8">
        <f t="shared" si="200"/>
        <v>12.8</v>
      </c>
      <c r="Q3122" t="s">
        <v>8317</v>
      </c>
      <c r="R3122" t="s">
        <v>8357</v>
      </c>
      <c r="S3122" s="12">
        <f t="shared" si="198"/>
        <v>42435.942083333335</v>
      </c>
      <c r="T3122" s="12">
        <f t="shared" si="199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ref="O3123:O3186" si="201">SUM(E3123/D3123)*100</f>
        <v>0.66666666666666674</v>
      </c>
      <c r="P3123" s="8">
        <f t="shared" si="200"/>
        <v>10</v>
      </c>
      <c r="Q3123" t="s">
        <v>8317</v>
      </c>
      <c r="R3123" t="s">
        <v>8357</v>
      </c>
      <c r="S3123" s="12">
        <f t="shared" si="198"/>
        <v>41848.679803240739</v>
      </c>
      <c r="T3123" s="12">
        <f t="shared" si="199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01"/>
        <v>58.291457286432156</v>
      </c>
      <c r="P3124" s="8">
        <f t="shared" si="200"/>
        <v>58</v>
      </c>
      <c r="Q3124" t="s">
        <v>8317</v>
      </c>
      <c r="R3124" t="s">
        <v>8357</v>
      </c>
      <c r="S3124" s="12">
        <f t="shared" si="198"/>
        <v>42678.932083333333</v>
      </c>
      <c r="T3124" s="12">
        <f t="shared" si="199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01"/>
        <v>68.153599999999997</v>
      </c>
      <c r="P3125" s="8">
        <f t="shared" si="200"/>
        <v>244.80459770114942</v>
      </c>
      <c r="Q3125" t="s">
        <v>8317</v>
      </c>
      <c r="R3125" t="s">
        <v>8357</v>
      </c>
      <c r="S3125" s="12">
        <f t="shared" si="198"/>
        <v>42530.993032407408</v>
      </c>
      <c r="T3125" s="12">
        <f t="shared" si="199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01"/>
        <v>3.2499999999999999E-3</v>
      </c>
      <c r="P3126" s="8">
        <f t="shared" si="200"/>
        <v>6.5</v>
      </c>
      <c r="Q3126" t="s">
        <v>8317</v>
      </c>
      <c r="R3126" t="s">
        <v>8357</v>
      </c>
      <c r="S3126" s="12">
        <f t="shared" si="198"/>
        <v>41977.780104166668</v>
      </c>
      <c r="T3126" s="12">
        <f t="shared" si="199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01"/>
        <v>0</v>
      </c>
      <c r="P3127" s="8">
        <v>0</v>
      </c>
      <c r="Q3127" t="s">
        <v>8317</v>
      </c>
      <c r="R3127" t="s">
        <v>8357</v>
      </c>
      <c r="S3127" s="12">
        <f t="shared" si="198"/>
        <v>42346.20685185185</v>
      </c>
      <c r="T3127" s="12">
        <f t="shared" si="199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01"/>
        <v>4.16</v>
      </c>
      <c r="P3128" s="8">
        <f t="shared" si="200"/>
        <v>61.176470588235297</v>
      </c>
      <c r="Q3128" t="s">
        <v>8317</v>
      </c>
      <c r="R3128" t="s">
        <v>8357</v>
      </c>
      <c r="S3128" s="12">
        <f t="shared" si="198"/>
        <v>42427.01807870371</v>
      </c>
      <c r="T3128" s="12">
        <f t="shared" si="199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01"/>
        <v>0</v>
      </c>
      <c r="P3129" s="8">
        <v>0</v>
      </c>
      <c r="Q3129" t="s">
        <v>8317</v>
      </c>
      <c r="R3129" t="s">
        <v>8357</v>
      </c>
      <c r="S3129" s="12">
        <f t="shared" si="198"/>
        <v>42034.856817129628</v>
      </c>
      <c r="T3129" s="12">
        <f t="shared" si="199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01"/>
        <v>108.60666666666667</v>
      </c>
      <c r="P3130" s="8">
        <f t="shared" si="200"/>
        <v>139.23931623931625</v>
      </c>
      <c r="Q3130" t="s">
        <v>8317</v>
      </c>
      <c r="R3130" t="s">
        <v>8318</v>
      </c>
      <c r="S3130" s="12">
        <f t="shared" si="198"/>
        <v>42780.825706018513</v>
      </c>
      <c r="T3130" s="12">
        <f t="shared" si="199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01"/>
        <v>0.8</v>
      </c>
      <c r="P3131" s="8">
        <f t="shared" si="200"/>
        <v>10</v>
      </c>
      <c r="Q3131" t="s">
        <v>8317</v>
      </c>
      <c r="R3131" t="s">
        <v>8318</v>
      </c>
      <c r="S3131" s="12">
        <f t="shared" si="198"/>
        <v>42803.842812499999</v>
      </c>
      <c r="T3131" s="12">
        <f t="shared" si="199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01"/>
        <v>3.75</v>
      </c>
      <c r="P3132" s="8">
        <f t="shared" si="200"/>
        <v>93.75</v>
      </c>
      <c r="Q3132" t="s">
        <v>8317</v>
      </c>
      <c r="R3132" t="s">
        <v>8318</v>
      </c>
      <c r="S3132" s="12">
        <f t="shared" si="198"/>
        <v>42808.640231481477</v>
      </c>
      <c r="T3132" s="12">
        <f t="shared" si="199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01"/>
        <v>15.731707317073171</v>
      </c>
      <c r="P3133" s="8">
        <f t="shared" si="200"/>
        <v>53.75</v>
      </c>
      <c r="Q3133" t="s">
        <v>8317</v>
      </c>
      <c r="R3133" t="s">
        <v>8318</v>
      </c>
      <c r="S3133" s="12">
        <f t="shared" si="198"/>
        <v>42803.579224537039</v>
      </c>
      <c r="T3133" s="12">
        <f t="shared" si="199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01"/>
        <v>3.3333333333333333E-2</v>
      </c>
      <c r="P3134" s="8">
        <f t="shared" si="200"/>
        <v>10</v>
      </c>
      <c r="Q3134" t="s">
        <v>8317</v>
      </c>
      <c r="R3134" t="s">
        <v>8318</v>
      </c>
      <c r="S3134" s="12">
        <f t="shared" ref="S3134:S3197" si="202">(((J3134/60)/60)/24)+DATE(1970,1,1)</f>
        <v>42786.350231481483</v>
      </c>
      <c r="T3134" s="12">
        <f t="shared" si="199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01"/>
        <v>108</v>
      </c>
      <c r="P3135" s="8">
        <f t="shared" si="200"/>
        <v>33.75</v>
      </c>
      <c r="Q3135" t="s">
        <v>8317</v>
      </c>
      <c r="R3135" t="s">
        <v>8318</v>
      </c>
      <c r="S3135" s="12">
        <f t="shared" si="202"/>
        <v>42788.565208333333</v>
      </c>
      <c r="T3135" s="12">
        <f t="shared" si="199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01"/>
        <v>22.5</v>
      </c>
      <c r="P3136" s="8">
        <f t="shared" si="200"/>
        <v>18.75</v>
      </c>
      <c r="Q3136" t="s">
        <v>8317</v>
      </c>
      <c r="R3136" t="s">
        <v>8318</v>
      </c>
      <c r="S3136" s="12">
        <f t="shared" si="202"/>
        <v>42800.720127314817</v>
      </c>
      <c r="T3136" s="12">
        <f t="shared" si="199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01"/>
        <v>20.849420849420849</v>
      </c>
      <c r="P3137" s="8">
        <f t="shared" si="200"/>
        <v>23.142857142857142</v>
      </c>
      <c r="Q3137" t="s">
        <v>8317</v>
      </c>
      <c r="R3137" t="s">
        <v>8318</v>
      </c>
      <c r="S3137" s="12">
        <f t="shared" si="202"/>
        <v>42807.151863425926</v>
      </c>
      <c r="T3137" s="12">
        <f t="shared" si="199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01"/>
        <v>127.8</v>
      </c>
      <c r="P3138" s="8">
        <f t="shared" si="200"/>
        <v>29.045454545454547</v>
      </c>
      <c r="Q3138" t="s">
        <v>8317</v>
      </c>
      <c r="R3138" t="s">
        <v>8318</v>
      </c>
      <c r="S3138" s="12">
        <f t="shared" si="202"/>
        <v>42789.462430555555</v>
      </c>
      <c r="T3138" s="12">
        <f t="shared" si="199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01"/>
        <v>3.3333333333333335</v>
      </c>
      <c r="P3139" s="8">
        <f t="shared" si="200"/>
        <v>50</v>
      </c>
      <c r="Q3139" t="s">
        <v>8317</v>
      </c>
      <c r="R3139" t="s">
        <v>8318</v>
      </c>
      <c r="S3139" s="12">
        <f t="shared" si="202"/>
        <v>42807.885057870371</v>
      </c>
      <c r="T3139" s="12">
        <f t="shared" si="199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01"/>
        <v>0</v>
      </c>
      <c r="P3140" s="8">
        <v>0</v>
      </c>
      <c r="Q3140" t="s">
        <v>8317</v>
      </c>
      <c r="R3140" t="s">
        <v>8318</v>
      </c>
      <c r="S3140" s="12">
        <f t="shared" si="202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01"/>
        <v>5.4</v>
      </c>
      <c r="P3141" s="8">
        <f t="shared" si="200"/>
        <v>450</v>
      </c>
      <c r="Q3141" t="s">
        <v>8317</v>
      </c>
      <c r="R3141" t="s">
        <v>8318</v>
      </c>
      <c r="S3141" s="12">
        <f t="shared" si="202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01"/>
        <v>0.96</v>
      </c>
      <c r="P3142" s="8">
        <f t="shared" si="200"/>
        <v>24</v>
      </c>
      <c r="Q3142" t="s">
        <v>8317</v>
      </c>
      <c r="R3142" t="s">
        <v>8318</v>
      </c>
      <c r="S3142" s="12">
        <f t="shared" si="202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01"/>
        <v>51.6</v>
      </c>
      <c r="P3143" s="8">
        <f t="shared" si="200"/>
        <v>32.25</v>
      </c>
      <c r="Q3143" t="s">
        <v>8317</v>
      </c>
      <c r="R3143" t="s">
        <v>8318</v>
      </c>
      <c r="S3143" s="12">
        <f t="shared" si="202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01"/>
        <v>1.6363636363636365</v>
      </c>
      <c r="P3144" s="8">
        <f t="shared" si="200"/>
        <v>15</v>
      </c>
      <c r="Q3144" t="s">
        <v>8317</v>
      </c>
      <c r="R3144" t="s">
        <v>8318</v>
      </c>
      <c r="S3144" s="12">
        <f t="shared" si="202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01"/>
        <v>0</v>
      </c>
      <c r="P3145" s="8">
        <v>0</v>
      </c>
      <c r="Q3145" t="s">
        <v>8317</v>
      </c>
      <c r="R3145" t="s">
        <v>8318</v>
      </c>
      <c r="S3145" s="12">
        <f t="shared" si="202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01"/>
        <v>75.400000000000006</v>
      </c>
      <c r="P3146" s="8">
        <f t="shared" si="200"/>
        <v>251.33333333333334</v>
      </c>
      <c r="Q3146" t="s">
        <v>8317</v>
      </c>
      <c r="R3146" t="s">
        <v>8318</v>
      </c>
      <c r="S3146" s="12">
        <f t="shared" si="202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01"/>
        <v>0</v>
      </c>
      <c r="P3147" s="8">
        <v>0</v>
      </c>
      <c r="Q3147" t="s">
        <v>8317</v>
      </c>
      <c r="R3147" t="s">
        <v>8318</v>
      </c>
      <c r="S3147" s="12">
        <f t="shared" si="202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01"/>
        <v>10.5</v>
      </c>
      <c r="P3148" s="8">
        <f t="shared" si="200"/>
        <v>437.5</v>
      </c>
      <c r="Q3148" t="s">
        <v>8317</v>
      </c>
      <c r="R3148" t="s">
        <v>8318</v>
      </c>
      <c r="S3148" s="12">
        <f t="shared" si="202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01"/>
        <v>117.52499999999999</v>
      </c>
      <c r="P3149" s="8">
        <f t="shared" si="200"/>
        <v>110.35211267605634</v>
      </c>
      <c r="Q3149" t="s">
        <v>8317</v>
      </c>
      <c r="R3149" t="s">
        <v>8318</v>
      </c>
      <c r="S3149" s="12">
        <f t="shared" si="202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01"/>
        <v>131.16666666666669</v>
      </c>
      <c r="P3150" s="8">
        <f t="shared" si="200"/>
        <v>41.421052631578945</v>
      </c>
      <c r="Q3150" t="s">
        <v>8317</v>
      </c>
      <c r="R3150" t="s">
        <v>8318</v>
      </c>
      <c r="S3150" s="12">
        <f t="shared" si="202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01"/>
        <v>104</v>
      </c>
      <c r="P3151" s="8">
        <f t="shared" si="200"/>
        <v>52</v>
      </c>
      <c r="Q3151" t="s">
        <v>8317</v>
      </c>
      <c r="R3151" t="s">
        <v>8318</v>
      </c>
      <c r="S3151" s="12">
        <f t="shared" si="202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01"/>
        <v>101</v>
      </c>
      <c r="P3152" s="8">
        <f t="shared" si="200"/>
        <v>33.990384615384613</v>
      </c>
      <c r="Q3152" t="s">
        <v>8317</v>
      </c>
      <c r="R3152" t="s">
        <v>8318</v>
      </c>
      <c r="S3152" s="12">
        <f t="shared" si="202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01"/>
        <v>100.4</v>
      </c>
      <c r="P3153" s="8">
        <f t="shared" si="200"/>
        <v>103.35294117647059</v>
      </c>
      <c r="Q3153" t="s">
        <v>8317</v>
      </c>
      <c r="R3153" t="s">
        <v>8318</v>
      </c>
      <c r="S3153" s="12">
        <f t="shared" si="202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01"/>
        <v>105.95454545454545</v>
      </c>
      <c r="P3154" s="8">
        <f t="shared" si="200"/>
        <v>34.791044776119406</v>
      </c>
      <c r="Q3154" t="s">
        <v>8317</v>
      </c>
      <c r="R3154" t="s">
        <v>8318</v>
      </c>
      <c r="S3154" s="12">
        <f t="shared" si="202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01"/>
        <v>335.58333333333337</v>
      </c>
      <c r="P3155" s="8">
        <f t="shared" si="200"/>
        <v>41.773858921161825</v>
      </c>
      <c r="Q3155" t="s">
        <v>8317</v>
      </c>
      <c r="R3155" t="s">
        <v>8318</v>
      </c>
      <c r="S3155" s="12">
        <f t="shared" si="202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01"/>
        <v>112.92857142857142</v>
      </c>
      <c r="P3156" s="8">
        <f t="shared" si="200"/>
        <v>64.268292682926827</v>
      </c>
      <c r="Q3156" t="s">
        <v>8317</v>
      </c>
      <c r="R3156" t="s">
        <v>8318</v>
      </c>
      <c r="S3156" s="12">
        <f t="shared" si="202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01"/>
        <v>188.50460000000001</v>
      </c>
      <c r="P3157" s="8">
        <f t="shared" si="200"/>
        <v>31.209370860927152</v>
      </c>
      <c r="Q3157" t="s">
        <v>8317</v>
      </c>
      <c r="R3157" t="s">
        <v>8318</v>
      </c>
      <c r="S3157" s="12">
        <f t="shared" si="202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01"/>
        <v>101.81818181818181</v>
      </c>
      <c r="P3158" s="8">
        <f t="shared" si="200"/>
        <v>62.921348314606739</v>
      </c>
      <c r="Q3158" t="s">
        <v>8317</v>
      </c>
      <c r="R3158" t="s">
        <v>8318</v>
      </c>
      <c r="S3158" s="12">
        <f t="shared" si="202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01"/>
        <v>101</v>
      </c>
      <c r="P3159" s="8">
        <f t="shared" si="200"/>
        <v>98.536585365853654</v>
      </c>
      <c r="Q3159" t="s">
        <v>8317</v>
      </c>
      <c r="R3159" t="s">
        <v>8318</v>
      </c>
      <c r="S3159" s="12">
        <f t="shared" si="202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01"/>
        <v>113.99999999999999</v>
      </c>
      <c r="P3160" s="8">
        <f t="shared" si="200"/>
        <v>82.608695652173907</v>
      </c>
      <c r="Q3160" t="s">
        <v>8317</v>
      </c>
      <c r="R3160" t="s">
        <v>8318</v>
      </c>
      <c r="S3160" s="12">
        <f t="shared" si="202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01"/>
        <v>133.48133333333334</v>
      </c>
      <c r="P3161" s="8">
        <f t="shared" si="200"/>
        <v>38.504230769230773</v>
      </c>
      <c r="Q3161" t="s">
        <v>8317</v>
      </c>
      <c r="R3161" t="s">
        <v>8318</v>
      </c>
      <c r="S3161" s="12">
        <f t="shared" si="202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01"/>
        <v>101.53333333333335</v>
      </c>
      <c r="P3162" s="8">
        <f t="shared" si="200"/>
        <v>80.15789473684211</v>
      </c>
      <c r="Q3162" t="s">
        <v>8317</v>
      </c>
      <c r="R3162" t="s">
        <v>8318</v>
      </c>
      <c r="S3162" s="12">
        <f t="shared" si="202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01"/>
        <v>105.1</v>
      </c>
      <c r="P3163" s="8">
        <f t="shared" si="200"/>
        <v>28.405405405405407</v>
      </c>
      <c r="Q3163" t="s">
        <v>8317</v>
      </c>
      <c r="R3163" t="s">
        <v>8318</v>
      </c>
      <c r="S3163" s="12">
        <f t="shared" si="202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01"/>
        <v>127.15</v>
      </c>
      <c r="P3164" s="8">
        <f t="shared" si="200"/>
        <v>80.730158730158735</v>
      </c>
      <c r="Q3164" t="s">
        <v>8317</v>
      </c>
      <c r="R3164" t="s">
        <v>8318</v>
      </c>
      <c r="S3164" s="12">
        <f t="shared" si="202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01"/>
        <v>111.15384615384616</v>
      </c>
      <c r="P3165" s="8">
        <f t="shared" si="200"/>
        <v>200.69444444444446</v>
      </c>
      <c r="Q3165" t="s">
        <v>8317</v>
      </c>
      <c r="R3165" t="s">
        <v>8318</v>
      </c>
      <c r="S3165" s="12">
        <f t="shared" si="202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01"/>
        <v>106.76</v>
      </c>
      <c r="P3166" s="8">
        <f t="shared" si="200"/>
        <v>37.591549295774648</v>
      </c>
      <c r="Q3166" t="s">
        <v>8317</v>
      </c>
      <c r="R3166" t="s">
        <v>8318</v>
      </c>
      <c r="S3166" s="12">
        <f t="shared" si="202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01"/>
        <v>162.66666666666666</v>
      </c>
      <c r="P3167" s="8">
        <f t="shared" si="200"/>
        <v>58.095238095238095</v>
      </c>
      <c r="Q3167" t="s">
        <v>8317</v>
      </c>
      <c r="R3167" t="s">
        <v>8318</v>
      </c>
      <c r="S3167" s="12">
        <f t="shared" si="202"/>
        <v>40644.159259259257</v>
      </c>
      <c r="T3167" s="12">
        <f t="shared" ref="T3167:T3230" si="203">(((I3167/60)/60)/24)+DATE(1970,1,1)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01"/>
        <v>160.22808571428573</v>
      </c>
      <c r="P3168" s="8">
        <f t="shared" ref="P3168:P3231" si="204">AVERAGE(E3168/L3168)</f>
        <v>60.300892473118282</v>
      </c>
      <c r="Q3168" t="s">
        <v>8317</v>
      </c>
      <c r="R3168" t="s">
        <v>8318</v>
      </c>
      <c r="S3168" s="12">
        <f t="shared" si="202"/>
        <v>41940.69158564815</v>
      </c>
      <c r="T3168" s="12">
        <f t="shared" si="203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01"/>
        <v>116.16666666666666</v>
      </c>
      <c r="P3169" s="8">
        <f t="shared" si="204"/>
        <v>63.363636363636367</v>
      </c>
      <c r="Q3169" t="s">
        <v>8317</v>
      </c>
      <c r="R3169" t="s">
        <v>8318</v>
      </c>
      <c r="S3169" s="12">
        <f t="shared" si="202"/>
        <v>41839.175706018519</v>
      </c>
      <c r="T3169" s="12">
        <f t="shared" si="203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01"/>
        <v>124.2</v>
      </c>
      <c r="P3170" s="8">
        <f t="shared" si="204"/>
        <v>50.901639344262293</v>
      </c>
      <c r="Q3170" t="s">
        <v>8317</v>
      </c>
      <c r="R3170" t="s">
        <v>8318</v>
      </c>
      <c r="S3170" s="12">
        <f t="shared" si="202"/>
        <v>41772.105937500004</v>
      </c>
      <c r="T3170" s="12">
        <f t="shared" si="203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01"/>
        <v>103.01249999999999</v>
      </c>
      <c r="P3171" s="8">
        <f t="shared" si="204"/>
        <v>100.5</v>
      </c>
      <c r="Q3171" t="s">
        <v>8317</v>
      </c>
      <c r="R3171" t="s">
        <v>8318</v>
      </c>
      <c r="S3171" s="12">
        <f t="shared" si="202"/>
        <v>41591.737974537034</v>
      </c>
      <c r="T3171" s="12">
        <f t="shared" si="203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01"/>
        <v>112.25</v>
      </c>
      <c r="P3172" s="8">
        <f t="shared" si="204"/>
        <v>31.619718309859156</v>
      </c>
      <c r="Q3172" t="s">
        <v>8317</v>
      </c>
      <c r="R3172" t="s">
        <v>8318</v>
      </c>
      <c r="S3172" s="12">
        <f t="shared" si="202"/>
        <v>41789.080370370371</v>
      </c>
      <c r="T3172" s="12">
        <f t="shared" si="203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01"/>
        <v>108.8142857142857</v>
      </c>
      <c r="P3173" s="8">
        <f t="shared" si="204"/>
        <v>65.102564102564102</v>
      </c>
      <c r="Q3173" t="s">
        <v>8317</v>
      </c>
      <c r="R3173" t="s">
        <v>8318</v>
      </c>
      <c r="S3173" s="12">
        <f t="shared" si="202"/>
        <v>42466.608310185184</v>
      </c>
      <c r="T3173" s="12">
        <f t="shared" si="203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01"/>
        <v>114.99999999999999</v>
      </c>
      <c r="P3174" s="8">
        <f t="shared" si="204"/>
        <v>79.310344827586206</v>
      </c>
      <c r="Q3174" t="s">
        <v>8317</v>
      </c>
      <c r="R3174" t="s">
        <v>8318</v>
      </c>
      <c r="S3174" s="12">
        <f t="shared" si="202"/>
        <v>40923.729953703703</v>
      </c>
      <c r="T3174" s="12">
        <f t="shared" si="203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01"/>
        <v>103</v>
      </c>
      <c r="P3175" s="8">
        <f t="shared" si="204"/>
        <v>139.18918918918919</v>
      </c>
      <c r="Q3175" t="s">
        <v>8317</v>
      </c>
      <c r="R3175" t="s">
        <v>8318</v>
      </c>
      <c r="S3175" s="12">
        <f t="shared" si="202"/>
        <v>41878.878379629627</v>
      </c>
      <c r="T3175" s="12">
        <f t="shared" si="203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01"/>
        <v>101.13333333333334</v>
      </c>
      <c r="P3176" s="8">
        <f t="shared" si="204"/>
        <v>131.91304347826087</v>
      </c>
      <c r="Q3176" t="s">
        <v>8317</v>
      </c>
      <c r="R3176" t="s">
        <v>8318</v>
      </c>
      <c r="S3176" s="12">
        <f t="shared" si="202"/>
        <v>41862.864675925928</v>
      </c>
      <c r="T3176" s="12">
        <f t="shared" si="203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01"/>
        <v>109.55999999999999</v>
      </c>
      <c r="P3177" s="8">
        <f t="shared" si="204"/>
        <v>91.3</v>
      </c>
      <c r="Q3177" t="s">
        <v>8317</v>
      </c>
      <c r="R3177" t="s">
        <v>8318</v>
      </c>
      <c r="S3177" s="12">
        <f t="shared" si="202"/>
        <v>40531.886886574073</v>
      </c>
      <c r="T3177" s="12">
        <f t="shared" si="203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01"/>
        <v>114.8421052631579</v>
      </c>
      <c r="P3178" s="8">
        <f t="shared" si="204"/>
        <v>39.672727272727272</v>
      </c>
      <c r="Q3178" t="s">
        <v>8317</v>
      </c>
      <c r="R3178" t="s">
        <v>8318</v>
      </c>
      <c r="S3178" s="12">
        <f t="shared" si="202"/>
        <v>41477.930914351848</v>
      </c>
      <c r="T3178" s="12">
        <f t="shared" si="203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01"/>
        <v>117.39999999999999</v>
      </c>
      <c r="P3179" s="8">
        <f t="shared" si="204"/>
        <v>57.549019607843135</v>
      </c>
      <c r="Q3179" t="s">
        <v>8317</v>
      </c>
      <c r="R3179" t="s">
        <v>8318</v>
      </c>
      <c r="S3179" s="12">
        <f t="shared" si="202"/>
        <v>41781.666770833333</v>
      </c>
      <c r="T3179" s="12">
        <f t="shared" si="203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01"/>
        <v>171.73333333333335</v>
      </c>
      <c r="P3180" s="8">
        <f t="shared" si="204"/>
        <v>33.025641025641029</v>
      </c>
      <c r="Q3180" t="s">
        <v>8317</v>
      </c>
      <c r="R3180" t="s">
        <v>8318</v>
      </c>
      <c r="S3180" s="12">
        <f t="shared" si="202"/>
        <v>41806.605034722219</v>
      </c>
      <c r="T3180" s="12">
        <f t="shared" si="203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01"/>
        <v>114.16238095238094</v>
      </c>
      <c r="P3181" s="8">
        <f t="shared" si="204"/>
        <v>77.335806451612896</v>
      </c>
      <c r="Q3181" t="s">
        <v>8317</v>
      </c>
      <c r="R3181" t="s">
        <v>8318</v>
      </c>
      <c r="S3181" s="12">
        <f t="shared" si="202"/>
        <v>41375.702210648145</v>
      </c>
      <c r="T3181" s="12">
        <f t="shared" si="203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01"/>
        <v>119.75</v>
      </c>
      <c r="P3182" s="8">
        <f t="shared" si="204"/>
        <v>31.933333333333334</v>
      </c>
      <c r="Q3182" t="s">
        <v>8317</v>
      </c>
      <c r="R3182" t="s">
        <v>8318</v>
      </c>
      <c r="S3182" s="12">
        <f t="shared" si="202"/>
        <v>41780.412604166668</v>
      </c>
      <c r="T3182" s="12">
        <f t="shared" si="203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01"/>
        <v>109.00000000000001</v>
      </c>
      <c r="P3183" s="8">
        <f t="shared" si="204"/>
        <v>36.333333333333336</v>
      </c>
      <c r="Q3183" t="s">
        <v>8317</v>
      </c>
      <c r="R3183" t="s">
        <v>8318</v>
      </c>
      <c r="S3183" s="12">
        <f t="shared" si="202"/>
        <v>41779.310034722221</v>
      </c>
      <c r="T3183" s="12">
        <f t="shared" si="203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01"/>
        <v>100.88571428571429</v>
      </c>
      <c r="P3184" s="8">
        <f t="shared" si="204"/>
        <v>46.768211920529801</v>
      </c>
      <c r="Q3184" t="s">
        <v>8317</v>
      </c>
      <c r="R3184" t="s">
        <v>8318</v>
      </c>
      <c r="S3184" s="12">
        <f t="shared" si="202"/>
        <v>40883.949317129627</v>
      </c>
      <c r="T3184" s="12">
        <f t="shared" si="203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01"/>
        <v>109.00000000000001</v>
      </c>
      <c r="P3185" s="8">
        <f t="shared" si="204"/>
        <v>40.073529411764703</v>
      </c>
      <c r="Q3185" t="s">
        <v>8317</v>
      </c>
      <c r="R3185" t="s">
        <v>8318</v>
      </c>
      <c r="S3185" s="12">
        <f t="shared" si="202"/>
        <v>41491.79478009259</v>
      </c>
      <c r="T3185" s="12">
        <f t="shared" si="203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01"/>
        <v>107.20930232558139</v>
      </c>
      <c r="P3186" s="8">
        <f t="shared" si="204"/>
        <v>100.21739130434783</v>
      </c>
      <c r="Q3186" t="s">
        <v>8317</v>
      </c>
      <c r="R3186" t="s">
        <v>8318</v>
      </c>
      <c r="S3186" s="12">
        <f t="shared" si="202"/>
        <v>41791.993414351848</v>
      </c>
      <c r="T3186" s="12">
        <f t="shared" si="203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ref="O3187:O3250" si="205">SUM(E3187/D3187)*100</f>
        <v>100</v>
      </c>
      <c r="P3187" s="8">
        <f t="shared" si="204"/>
        <v>41.666666666666664</v>
      </c>
      <c r="Q3187" t="s">
        <v>8317</v>
      </c>
      <c r="R3187" t="s">
        <v>8318</v>
      </c>
      <c r="S3187" s="12">
        <f t="shared" si="202"/>
        <v>41829.977326388893</v>
      </c>
      <c r="T3187" s="12">
        <f t="shared" si="203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05"/>
        <v>102.18750000000001</v>
      </c>
      <c r="P3188" s="8">
        <f t="shared" si="204"/>
        <v>46.714285714285715</v>
      </c>
      <c r="Q3188" t="s">
        <v>8317</v>
      </c>
      <c r="R3188" t="s">
        <v>8318</v>
      </c>
      <c r="S3188" s="12">
        <f t="shared" si="202"/>
        <v>41868.924050925925</v>
      </c>
      <c r="T3188" s="12">
        <f t="shared" si="203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05"/>
        <v>116.29333333333334</v>
      </c>
      <c r="P3189" s="8">
        <f t="shared" si="204"/>
        <v>71.491803278688522</v>
      </c>
      <c r="Q3189" t="s">
        <v>8317</v>
      </c>
      <c r="R3189" t="s">
        <v>8318</v>
      </c>
      <c r="S3189" s="12">
        <f t="shared" si="202"/>
        <v>41835.666354166664</v>
      </c>
      <c r="T3189" s="12">
        <f t="shared" si="203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05"/>
        <v>65</v>
      </c>
      <c r="P3190" s="8">
        <f t="shared" si="204"/>
        <v>14.444444444444445</v>
      </c>
      <c r="Q3190" t="s">
        <v>8317</v>
      </c>
      <c r="R3190" t="s">
        <v>8359</v>
      </c>
      <c r="S3190" s="12">
        <f t="shared" si="202"/>
        <v>42144.415532407409</v>
      </c>
      <c r="T3190" s="12">
        <f t="shared" si="203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05"/>
        <v>12.327272727272726</v>
      </c>
      <c r="P3191" s="8">
        <f t="shared" si="204"/>
        <v>356.84210526315792</v>
      </c>
      <c r="Q3191" t="s">
        <v>8317</v>
      </c>
      <c r="R3191" t="s">
        <v>8359</v>
      </c>
      <c r="S3191" s="12">
        <f t="shared" si="202"/>
        <v>42118.346435185187</v>
      </c>
      <c r="T3191" s="12">
        <f t="shared" si="203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05"/>
        <v>0</v>
      </c>
      <c r="P3192" s="8">
        <v>0</v>
      </c>
      <c r="Q3192" t="s">
        <v>8317</v>
      </c>
      <c r="R3192" t="s">
        <v>8359</v>
      </c>
      <c r="S3192" s="12">
        <f t="shared" si="202"/>
        <v>42683.151331018518</v>
      </c>
      <c r="T3192" s="12">
        <f t="shared" si="203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05"/>
        <v>4.0266666666666664</v>
      </c>
      <c r="P3193" s="8">
        <f t="shared" si="204"/>
        <v>37.75</v>
      </c>
      <c r="Q3193" t="s">
        <v>8317</v>
      </c>
      <c r="R3193" t="s">
        <v>8359</v>
      </c>
      <c r="S3193" s="12">
        <f t="shared" si="202"/>
        <v>42538.755428240736</v>
      </c>
      <c r="T3193" s="12">
        <f t="shared" si="203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05"/>
        <v>1.02</v>
      </c>
      <c r="P3194" s="8">
        <f t="shared" si="204"/>
        <v>12.75</v>
      </c>
      <c r="Q3194" t="s">
        <v>8317</v>
      </c>
      <c r="R3194" t="s">
        <v>8359</v>
      </c>
      <c r="S3194" s="12">
        <f t="shared" si="202"/>
        <v>42018.94049768518</v>
      </c>
      <c r="T3194" s="12">
        <f t="shared" si="203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05"/>
        <v>11.74</v>
      </c>
      <c r="P3195" s="8">
        <f t="shared" si="204"/>
        <v>24.458333333333332</v>
      </c>
      <c r="Q3195" t="s">
        <v>8317</v>
      </c>
      <c r="R3195" t="s">
        <v>8359</v>
      </c>
      <c r="S3195" s="12">
        <f t="shared" si="202"/>
        <v>42010.968240740738</v>
      </c>
      <c r="T3195" s="12">
        <f t="shared" si="203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05"/>
        <v>0</v>
      </c>
      <c r="P3196" s="8">
        <v>0</v>
      </c>
      <c r="Q3196" t="s">
        <v>8317</v>
      </c>
      <c r="R3196" t="s">
        <v>8359</v>
      </c>
      <c r="S3196" s="12">
        <f t="shared" si="202"/>
        <v>42182.062476851846</v>
      </c>
      <c r="T3196" s="12">
        <f t="shared" si="203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05"/>
        <v>59.142857142857139</v>
      </c>
      <c r="P3197" s="8">
        <f t="shared" si="204"/>
        <v>53.07692307692308</v>
      </c>
      <c r="Q3197" t="s">
        <v>8317</v>
      </c>
      <c r="R3197" t="s">
        <v>8359</v>
      </c>
      <c r="S3197" s="12">
        <f t="shared" si="202"/>
        <v>42017.594236111108</v>
      </c>
      <c r="T3197" s="12">
        <f t="shared" si="203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05"/>
        <v>0.06</v>
      </c>
      <c r="P3198" s="8">
        <f t="shared" si="204"/>
        <v>300</v>
      </c>
      <c r="Q3198" t="s">
        <v>8317</v>
      </c>
      <c r="R3198" t="s">
        <v>8359</v>
      </c>
      <c r="S3198" s="12">
        <f t="shared" ref="S3198:S3261" si="206">(((J3198/60)/60)/24)+DATE(1970,1,1)</f>
        <v>42157.598090277781</v>
      </c>
      <c r="T3198" s="12">
        <f t="shared" si="203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05"/>
        <v>11.450000000000001</v>
      </c>
      <c r="P3199" s="8">
        <f t="shared" si="204"/>
        <v>286.25</v>
      </c>
      <c r="Q3199" t="s">
        <v>8317</v>
      </c>
      <c r="R3199" t="s">
        <v>8359</v>
      </c>
      <c r="S3199" s="12">
        <f t="shared" si="206"/>
        <v>42009.493263888886</v>
      </c>
      <c r="T3199" s="12">
        <f t="shared" si="203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05"/>
        <v>0.36666666666666664</v>
      </c>
      <c r="P3200" s="8">
        <f t="shared" si="204"/>
        <v>36.666666666666664</v>
      </c>
      <c r="Q3200" t="s">
        <v>8317</v>
      </c>
      <c r="R3200" t="s">
        <v>8359</v>
      </c>
      <c r="S3200" s="12">
        <f t="shared" si="206"/>
        <v>42013.424502314811</v>
      </c>
      <c r="T3200" s="12">
        <f t="shared" si="203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05"/>
        <v>52.16</v>
      </c>
      <c r="P3201" s="8">
        <f t="shared" si="204"/>
        <v>49.20754716981132</v>
      </c>
      <c r="Q3201" t="s">
        <v>8317</v>
      </c>
      <c r="R3201" t="s">
        <v>8359</v>
      </c>
      <c r="S3201" s="12">
        <f t="shared" si="206"/>
        <v>41858.761782407404</v>
      </c>
      <c r="T3201" s="12">
        <f t="shared" si="203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05"/>
        <v>2E-3</v>
      </c>
      <c r="P3202" s="8">
        <f t="shared" si="204"/>
        <v>1</v>
      </c>
      <c r="Q3202" t="s">
        <v>8317</v>
      </c>
      <c r="R3202" t="s">
        <v>8359</v>
      </c>
      <c r="S3202" s="12">
        <f t="shared" si="206"/>
        <v>42460.320613425924</v>
      </c>
      <c r="T3202" s="12">
        <f t="shared" si="203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5"/>
        <v>1.25</v>
      </c>
      <c r="P3203" s="8">
        <f t="shared" si="204"/>
        <v>12.5</v>
      </c>
      <c r="Q3203" t="s">
        <v>8317</v>
      </c>
      <c r="R3203" t="s">
        <v>8359</v>
      </c>
      <c r="S3203" s="12">
        <f t="shared" si="206"/>
        <v>41861.767094907409</v>
      </c>
      <c r="T3203" s="12">
        <f t="shared" si="203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5"/>
        <v>54.52</v>
      </c>
      <c r="P3204" s="8">
        <f t="shared" si="204"/>
        <v>109.04</v>
      </c>
      <c r="Q3204" t="s">
        <v>8317</v>
      </c>
      <c r="R3204" t="s">
        <v>8359</v>
      </c>
      <c r="S3204" s="12">
        <f t="shared" si="206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5"/>
        <v>25</v>
      </c>
      <c r="P3205" s="8">
        <f t="shared" si="204"/>
        <v>41.666666666666664</v>
      </c>
      <c r="Q3205" t="s">
        <v>8317</v>
      </c>
      <c r="R3205" t="s">
        <v>8359</v>
      </c>
      <c r="S3205" s="12">
        <f t="shared" si="206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5"/>
        <v>0</v>
      </c>
      <c r="P3206" s="8">
        <v>0</v>
      </c>
      <c r="Q3206" t="s">
        <v>8317</v>
      </c>
      <c r="R3206" t="s">
        <v>8359</v>
      </c>
      <c r="S3206" s="12">
        <f t="shared" si="206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5"/>
        <v>3.4125000000000001</v>
      </c>
      <c r="P3207" s="8">
        <f t="shared" si="204"/>
        <v>22.75</v>
      </c>
      <c r="Q3207" t="s">
        <v>8317</v>
      </c>
      <c r="R3207" t="s">
        <v>8359</v>
      </c>
      <c r="S3207" s="12">
        <f t="shared" si="206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5"/>
        <v>0</v>
      </c>
      <c r="P3208" s="8">
        <v>0</v>
      </c>
      <c r="Q3208" t="s">
        <v>8317</v>
      </c>
      <c r="R3208" t="s">
        <v>8359</v>
      </c>
      <c r="S3208" s="12">
        <f t="shared" si="206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5"/>
        <v>46.36363636363636</v>
      </c>
      <c r="P3209" s="8">
        <f t="shared" si="204"/>
        <v>70.833333333333329</v>
      </c>
      <c r="Q3209" t="s">
        <v>8317</v>
      </c>
      <c r="R3209" t="s">
        <v>8359</v>
      </c>
      <c r="S3209" s="12">
        <f t="shared" si="206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5"/>
        <v>103.49999999999999</v>
      </c>
      <c r="P3210" s="8">
        <f t="shared" si="204"/>
        <v>63.109756097560975</v>
      </c>
      <c r="Q3210" t="s">
        <v>8317</v>
      </c>
      <c r="R3210" t="s">
        <v>8318</v>
      </c>
      <c r="S3210" s="12">
        <f t="shared" si="206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5"/>
        <v>119.32315789473684</v>
      </c>
      <c r="P3211" s="8">
        <f t="shared" si="204"/>
        <v>50.157964601769912</v>
      </c>
      <c r="Q3211" t="s">
        <v>8317</v>
      </c>
      <c r="R3211" t="s">
        <v>8318</v>
      </c>
      <c r="S3211" s="12">
        <f t="shared" si="206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5"/>
        <v>125.76666666666667</v>
      </c>
      <c r="P3212" s="8">
        <f t="shared" si="204"/>
        <v>62.883333333333333</v>
      </c>
      <c r="Q3212" t="s">
        <v>8317</v>
      </c>
      <c r="R3212" t="s">
        <v>8318</v>
      </c>
      <c r="S3212" s="12">
        <f t="shared" si="206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5"/>
        <v>119.74347826086958</v>
      </c>
      <c r="P3213" s="8">
        <f t="shared" si="204"/>
        <v>85.531055900621112</v>
      </c>
      <c r="Q3213" t="s">
        <v>8317</v>
      </c>
      <c r="R3213" t="s">
        <v>8318</v>
      </c>
      <c r="S3213" s="12">
        <f t="shared" si="206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5"/>
        <v>126.25</v>
      </c>
      <c r="P3214" s="8">
        <f t="shared" si="204"/>
        <v>53.723404255319146</v>
      </c>
      <c r="Q3214" t="s">
        <v>8317</v>
      </c>
      <c r="R3214" t="s">
        <v>8318</v>
      </c>
      <c r="S3214" s="12">
        <f t="shared" si="206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5"/>
        <v>100.11666666666667</v>
      </c>
      <c r="P3215" s="8">
        <f t="shared" si="204"/>
        <v>127.80851063829788</v>
      </c>
      <c r="Q3215" t="s">
        <v>8317</v>
      </c>
      <c r="R3215" t="s">
        <v>8318</v>
      </c>
      <c r="S3215" s="12">
        <f t="shared" si="206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5"/>
        <v>102.13333333333334</v>
      </c>
      <c r="P3216" s="8">
        <f t="shared" si="204"/>
        <v>106.57391304347826</v>
      </c>
      <c r="Q3216" t="s">
        <v>8317</v>
      </c>
      <c r="R3216" t="s">
        <v>8318</v>
      </c>
      <c r="S3216" s="12">
        <f t="shared" si="206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5"/>
        <v>100.35142857142858</v>
      </c>
      <c r="P3217" s="8">
        <f t="shared" si="204"/>
        <v>262.11194029850748</v>
      </c>
      <c r="Q3217" t="s">
        <v>8317</v>
      </c>
      <c r="R3217" t="s">
        <v>8318</v>
      </c>
      <c r="S3217" s="12">
        <f t="shared" si="206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5"/>
        <v>100.05</v>
      </c>
      <c r="P3218" s="8">
        <f t="shared" si="204"/>
        <v>57.171428571428571</v>
      </c>
      <c r="Q3218" t="s">
        <v>8317</v>
      </c>
      <c r="R3218" t="s">
        <v>8318</v>
      </c>
      <c r="S3218" s="12">
        <f t="shared" si="206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5"/>
        <v>116.02222222222223</v>
      </c>
      <c r="P3219" s="8">
        <f t="shared" si="204"/>
        <v>50.20192307692308</v>
      </c>
      <c r="Q3219" t="s">
        <v>8317</v>
      </c>
      <c r="R3219" t="s">
        <v>8318</v>
      </c>
      <c r="S3219" s="12">
        <f t="shared" si="206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5"/>
        <v>102.1</v>
      </c>
      <c r="P3220" s="8">
        <f t="shared" si="204"/>
        <v>66.586956521739125</v>
      </c>
      <c r="Q3220" t="s">
        <v>8317</v>
      </c>
      <c r="R3220" t="s">
        <v>8318</v>
      </c>
      <c r="S3220" s="12">
        <f t="shared" si="206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5"/>
        <v>100.11000000000001</v>
      </c>
      <c r="P3221" s="8">
        <f t="shared" si="204"/>
        <v>168.25210084033614</v>
      </c>
      <c r="Q3221" t="s">
        <v>8317</v>
      </c>
      <c r="R3221" t="s">
        <v>8318</v>
      </c>
      <c r="S3221" s="12">
        <f t="shared" si="206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5"/>
        <v>100.84</v>
      </c>
      <c r="P3222" s="8">
        <f t="shared" si="204"/>
        <v>256.37288135593218</v>
      </c>
      <c r="Q3222" t="s">
        <v>8317</v>
      </c>
      <c r="R3222" t="s">
        <v>8318</v>
      </c>
      <c r="S3222" s="12">
        <f t="shared" si="206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5"/>
        <v>103.42499999999998</v>
      </c>
      <c r="P3223" s="8">
        <f t="shared" si="204"/>
        <v>36.610619469026545</v>
      </c>
      <c r="Q3223" t="s">
        <v>8317</v>
      </c>
      <c r="R3223" t="s">
        <v>8318</v>
      </c>
      <c r="S3223" s="12">
        <f t="shared" si="206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5"/>
        <v>124.8</v>
      </c>
      <c r="P3224" s="8">
        <f t="shared" si="204"/>
        <v>37.142857142857146</v>
      </c>
      <c r="Q3224" t="s">
        <v>8317</v>
      </c>
      <c r="R3224" t="s">
        <v>8318</v>
      </c>
      <c r="S3224" s="12">
        <f t="shared" si="206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5"/>
        <v>109.51612903225806</v>
      </c>
      <c r="P3225" s="8">
        <f t="shared" si="204"/>
        <v>45.878378378378379</v>
      </c>
      <c r="Q3225" t="s">
        <v>8317</v>
      </c>
      <c r="R3225" t="s">
        <v>8318</v>
      </c>
      <c r="S3225" s="12">
        <f t="shared" si="206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5"/>
        <v>102.03333333333333</v>
      </c>
      <c r="P3226" s="8">
        <f t="shared" si="204"/>
        <v>141.71296296296296</v>
      </c>
      <c r="Q3226" t="s">
        <v>8317</v>
      </c>
      <c r="R3226" t="s">
        <v>8318</v>
      </c>
      <c r="S3226" s="12">
        <f t="shared" si="206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5"/>
        <v>102.35000000000001</v>
      </c>
      <c r="P3227" s="8">
        <f t="shared" si="204"/>
        <v>52.487179487179489</v>
      </c>
      <c r="Q3227" t="s">
        <v>8317</v>
      </c>
      <c r="R3227" t="s">
        <v>8318</v>
      </c>
      <c r="S3227" s="12">
        <f t="shared" si="206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5"/>
        <v>104.16666666666667</v>
      </c>
      <c r="P3228" s="8">
        <f t="shared" si="204"/>
        <v>59.523809523809526</v>
      </c>
      <c r="Q3228" t="s">
        <v>8317</v>
      </c>
      <c r="R3228" t="s">
        <v>8318</v>
      </c>
      <c r="S3228" s="12">
        <f t="shared" si="206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5"/>
        <v>125</v>
      </c>
      <c r="P3229" s="8">
        <f t="shared" si="204"/>
        <v>50</v>
      </c>
      <c r="Q3229" t="s">
        <v>8317</v>
      </c>
      <c r="R3229" t="s">
        <v>8318</v>
      </c>
      <c r="S3229" s="12">
        <f t="shared" si="206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5"/>
        <v>102.34285714285714</v>
      </c>
      <c r="P3230" s="8">
        <f t="shared" si="204"/>
        <v>193.62162162162161</v>
      </c>
      <c r="Q3230" t="s">
        <v>8317</v>
      </c>
      <c r="R3230" t="s">
        <v>8318</v>
      </c>
      <c r="S3230" s="12">
        <f t="shared" si="206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5"/>
        <v>107.86500000000001</v>
      </c>
      <c r="P3231" s="8">
        <f t="shared" si="204"/>
        <v>106.79702970297029</v>
      </c>
      <c r="Q3231" t="s">
        <v>8317</v>
      </c>
      <c r="R3231" t="s">
        <v>8318</v>
      </c>
      <c r="S3231" s="12">
        <f t="shared" si="206"/>
        <v>41933.291643518518</v>
      </c>
      <c r="T3231" s="12">
        <f t="shared" ref="T3231:T3294" si="207">(((I3231/60)/60)/24)+DATE(1970,1,1)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5"/>
        <v>109.88461538461539</v>
      </c>
      <c r="P3232" s="8">
        <f t="shared" ref="P3232:P3260" si="208">AVERAGE(E3232/L3232)</f>
        <v>77.21621621621621</v>
      </c>
      <c r="Q3232" t="s">
        <v>8317</v>
      </c>
      <c r="R3232" t="s">
        <v>8318</v>
      </c>
      <c r="S3232" s="12">
        <f t="shared" si="206"/>
        <v>41898.168125000004</v>
      </c>
      <c r="T3232" s="12">
        <f t="shared" si="207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5"/>
        <v>161</v>
      </c>
      <c r="P3233" s="8">
        <f t="shared" si="208"/>
        <v>57.5</v>
      </c>
      <c r="Q3233" t="s">
        <v>8317</v>
      </c>
      <c r="R3233" t="s">
        <v>8318</v>
      </c>
      <c r="S3233" s="12">
        <f t="shared" si="206"/>
        <v>42446.943831018521</v>
      </c>
      <c r="T3233" s="12">
        <f t="shared" si="207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5"/>
        <v>131.20000000000002</v>
      </c>
      <c r="P3234" s="8">
        <f t="shared" si="208"/>
        <v>50.46153846153846</v>
      </c>
      <c r="Q3234" t="s">
        <v>8317</v>
      </c>
      <c r="R3234" t="s">
        <v>8318</v>
      </c>
      <c r="S3234" s="12">
        <f t="shared" si="206"/>
        <v>42463.81385416667</v>
      </c>
      <c r="T3234" s="12">
        <f t="shared" si="207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5"/>
        <v>118.8</v>
      </c>
      <c r="P3235" s="8">
        <f t="shared" si="208"/>
        <v>97.377049180327873</v>
      </c>
      <c r="Q3235" t="s">
        <v>8317</v>
      </c>
      <c r="R3235" t="s">
        <v>8318</v>
      </c>
      <c r="S3235" s="12">
        <f t="shared" si="206"/>
        <v>42766.805034722223</v>
      </c>
      <c r="T3235" s="12">
        <f t="shared" si="207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5"/>
        <v>100.39275000000001</v>
      </c>
      <c r="P3236" s="8">
        <f t="shared" si="208"/>
        <v>34.91921739130435</v>
      </c>
      <c r="Q3236" t="s">
        <v>8317</v>
      </c>
      <c r="R3236" t="s">
        <v>8318</v>
      </c>
      <c r="S3236" s="12">
        <f t="shared" si="206"/>
        <v>42734.789444444439</v>
      </c>
      <c r="T3236" s="12">
        <f t="shared" si="207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5"/>
        <v>103.20666666666666</v>
      </c>
      <c r="P3237" s="8">
        <f t="shared" si="208"/>
        <v>85.530386740331494</v>
      </c>
      <c r="Q3237" t="s">
        <v>8317</v>
      </c>
      <c r="R3237" t="s">
        <v>8318</v>
      </c>
      <c r="S3237" s="12">
        <f t="shared" si="206"/>
        <v>42522.347812499997</v>
      </c>
      <c r="T3237" s="12">
        <f t="shared" si="207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5"/>
        <v>100.6</v>
      </c>
      <c r="P3238" s="8">
        <f t="shared" si="208"/>
        <v>182.90909090909091</v>
      </c>
      <c r="Q3238" t="s">
        <v>8317</v>
      </c>
      <c r="R3238" t="s">
        <v>8318</v>
      </c>
      <c r="S3238" s="12">
        <f t="shared" si="206"/>
        <v>42702.917048611111</v>
      </c>
      <c r="T3238" s="12">
        <f t="shared" si="207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5"/>
        <v>100.78754285714287</v>
      </c>
      <c r="P3239" s="8">
        <f t="shared" si="208"/>
        <v>131.13620817843866</v>
      </c>
      <c r="Q3239" t="s">
        <v>8317</v>
      </c>
      <c r="R3239" t="s">
        <v>8318</v>
      </c>
      <c r="S3239" s="12">
        <f t="shared" si="206"/>
        <v>42252.474351851852</v>
      </c>
      <c r="T3239" s="12">
        <f t="shared" si="207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5"/>
        <v>112.32142857142857</v>
      </c>
      <c r="P3240" s="8">
        <f t="shared" si="208"/>
        <v>39.810126582278478</v>
      </c>
      <c r="Q3240" t="s">
        <v>8317</v>
      </c>
      <c r="R3240" t="s">
        <v>8318</v>
      </c>
      <c r="S3240" s="12">
        <f t="shared" si="206"/>
        <v>42156.510393518518</v>
      </c>
      <c r="T3240" s="12">
        <f t="shared" si="207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5"/>
        <v>105.91914022517912</v>
      </c>
      <c r="P3241" s="8">
        <f t="shared" si="208"/>
        <v>59.701730769230764</v>
      </c>
      <c r="Q3241" t="s">
        <v>8317</v>
      </c>
      <c r="R3241" t="s">
        <v>8318</v>
      </c>
      <c r="S3241" s="12">
        <f t="shared" si="206"/>
        <v>42278.089039351849</v>
      </c>
      <c r="T3241" s="12">
        <f t="shared" si="207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5"/>
        <v>100.56666666666668</v>
      </c>
      <c r="P3242" s="8">
        <f t="shared" si="208"/>
        <v>88.735294117647058</v>
      </c>
      <c r="Q3242" t="s">
        <v>8317</v>
      </c>
      <c r="R3242" t="s">
        <v>8318</v>
      </c>
      <c r="S3242" s="12">
        <f t="shared" si="206"/>
        <v>42754.693842592591</v>
      </c>
      <c r="T3242" s="12">
        <f t="shared" si="207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5"/>
        <v>115.30588235294117</v>
      </c>
      <c r="P3243" s="8">
        <f t="shared" si="208"/>
        <v>58.688622754491021</v>
      </c>
      <c r="Q3243" t="s">
        <v>8317</v>
      </c>
      <c r="R3243" t="s">
        <v>8318</v>
      </c>
      <c r="S3243" s="12">
        <f t="shared" si="206"/>
        <v>41893.324884259258</v>
      </c>
      <c r="T3243" s="12">
        <f t="shared" si="207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5"/>
        <v>127.30419999999999</v>
      </c>
      <c r="P3244" s="8">
        <f t="shared" si="208"/>
        <v>69.56513661202186</v>
      </c>
      <c r="Q3244" t="s">
        <v>8317</v>
      </c>
      <c r="R3244" t="s">
        <v>8318</v>
      </c>
      <c r="S3244" s="12">
        <f t="shared" si="206"/>
        <v>41871.755694444444</v>
      </c>
      <c r="T3244" s="12">
        <f t="shared" si="207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5"/>
        <v>102.83750000000001</v>
      </c>
      <c r="P3245" s="8">
        <f t="shared" si="208"/>
        <v>115.87323943661971</v>
      </c>
      <c r="Q3245" t="s">
        <v>8317</v>
      </c>
      <c r="R3245" t="s">
        <v>8318</v>
      </c>
      <c r="S3245" s="12">
        <f t="shared" si="206"/>
        <v>42262.096782407403</v>
      </c>
      <c r="T3245" s="12">
        <f t="shared" si="207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5"/>
        <v>102.9375</v>
      </c>
      <c r="P3246" s="8">
        <f t="shared" si="208"/>
        <v>23.869565217391305</v>
      </c>
      <c r="Q3246" t="s">
        <v>8317</v>
      </c>
      <c r="R3246" t="s">
        <v>8318</v>
      </c>
      <c r="S3246" s="12">
        <f t="shared" si="206"/>
        <v>42675.694236111114</v>
      </c>
      <c r="T3246" s="12">
        <f t="shared" si="207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5"/>
        <v>104.3047619047619</v>
      </c>
      <c r="P3247" s="8">
        <f t="shared" si="208"/>
        <v>81.125925925925927</v>
      </c>
      <c r="Q3247" t="s">
        <v>8317</v>
      </c>
      <c r="R3247" t="s">
        <v>8318</v>
      </c>
      <c r="S3247" s="12">
        <f t="shared" si="206"/>
        <v>42135.60020833333</v>
      </c>
      <c r="T3247" s="12">
        <f t="shared" si="207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5"/>
        <v>111.22000000000001</v>
      </c>
      <c r="P3248" s="8">
        <f t="shared" si="208"/>
        <v>57.626943005181346</v>
      </c>
      <c r="Q3248" t="s">
        <v>8317</v>
      </c>
      <c r="R3248" t="s">
        <v>8318</v>
      </c>
      <c r="S3248" s="12">
        <f t="shared" si="206"/>
        <v>42230.472222222219</v>
      </c>
      <c r="T3248" s="12">
        <f t="shared" si="207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5"/>
        <v>105.86</v>
      </c>
      <c r="P3249" s="8">
        <f t="shared" si="208"/>
        <v>46.429824561403507</v>
      </c>
      <c r="Q3249" t="s">
        <v>8317</v>
      </c>
      <c r="R3249" t="s">
        <v>8318</v>
      </c>
      <c r="S3249" s="12">
        <f t="shared" si="206"/>
        <v>42167.434166666666</v>
      </c>
      <c r="T3249" s="12">
        <f t="shared" si="207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5"/>
        <v>100.79166666666666</v>
      </c>
      <c r="P3250" s="8">
        <f t="shared" si="208"/>
        <v>60.475000000000001</v>
      </c>
      <c r="Q3250" t="s">
        <v>8317</v>
      </c>
      <c r="R3250" t="s">
        <v>8318</v>
      </c>
      <c r="S3250" s="12">
        <f t="shared" si="206"/>
        <v>42068.888391203705</v>
      </c>
      <c r="T3250" s="12">
        <f t="shared" si="207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ref="O3251:O3314" si="209">SUM(E3251/D3251)*100</f>
        <v>104.92727272727274</v>
      </c>
      <c r="P3251" s="8">
        <f t="shared" si="208"/>
        <v>65.579545454545453</v>
      </c>
      <c r="Q3251" t="s">
        <v>8317</v>
      </c>
      <c r="R3251" t="s">
        <v>8318</v>
      </c>
      <c r="S3251" s="12">
        <f t="shared" si="206"/>
        <v>42145.746689814812</v>
      </c>
      <c r="T3251" s="12">
        <f t="shared" si="207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9"/>
        <v>101.55199999999999</v>
      </c>
      <c r="P3252" s="8">
        <f t="shared" si="208"/>
        <v>119.1924882629108</v>
      </c>
      <c r="Q3252" t="s">
        <v>8317</v>
      </c>
      <c r="R3252" t="s">
        <v>8318</v>
      </c>
      <c r="S3252" s="12">
        <f t="shared" si="206"/>
        <v>41918.742175925923</v>
      </c>
      <c r="T3252" s="12">
        <f t="shared" si="207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9"/>
        <v>110.73333333333333</v>
      </c>
      <c r="P3253" s="8">
        <f t="shared" si="208"/>
        <v>83.05</v>
      </c>
      <c r="Q3253" t="s">
        <v>8317</v>
      </c>
      <c r="R3253" t="s">
        <v>8318</v>
      </c>
      <c r="S3253" s="12">
        <f t="shared" si="206"/>
        <v>42146.731087962966</v>
      </c>
      <c r="T3253" s="12">
        <f t="shared" si="207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9"/>
        <v>127.82222222222221</v>
      </c>
      <c r="P3254" s="8">
        <f t="shared" si="208"/>
        <v>57.52</v>
      </c>
      <c r="Q3254" t="s">
        <v>8317</v>
      </c>
      <c r="R3254" t="s">
        <v>8318</v>
      </c>
      <c r="S3254" s="12">
        <f t="shared" si="206"/>
        <v>42590.472685185188</v>
      </c>
      <c r="T3254" s="12">
        <f t="shared" si="207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9"/>
        <v>101.82500000000002</v>
      </c>
      <c r="P3255" s="8">
        <f t="shared" si="208"/>
        <v>177.08695652173913</v>
      </c>
      <c r="Q3255" t="s">
        <v>8317</v>
      </c>
      <c r="R3255" t="s">
        <v>8318</v>
      </c>
      <c r="S3255" s="12">
        <f t="shared" si="206"/>
        <v>42602.576712962968</v>
      </c>
      <c r="T3255" s="12">
        <f t="shared" si="207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9"/>
        <v>101.25769230769231</v>
      </c>
      <c r="P3256" s="8">
        <f t="shared" si="208"/>
        <v>70.771505376344081</v>
      </c>
      <c r="Q3256" t="s">
        <v>8317</v>
      </c>
      <c r="R3256" t="s">
        <v>8318</v>
      </c>
      <c r="S3256" s="12">
        <f t="shared" si="206"/>
        <v>42059.085752314815</v>
      </c>
      <c r="T3256" s="12">
        <f t="shared" si="207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9"/>
        <v>175</v>
      </c>
      <c r="P3257" s="8">
        <f t="shared" si="208"/>
        <v>29.166666666666668</v>
      </c>
      <c r="Q3257" t="s">
        <v>8317</v>
      </c>
      <c r="R3257" t="s">
        <v>8318</v>
      </c>
      <c r="S3257" s="12">
        <f t="shared" si="206"/>
        <v>41889.768229166664</v>
      </c>
      <c r="T3257" s="12">
        <f t="shared" si="207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9"/>
        <v>128.06</v>
      </c>
      <c r="P3258" s="8">
        <f t="shared" si="208"/>
        <v>72.76136363636364</v>
      </c>
      <c r="Q3258" t="s">
        <v>8317</v>
      </c>
      <c r="R3258" t="s">
        <v>8318</v>
      </c>
      <c r="S3258" s="12">
        <f t="shared" si="206"/>
        <v>42144.573807870373</v>
      </c>
      <c r="T3258" s="12">
        <f t="shared" si="207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9"/>
        <v>106.29949999999999</v>
      </c>
      <c r="P3259" s="8">
        <f t="shared" si="208"/>
        <v>51.853414634146333</v>
      </c>
      <c r="Q3259" t="s">
        <v>8317</v>
      </c>
      <c r="R3259" t="s">
        <v>8318</v>
      </c>
      <c r="S3259" s="12">
        <f t="shared" si="206"/>
        <v>42758.559629629628</v>
      </c>
      <c r="T3259" s="12">
        <f t="shared" si="207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9"/>
        <v>105.21428571428571</v>
      </c>
      <c r="P3260" s="8">
        <f t="shared" si="208"/>
        <v>98.2</v>
      </c>
      <c r="Q3260" t="s">
        <v>8317</v>
      </c>
      <c r="R3260" t="s">
        <v>8318</v>
      </c>
      <c r="S3260" s="12">
        <f t="shared" si="206"/>
        <v>41982.887280092589</v>
      </c>
      <c r="T3260" s="12">
        <f t="shared" si="207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9"/>
        <v>106.16782608695652</v>
      </c>
      <c r="P3261" s="8">
        <f t="shared" ref="P3261:P3324" si="210">AVERAGE(E3261/L3261)</f>
        <v>251.7381443298969</v>
      </c>
      <c r="Q3261" t="s">
        <v>8317</v>
      </c>
      <c r="R3261" t="s">
        <v>8318</v>
      </c>
      <c r="S3261" s="12">
        <f t="shared" si="206"/>
        <v>42614.760937500003</v>
      </c>
      <c r="T3261" s="12">
        <f t="shared" si="207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9"/>
        <v>109.24000000000001</v>
      </c>
      <c r="P3262" s="8">
        <f t="shared" si="210"/>
        <v>74.821917808219183</v>
      </c>
      <c r="Q3262" t="s">
        <v>8317</v>
      </c>
      <c r="R3262" t="s">
        <v>8318</v>
      </c>
      <c r="S3262" s="12">
        <f t="shared" ref="S3262:S3325" si="211">(((J3262/60)/60)/24)+DATE(1970,1,1)</f>
        <v>42303.672662037032</v>
      </c>
      <c r="T3262" s="12">
        <f t="shared" si="207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9"/>
        <v>100.45454545454547</v>
      </c>
      <c r="P3263" s="8">
        <f t="shared" si="210"/>
        <v>67.65306122448979</v>
      </c>
      <c r="Q3263" t="s">
        <v>8317</v>
      </c>
      <c r="R3263" t="s">
        <v>8318</v>
      </c>
      <c r="S3263" s="12">
        <f t="shared" si="211"/>
        <v>42171.725416666668</v>
      </c>
      <c r="T3263" s="12">
        <f t="shared" si="207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9"/>
        <v>103.04098360655738</v>
      </c>
      <c r="P3264" s="8">
        <f t="shared" si="210"/>
        <v>93.81343283582089</v>
      </c>
      <c r="Q3264" t="s">
        <v>8317</v>
      </c>
      <c r="R3264" t="s">
        <v>8318</v>
      </c>
      <c r="S3264" s="12">
        <f t="shared" si="211"/>
        <v>41964.315532407403</v>
      </c>
      <c r="T3264" s="12">
        <f t="shared" si="207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9"/>
        <v>112.1664</v>
      </c>
      <c r="P3265" s="8">
        <f t="shared" si="210"/>
        <v>41.237647058823526</v>
      </c>
      <c r="Q3265" t="s">
        <v>8317</v>
      </c>
      <c r="R3265" t="s">
        <v>8318</v>
      </c>
      <c r="S3265" s="12">
        <f t="shared" si="211"/>
        <v>42284.516064814816</v>
      </c>
      <c r="T3265" s="12">
        <f t="shared" si="207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9"/>
        <v>103</v>
      </c>
      <c r="P3266" s="8">
        <f t="shared" si="210"/>
        <v>52.551020408163268</v>
      </c>
      <c r="Q3266" t="s">
        <v>8317</v>
      </c>
      <c r="R3266" t="s">
        <v>8318</v>
      </c>
      <c r="S3266" s="12">
        <f t="shared" si="211"/>
        <v>42016.800208333334</v>
      </c>
      <c r="T3266" s="12">
        <f t="shared" si="207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9"/>
        <v>164</v>
      </c>
      <c r="P3267" s="8">
        <f t="shared" si="210"/>
        <v>70.285714285714292</v>
      </c>
      <c r="Q3267" t="s">
        <v>8317</v>
      </c>
      <c r="R3267" t="s">
        <v>8318</v>
      </c>
      <c r="S3267" s="12">
        <f t="shared" si="211"/>
        <v>42311.711979166663</v>
      </c>
      <c r="T3267" s="12">
        <f t="shared" si="207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9"/>
        <v>131.28333333333333</v>
      </c>
      <c r="P3268" s="8">
        <f t="shared" si="210"/>
        <v>48.325153374233132</v>
      </c>
      <c r="Q3268" t="s">
        <v>8317</v>
      </c>
      <c r="R3268" t="s">
        <v>8318</v>
      </c>
      <c r="S3268" s="12">
        <f t="shared" si="211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9"/>
        <v>102.1</v>
      </c>
      <c r="P3269" s="8">
        <f t="shared" si="210"/>
        <v>53.177083333333336</v>
      </c>
      <c r="Q3269" t="s">
        <v>8317</v>
      </c>
      <c r="R3269" t="s">
        <v>8318</v>
      </c>
      <c r="S3269" s="12">
        <f t="shared" si="211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9"/>
        <v>128</v>
      </c>
      <c r="P3270" s="8">
        <f t="shared" si="210"/>
        <v>60.952380952380949</v>
      </c>
      <c r="Q3270" t="s">
        <v>8317</v>
      </c>
      <c r="R3270" t="s">
        <v>8318</v>
      </c>
      <c r="S3270" s="12">
        <f t="shared" si="211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9"/>
        <v>101.49999999999999</v>
      </c>
      <c r="P3271" s="8">
        <f t="shared" si="210"/>
        <v>116</v>
      </c>
      <c r="Q3271" t="s">
        <v>8317</v>
      </c>
      <c r="R3271" t="s">
        <v>8318</v>
      </c>
      <c r="S3271" s="12">
        <f t="shared" si="211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9"/>
        <v>101.66666666666666</v>
      </c>
      <c r="P3272" s="8">
        <f t="shared" si="210"/>
        <v>61</v>
      </c>
      <c r="Q3272" t="s">
        <v>8317</v>
      </c>
      <c r="R3272" t="s">
        <v>8318</v>
      </c>
      <c r="S3272" s="12">
        <f t="shared" si="211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9"/>
        <v>130</v>
      </c>
      <c r="P3273" s="8">
        <f t="shared" si="210"/>
        <v>38.235294117647058</v>
      </c>
      <c r="Q3273" t="s">
        <v>8317</v>
      </c>
      <c r="R3273" t="s">
        <v>8318</v>
      </c>
      <c r="S3273" s="12">
        <f t="shared" si="211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9"/>
        <v>154.43</v>
      </c>
      <c r="P3274" s="8">
        <f t="shared" si="210"/>
        <v>106.50344827586207</v>
      </c>
      <c r="Q3274" t="s">
        <v>8317</v>
      </c>
      <c r="R3274" t="s">
        <v>8318</v>
      </c>
      <c r="S3274" s="12">
        <f t="shared" si="211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9"/>
        <v>107.4</v>
      </c>
      <c r="P3275" s="8">
        <f t="shared" si="210"/>
        <v>204.57142857142858</v>
      </c>
      <c r="Q3275" t="s">
        <v>8317</v>
      </c>
      <c r="R3275" t="s">
        <v>8318</v>
      </c>
      <c r="S3275" s="12">
        <f t="shared" si="211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9"/>
        <v>101.32258064516128</v>
      </c>
      <c r="P3276" s="8">
        <f t="shared" si="210"/>
        <v>54.912587412587413</v>
      </c>
      <c r="Q3276" t="s">
        <v>8317</v>
      </c>
      <c r="R3276" t="s">
        <v>8318</v>
      </c>
      <c r="S3276" s="12">
        <f t="shared" si="211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9"/>
        <v>100.27777777777777</v>
      </c>
      <c r="P3277" s="8">
        <f t="shared" si="210"/>
        <v>150.41666666666666</v>
      </c>
      <c r="Q3277" t="s">
        <v>8317</v>
      </c>
      <c r="R3277" t="s">
        <v>8318</v>
      </c>
      <c r="S3277" s="12">
        <f t="shared" si="211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9"/>
        <v>116.84444444444443</v>
      </c>
      <c r="P3278" s="8">
        <f t="shared" si="210"/>
        <v>52.58</v>
      </c>
      <c r="Q3278" t="s">
        <v>8317</v>
      </c>
      <c r="R3278" t="s">
        <v>8318</v>
      </c>
      <c r="S3278" s="12">
        <f t="shared" si="211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9"/>
        <v>108.60000000000001</v>
      </c>
      <c r="P3279" s="8">
        <f t="shared" si="210"/>
        <v>54.3</v>
      </c>
      <c r="Q3279" t="s">
        <v>8317</v>
      </c>
      <c r="R3279" t="s">
        <v>8318</v>
      </c>
      <c r="S3279" s="12">
        <f t="shared" si="211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9"/>
        <v>103.4</v>
      </c>
      <c r="P3280" s="8">
        <f t="shared" si="210"/>
        <v>76.029411764705884</v>
      </c>
      <c r="Q3280" t="s">
        <v>8317</v>
      </c>
      <c r="R3280" t="s">
        <v>8318</v>
      </c>
      <c r="S3280" s="12">
        <f t="shared" si="211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9"/>
        <v>114.27586206896552</v>
      </c>
      <c r="P3281" s="8">
        <f t="shared" si="210"/>
        <v>105.2063492063492</v>
      </c>
      <c r="Q3281" t="s">
        <v>8317</v>
      </c>
      <c r="R3281" t="s">
        <v>8318</v>
      </c>
      <c r="S3281" s="12">
        <f t="shared" si="211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9"/>
        <v>103</v>
      </c>
      <c r="P3282" s="8">
        <f t="shared" si="210"/>
        <v>68.666666666666671</v>
      </c>
      <c r="Q3282" t="s">
        <v>8317</v>
      </c>
      <c r="R3282" t="s">
        <v>8318</v>
      </c>
      <c r="S3282" s="12">
        <f t="shared" si="211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9"/>
        <v>121.6</v>
      </c>
      <c r="P3283" s="8">
        <f t="shared" si="210"/>
        <v>129.36170212765958</v>
      </c>
      <c r="Q3283" t="s">
        <v>8317</v>
      </c>
      <c r="R3283" t="s">
        <v>8318</v>
      </c>
      <c r="S3283" s="12">
        <f t="shared" si="211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9"/>
        <v>102.6467741935484</v>
      </c>
      <c r="P3284" s="8">
        <f t="shared" si="210"/>
        <v>134.26371308016877</v>
      </c>
      <c r="Q3284" t="s">
        <v>8317</v>
      </c>
      <c r="R3284" t="s">
        <v>8318</v>
      </c>
      <c r="S3284" s="12">
        <f t="shared" si="211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9"/>
        <v>104.75000000000001</v>
      </c>
      <c r="P3285" s="8">
        <f t="shared" si="210"/>
        <v>17.829787234042552</v>
      </c>
      <c r="Q3285" t="s">
        <v>8317</v>
      </c>
      <c r="R3285" t="s">
        <v>8318</v>
      </c>
      <c r="S3285" s="12">
        <f t="shared" si="211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9"/>
        <v>101.6</v>
      </c>
      <c r="P3286" s="8">
        <f t="shared" si="210"/>
        <v>203.2</v>
      </c>
      <c r="Q3286" t="s">
        <v>8317</v>
      </c>
      <c r="R3286" t="s">
        <v>8318</v>
      </c>
      <c r="S3286" s="12">
        <f t="shared" si="211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9"/>
        <v>112.10242048409683</v>
      </c>
      <c r="P3287" s="8">
        <f t="shared" si="210"/>
        <v>69.18518518518519</v>
      </c>
      <c r="Q3287" t="s">
        <v>8317</v>
      </c>
      <c r="R3287" t="s">
        <v>8318</v>
      </c>
      <c r="S3287" s="12">
        <f t="shared" si="211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9"/>
        <v>101.76666666666667</v>
      </c>
      <c r="P3288" s="8">
        <f t="shared" si="210"/>
        <v>125.12295081967213</v>
      </c>
      <c r="Q3288" t="s">
        <v>8317</v>
      </c>
      <c r="R3288" t="s">
        <v>8318</v>
      </c>
      <c r="S3288" s="12">
        <f t="shared" si="211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9"/>
        <v>100</v>
      </c>
      <c r="P3289" s="8">
        <f t="shared" si="210"/>
        <v>73.529411764705884</v>
      </c>
      <c r="Q3289" t="s">
        <v>8317</v>
      </c>
      <c r="R3289" t="s">
        <v>8318</v>
      </c>
      <c r="S3289" s="12">
        <f t="shared" si="211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9"/>
        <v>100.26489999999998</v>
      </c>
      <c r="P3290" s="8">
        <f t="shared" si="210"/>
        <v>48.437149758454105</v>
      </c>
      <c r="Q3290" t="s">
        <v>8317</v>
      </c>
      <c r="R3290" t="s">
        <v>8318</v>
      </c>
      <c r="S3290" s="12">
        <f t="shared" si="211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9"/>
        <v>133.04200000000003</v>
      </c>
      <c r="P3291" s="8">
        <f t="shared" si="210"/>
        <v>26.608400000000003</v>
      </c>
      <c r="Q3291" t="s">
        <v>8317</v>
      </c>
      <c r="R3291" t="s">
        <v>8318</v>
      </c>
      <c r="S3291" s="12">
        <f t="shared" si="211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9"/>
        <v>121.2</v>
      </c>
      <c r="P3292" s="8">
        <f t="shared" si="210"/>
        <v>33.666666666666664</v>
      </c>
      <c r="Q3292" t="s">
        <v>8317</v>
      </c>
      <c r="R3292" t="s">
        <v>8318</v>
      </c>
      <c r="S3292" s="12">
        <f t="shared" si="211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9"/>
        <v>113.99999999999999</v>
      </c>
      <c r="P3293" s="8">
        <f t="shared" si="210"/>
        <v>40.714285714285715</v>
      </c>
      <c r="Q3293" t="s">
        <v>8317</v>
      </c>
      <c r="R3293" t="s">
        <v>8318</v>
      </c>
      <c r="S3293" s="12">
        <f t="shared" si="211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9"/>
        <v>286.13861386138615</v>
      </c>
      <c r="P3294" s="8">
        <f t="shared" si="210"/>
        <v>19.266666666666666</v>
      </c>
      <c r="Q3294" t="s">
        <v>8317</v>
      </c>
      <c r="R3294" t="s">
        <v>8318</v>
      </c>
      <c r="S3294" s="12">
        <f t="shared" si="211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9"/>
        <v>170.44444444444446</v>
      </c>
      <c r="P3295" s="8">
        <f t="shared" si="210"/>
        <v>84.285714285714292</v>
      </c>
      <c r="Q3295" t="s">
        <v>8317</v>
      </c>
      <c r="R3295" t="s">
        <v>8318</v>
      </c>
      <c r="S3295" s="12">
        <f t="shared" si="211"/>
        <v>42768.425370370373</v>
      </c>
      <c r="T3295" s="12">
        <f t="shared" ref="T3295:T3358" si="212">(((I3295/60)/60)/24)+DATE(1970,1,1)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9"/>
        <v>118.33333333333333</v>
      </c>
      <c r="P3296" s="8">
        <f t="shared" si="210"/>
        <v>29.583333333333332</v>
      </c>
      <c r="Q3296" t="s">
        <v>8317</v>
      </c>
      <c r="R3296" t="s">
        <v>8318</v>
      </c>
      <c r="S3296" s="12">
        <f t="shared" si="211"/>
        <v>42141.541134259256</v>
      </c>
      <c r="T3296" s="12">
        <f t="shared" si="212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9"/>
        <v>102.85857142857142</v>
      </c>
      <c r="P3297" s="8">
        <f t="shared" si="210"/>
        <v>26.667037037037037</v>
      </c>
      <c r="Q3297" t="s">
        <v>8317</v>
      </c>
      <c r="R3297" t="s">
        <v>8318</v>
      </c>
      <c r="S3297" s="12">
        <f t="shared" si="211"/>
        <v>42609.442465277782</v>
      </c>
      <c r="T3297" s="12">
        <f t="shared" si="212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9"/>
        <v>144.06666666666666</v>
      </c>
      <c r="P3298" s="8">
        <f t="shared" si="210"/>
        <v>45.978723404255319</v>
      </c>
      <c r="Q3298" t="s">
        <v>8317</v>
      </c>
      <c r="R3298" t="s">
        <v>8318</v>
      </c>
      <c r="S3298" s="12">
        <f t="shared" si="211"/>
        <v>42309.756620370375</v>
      </c>
      <c r="T3298" s="12">
        <f t="shared" si="212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9"/>
        <v>100.07272727272726</v>
      </c>
      <c r="P3299" s="8">
        <f t="shared" si="210"/>
        <v>125.09090909090909</v>
      </c>
      <c r="Q3299" t="s">
        <v>8317</v>
      </c>
      <c r="R3299" t="s">
        <v>8318</v>
      </c>
      <c r="S3299" s="12">
        <f t="shared" si="211"/>
        <v>42193.771481481483</v>
      </c>
      <c r="T3299" s="12">
        <f t="shared" si="212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9"/>
        <v>101.73</v>
      </c>
      <c r="P3300" s="8">
        <f t="shared" si="210"/>
        <v>141.29166666666666</v>
      </c>
      <c r="Q3300" t="s">
        <v>8317</v>
      </c>
      <c r="R3300" t="s">
        <v>8318</v>
      </c>
      <c r="S3300" s="12">
        <f t="shared" si="211"/>
        <v>42239.957962962959</v>
      </c>
      <c r="T3300" s="12">
        <f t="shared" si="212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9"/>
        <v>116.19999999999999</v>
      </c>
      <c r="P3301" s="8">
        <f t="shared" si="210"/>
        <v>55.333333333333336</v>
      </c>
      <c r="Q3301" t="s">
        <v>8317</v>
      </c>
      <c r="R3301" t="s">
        <v>8318</v>
      </c>
      <c r="S3301" s="12">
        <f t="shared" si="211"/>
        <v>42261.917395833334</v>
      </c>
      <c r="T3301" s="12">
        <f t="shared" si="212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9"/>
        <v>136.16666666666666</v>
      </c>
      <c r="P3302" s="8">
        <f t="shared" si="210"/>
        <v>46.420454545454547</v>
      </c>
      <c r="Q3302" t="s">
        <v>8317</v>
      </c>
      <c r="R3302" t="s">
        <v>8318</v>
      </c>
      <c r="S3302" s="12">
        <f t="shared" si="211"/>
        <v>42102.743773148148</v>
      </c>
      <c r="T3302" s="12">
        <f t="shared" si="212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9"/>
        <v>133.46666666666667</v>
      </c>
      <c r="P3303" s="8">
        <f t="shared" si="210"/>
        <v>57.2</v>
      </c>
      <c r="Q3303" t="s">
        <v>8317</v>
      </c>
      <c r="R3303" t="s">
        <v>8318</v>
      </c>
      <c r="S3303" s="12">
        <f t="shared" si="211"/>
        <v>42538.73583333334</v>
      </c>
      <c r="T3303" s="12">
        <f t="shared" si="212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9"/>
        <v>103.39285714285715</v>
      </c>
      <c r="P3304" s="8">
        <f t="shared" si="210"/>
        <v>173.7</v>
      </c>
      <c r="Q3304" t="s">
        <v>8317</v>
      </c>
      <c r="R3304" t="s">
        <v>8318</v>
      </c>
      <c r="S3304" s="12">
        <f t="shared" si="211"/>
        <v>42681.35157407407</v>
      </c>
      <c r="T3304" s="12">
        <f t="shared" si="212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9"/>
        <v>115.88888888888889</v>
      </c>
      <c r="P3305" s="8">
        <f t="shared" si="210"/>
        <v>59.6</v>
      </c>
      <c r="Q3305" t="s">
        <v>8317</v>
      </c>
      <c r="R3305" t="s">
        <v>8318</v>
      </c>
      <c r="S3305" s="12">
        <f t="shared" si="211"/>
        <v>42056.65143518518</v>
      </c>
      <c r="T3305" s="12">
        <f t="shared" si="212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9"/>
        <v>104.51666666666665</v>
      </c>
      <c r="P3306" s="8">
        <f t="shared" si="210"/>
        <v>89.585714285714289</v>
      </c>
      <c r="Q3306" t="s">
        <v>8317</v>
      </c>
      <c r="R3306" t="s">
        <v>8318</v>
      </c>
      <c r="S3306" s="12">
        <f t="shared" si="211"/>
        <v>42696.624444444446</v>
      </c>
      <c r="T3306" s="12">
        <f t="shared" si="212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9"/>
        <v>102.02500000000001</v>
      </c>
      <c r="P3307" s="8">
        <f t="shared" si="210"/>
        <v>204.05</v>
      </c>
      <c r="Q3307" t="s">
        <v>8317</v>
      </c>
      <c r="R3307" t="s">
        <v>8318</v>
      </c>
      <c r="S3307" s="12">
        <f t="shared" si="211"/>
        <v>42186.855879629627</v>
      </c>
      <c r="T3307" s="12">
        <f t="shared" si="212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9"/>
        <v>175.33333333333334</v>
      </c>
      <c r="P3308" s="8">
        <f t="shared" si="210"/>
        <v>48.703703703703702</v>
      </c>
      <c r="Q3308" t="s">
        <v>8317</v>
      </c>
      <c r="R3308" t="s">
        <v>8318</v>
      </c>
      <c r="S3308" s="12">
        <f t="shared" si="211"/>
        <v>42493.219236111108</v>
      </c>
      <c r="T3308" s="12">
        <f t="shared" si="212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9"/>
        <v>106.67999999999999</v>
      </c>
      <c r="P3309" s="8">
        <f t="shared" si="210"/>
        <v>53.339999999999996</v>
      </c>
      <c r="Q3309" t="s">
        <v>8317</v>
      </c>
      <c r="R3309" t="s">
        <v>8318</v>
      </c>
      <c r="S3309" s="12">
        <f t="shared" si="211"/>
        <v>42475.057164351849</v>
      </c>
      <c r="T3309" s="12">
        <f t="shared" si="212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9"/>
        <v>122.28571428571429</v>
      </c>
      <c r="P3310" s="8">
        <f t="shared" si="210"/>
        <v>75.087719298245617</v>
      </c>
      <c r="Q3310" t="s">
        <v>8317</v>
      </c>
      <c r="R3310" t="s">
        <v>8318</v>
      </c>
      <c r="S3310" s="12">
        <f t="shared" si="211"/>
        <v>42452.876909722225</v>
      </c>
      <c r="T3310" s="12">
        <f t="shared" si="212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9"/>
        <v>159.42857142857144</v>
      </c>
      <c r="P3311" s="8">
        <f t="shared" si="210"/>
        <v>18</v>
      </c>
      <c r="Q3311" t="s">
        <v>8317</v>
      </c>
      <c r="R3311" t="s">
        <v>8318</v>
      </c>
      <c r="S3311" s="12">
        <f t="shared" si="211"/>
        <v>42628.650208333333</v>
      </c>
      <c r="T3311" s="12">
        <f t="shared" si="212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9"/>
        <v>100.07692307692308</v>
      </c>
      <c r="P3312" s="8">
        <f t="shared" si="210"/>
        <v>209.83870967741936</v>
      </c>
      <c r="Q3312" t="s">
        <v>8317</v>
      </c>
      <c r="R3312" t="s">
        <v>8318</v>
      </c>
      <c r="S3312" s="12">
        <f t="shared" si="211"/>
        <v>42253.928530092591</v>
      </c>
      <c r="T3312" s="12">
        <f t="shared" si="212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9"/>
        <v>109.84</v>
      </c>
      <c r="P3313" s="8">
        <f t="shared" si="210"/>
        <v>61.022222222222226</v>
      </c>
      <c r="Q3313" t="s">
        <v>8317</v>
      </c>
      <c r="R3313" t="s">
        <v>8318</v>
      </c>
      <c r="S3313" s="12">
        <f t="shared" si="211"/>
        <v>42264.29178240741</v>
      </c>
      <c r="T3313" s="12">
        <f t="shared" si="212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9"/>
        <v>100.03999999999999</v>
      </c>
      <c r="P3314" s="8">
        <f t="shared" si="210"/>
        <v>61</v>
      </c>
      <c r="Q3314" t="s">
        <v>8317</v>
      </c>
      <c r="R3314" t="s">
        <v>8318</v>
      </c>
      <c r="S3314" s="12">
        <f t="shared" si="211"/>
        <v>42664.809560185182</v>
      </c>
      <c r="T3314" s="12">
        <f t="shared" si="212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ref="O3315:O3340" si="213">SUM(E3315/D3315)*100</f>
        <v>116.05000000000001</v>
      </c>
      <c r="P3315" s="8">
        <f t="shared" si="210"/>
        <v>80.034482758620683</v>
      </c>
      <c r="Q3315" t="s">
        <v>8317</v>
      </c>
      <c r="R3315" t="s">
        <v>8318</v>
      </c>
      <c r="S3315" s="12">
        <f t="shared" si="211"/>
        <v>42382.244409722218</v>
      </c>
      <c r="T3315" s="12">
        <f t="shared" si="212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13"/>
        <v>210.75</v>
      </c>
      <c r="P3316" s="8">
        <f t="shared" si="210"/>
        <v>29.068965517241381</v>
      </c>
      <c r="Q3316" t="s">
        <v>8317</v>
      </c>
      <c r="R3316" t="s">
        <v>8318</v>
      </c>
      <c r="S3316" s="12">
        <f t="shared" si="211"/>
        <v>42105.267488425925</v>
      </c>
      <c r="T3316" s="12">
        <f t="shared" si="212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13"/>
        <v>110.00000000000001</v>
      </c>
      <c r="P3317" s="8">
        <f t="shared" si="210"/>
        <v>49.438202247191015</v>
      </c>
      <c r="Q3317" t="s">
        <v>8317</v>
      </c>
      <c r="R3317" t="s">
        <v>8318</v>
      </c>
      <c r="S3317" s="12">
        <f t="shared" si="211"/>
        <v>42466.303715277783</v>
      </c>
      <c r="T3317" s="12">
        <f t="shared" si="212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13"/>
        <v>100.08673425918037</v>
      </c>
      <c r="P3318" s="8">
        <f t="shared" si="210"/>
        <v>93.977440000000001</v>
      </c>
      <c r="Q3318" t="s">
        <v>8317</v>
      </c>
      <c r="R3318" t="s">
        <v>8318</v>
      </c>
      <c r="S3318" s="12">
        <f t="shared" si="211"/>
        <v>41826.871238425927</v>
      </c>
      <c r="T3318" s="12">
        <f t="shared" si="212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13"/>
        <v>106.19047619047619</v>
      </c>
      <c r="P3319" s="8">
        <f t="shared" si="210"/>
        <v>61.944444444444443</v>
      </c>
      <c r="Q3319" t="s">
        <v>8317</v>
      </c>
      <c r="R3319" t="s">
        <v>8318</v>
      </c>
      <c r="S3319" s="12">
        <f t="shared" si="211"/>
        <v>42499.039629629624</v>
      </c>
      <c r="T3319" s="12">
        <f t="shared" si="212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13"/>
        <v>125.6</v>
      </c>
      <c r="P3320" s="8">
        <f t="shared" si="210"/>
        <v>78.5</v>
      </c>
      <c r="Q3320" t="s">
        <v>8317</v>
      </c>
      <c r="R3320" t="s">
        <v>8318</v>
      </c>
      <c r="S3320" s="12">
        <f t="shared" si="211"/>
        <v>42431.302002314813</v>
      </c>
      <c r="T3320" s="12">
        <f t="shared" si="212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13"/>
        <v>108</v>
      </c>
      <c r="P3321" s="8">
        <f t="shared" si="210"/>
        <v>33.75</v>
      </c>
      <c r="Q3321" t="s">
        <v>8317</v>
      </c>
      <c r="R3321" t="s">
        <v>8318</v>
      </c>
      <c r="S3321" s="12">
        <f t="shared" si="211"/>
        <v>41990.585486111115</v>
      </c>
      <c r="T3321" s="12">
        <f t="shared" si="212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13"/>
        <v>101</v>
      </c>
      <c r="P3322" s="8">
        <f t="shared" si="210"/>
        <v>66.44736842105263</v>
      </c>
      <c r="Q3322" t="s">
        <v>8317</v>
      </c>
      <c r="R3322" t="s">
        <v>8318</v>
      </c>
      <c r="S3322" s="12">
        <f t="shared" si="211"/>
        <v>42513.045798611114</v>
      </c>
      <c r="T3322" s="12">
        <f t="shared" si="212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13"/>
        <v>107.4</v>
      </c>
      <c r="P3323" s="8">
        <f t="shared" si="210"/>
        <v>35.799999999999997</v>
      </c>
      <c r="Q3323" t="s">
        <v>8317</v>
      </c>
      <c r="R3323" t="s">
        <v>8318</v>
      </c>
      <c r="S3323" s="12">
        <f t="shared" si="211"/>
        <v>41914.100289351853</v>
      </c>
      <c r="T3323" s="12">
        <f t="shared" si="212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13"/>
        <v>101.51515151515152</v>
      </c>
      <c r="P3324" s="8">
        <f t="shared" si="210"/>
        <v>145.65217391304347</v>
      </c>
      <c r="Q3324" t="s">
        <v>8317</v>
      </c>
      <c r="R3324" t="s">
        <v>8318</v>
      </c>
      <c r="S3324" s="12">
        <f t="shared" si="211"/>
        <v>42521.010370370372</v>
      </c>
      <c r="T3324" s="12">
        <f t="shared" si="212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13"/>
        <v>125.89999999999999</v>
      </c>
      <c r="P3325" s="8">
        <f t="shared" ref="P3325:P3388" si="214">AVERAGE(E3325/L3325)</f>
        <v>25.693877551020407</v>
      </c>
      <c r="Q3325" t="s">
        <v>8317</v>
      </c>
      <c r="R3325" t="s">
        <v>8318</v>
      </c>
      <c r="S3325" s="12">
        <f t="shared" si="211"/>
        <v>42608.36583333333</v>
      </c>
      <c r="T3325" s="12">
        <f t="shared" si="212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13"/>
        <v>101.66666666666666</v>
      </c>
      <c r="P3326" s="8">
        <f t="shared" si="214"/>
        <v>152.5</v>
      </c>
      <c r="Q3326" t="s">
        <v>8317</v>
      </c>
      <c r="R3326" t="s">
        <v>8318</v>
      </c>
      <c r="S3326" s="12">
        <f t="shared" ref="S3326:S3375" si="215">(((J3326/60)/60)/24)+DATE(1970,1,1)</f>
        <v>42512.58321759259</v>
      </c>
      <c r="T3326" s="12">
        <f t="shared" si="212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13"/>
        <v>112.5</v>
      </c>
      <c r="P3327" s="8">
        <f t="shared" si="214"/>
        <v>30</v>
      </c>
      <c r="Q3327" t="s">
        <v>8317</v>
      </c>
      <c r="R3327" t="s">
        <v>8318</v>
      </c>
      <c r="S3327" s="12">
        <f t="shared" si="215"/>
        <v>42064.785613425927</v>
      </c>
      <c r="T3327" s="12">
        <f t="shared" si="212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13"/>
        <v>101.375</v>
      </c>
      <c r="P3328" s="8">
        <f t="shared" si="214"/>
        <v>142.28070175438597</v>
      </c>
      <c r="Q3328" t="s">
        <v>8317</v>
      </c>
      <c r="R3328" t="s">
        <v>8318</v>
      </c>
      <c r="S3328" s="12">
        <f t="shared" si="215"/>
        <v>42041.714178240742</v>
      </c>
      <c r="T3328" s="12">
        <f t="shared" si="212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13"/>
        <v>101.25</v>
      </c>
      <c r="P3329" s="8">
        <f t="shared" si="214"/>
        <v>24.545454545454547</v>
      </c>
      <c r="Q3329" t="s">
        <v>8317</v>
      </c>
      <c r="R3329" t="s">
        <v>8318</v>
      </c>
      <c r="S3329" s="12">
        <f t="shared" si="215"/>
        <v>42468.374606481477</v>
      </c>
      <c r="T3329" s="12">
        <f t="shared" si="212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13"/>
        <v>146.38888888888889</v>
      </c>
      <c r="P3330" s="8">
        <f t="shared" si="214"/>
        <v>292.77777777777777</v>
      </c>
      <c r="Q3330" t="s">
        <v>8317</v>
      </c>
      <c r="R3330" t="s">
        <v>8318</v>
      </c>
      <c r="S3330" s="12">
        <f t="shared" si="215"/>
        <v>41822.57503472222</v>
      </c>
      <c r="T3330" s="12">
        <f t="shared" si="212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13"/>
        <v>116.8</v>
      </c>
      <c r="P3331" s="8">
        <f t="shared" si="214"/>
        <v>44.92307692307692</v>
      </c>
      <c r="Q3331" t="s">
        <v>8317</v>
      </c>
      <c r="R3331" t="s">
        <v>8318</v>
      </c>
      <c r="S3331" s="12">
        <f t="shared" si="215"/>
        <v>41837.323009259257</v>
      </c>
      <c r="T3331" s="12">
        <f t="shared" si="212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13"/>
        <v>106.26666666666667</v>
      </c>
      <c r="P3332" s="8">
        <f t="shared" si="214"/>
        <v>23.10144927536232</v>
      </c>
      <c r="Q3332" t="s">
        <v>8317</v>
      </c>
      <c r="R3332" t="s">
        <v>8318</v>
      </c>
      <c r="S3332" s="12">
        <f t="shared" si="215"/>
        <v>42065.887361111112</v>
      </c>
      <c r="T3332" s="12">
        <f t="shared" si="212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3"/>
        <v>104.52</v>
      </c>
      <c r="P3333" s="8">
        <f t="shared" si="214"/>
        <v>80.400000000000006</v>
      </c>
      <c r="Q3333" t="s">
        <v>8317</v>
      </c>
      <c r="R3333" t="s">
        <v>8318</v>
      </c>
      <c r="S3333" s="12">
        <f t="shared" si="215"/>
        <v>42248.697754629626</v>
      </c>
      <c r="T3333" s="12">
        <f t="shared" si="212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3"/>
        <v>100</v>
      </c>
      <c r="P3334" s="8">
        <f t="shared" si="214"/>
        <v>72.289156626506028</v>
      </c>
      <c r="Q3334" t="s">
        <v>8317</v>
      </c>
      <c r="R3334" t="s">
        <v>8318</v>
      </c>
      <c r="S3334" s="12">
        <f t="shared" si="215"/>
        <v>41809.860300925924</v>
      </c>
      <c r="T3334" s="12">
        <f t="shared" si="212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3"/>
        <v>104.57142857142858</v>
      </c>
      <c r="P3335" s="8">
        <f t="shared" si="214"/>
        <v>32.972972972972975</v>
      </c>
      <c r="Q3335" t="s">
        <v>8317</v>
      </c>
      <c r="R3335" t="s">
        <v>8318</v>
      </c>
      <c r="S3335" s="12">
        <f t="shared" si="215"/>
        <v>42148.676851851851</v>
      </c>
      <c r="T3335" s="12">
        <f t="shared" si="212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3"/>
        <v>138.62051149573753</v>
      </c>
      <c r="P3336" s="8">
        <f t="shared" si="214"/>
        <v>116.65217391304348</v>
      </c>
      <c r="Q3336" t="s">
        <v>8317</v>
      </c>
      <c r="R3336" t="s">
        <v>8318</v>
      </c>
      <c r="S3336" s="12">
        <f t="shared" si="215"/>
        <v>42185.521087962959</v>
      </c>
      <c r="T3336" s="12">
        <f t="shared" si="212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3"/>
        <v>100.32000000000001</v>
      </c>
      <c r="P3337" s="8">
        <f t="shared" si="214"/>
        <v>79.61904761904762</v>
      </c>
      <c r="Q3337" t="s">
        <v>8317</v>
      </c>
      <c r="R3337" t="s">
        <v>8318</v>
      </c>
      <c r="S3337" s="12">
        <f t="shared" si="215"/>
        <v>41827.674143518518</v>
      </c>
      <c r="T3337" s="12">
        <f t="shared" si="212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3"/>
        <v>100</v>
      </c>
      <c r="P3338" s="8">
        <f t="shared" si="214"/>
        <v>27.777777777777779</v>
      </c>
      <c r="Q3338" t="s">
        <v>8317</v>
      </c>
      <c r="R3338" t="s">
        <v>8318</v>
      </c>
      <c r="S3338" s="12">
        <f t="shared" si="215"/>
        <v>42437.398680555561</v>
      </c>
      <c r="T3338" s="12">
        <f t="shared" si="212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3"/>
        <v>110.2</v>
      </c>
      <c r="P3339" s="8">
        <f t="shared" si="214"/>
        <v>81.029411764705884</v>
      </c>
      <c r="Q3339" t="s">
        <v>8317</v>
      </c>
      <c r="R3339" t="s">
        <v>8318</v>
      </c>
      <c r="S3339" s="12">
        <f t="shared" si="215"/>
        <v>41901.282025462962</v>
      </c>
      <c r="T3339" s="12">
        <f t="shared" si="212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3"/>
        <v>102.18</v>
      </c>
      <c r="P3340" s="8">
        <f t="shared" si="214"/>
        <v>136.84821428571428</v>
      </c>
      <c r="Q3340" t="s">
        <v>8317</v>
      </c>
      <c r="R3340" t="s">
        <v>8318</v>
      </c>
      <c r="S3340" s="12">
        <f t="shared" si="215"/>
        <v>42769.574999999997</v>
      </c>
      <c r="T3340" s="12">
        <f t="shared" si="212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ref="O3341:O3404" si="216">SUM(E3341/D3341)*100</f>
        <v>104.35000000000001</v>
      </c>
      <c r="P3341" s="8">
        <f t="shared" si="214"/>
        <v>177.61702127659575</v>
      </c>
      <c r="Q3341" t="s">
        <v>8317</v>
      </c>
      <c r="R3341" t="s">
        <v>8318</v>
      </c>
      <c r="S3341" s="12">
        <f t="shared" si="215"/>
        <v>42549.665717592594</v>
      </c>
      <c r="T3341" s="12">
        <f t="shared" si="212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6"/>
        <v>138.16666666666666</v>
      </c>
      <c r="P3342" s="8">
        <f t="shared" si="214"/>
        <v>109.07894736842105</v>
      </c>
      <c r="Q3342" t="s">
        <v>8317</v>
      </c>
      <c r="R3342" t="s">
        <v>8318</v>
      </c>
      <c r="S3342" s="12">
        <f t="shared" si="215"/>
        <v>42685.974004629628</v>
      </c>
      <c r="T3342" s="12">
        <f t="shared" si="212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6"/>
        <v>100</v>
      </c>
      <c r="P3343" s="8">
        <f t="shared" si="214"/>
        <v>119.64285714285714</v>
      </c>
      <c r="Q3343" t="s">
        <v>8317</v>
      </c>
      <c r="R3343" t="s">
        <v>8318</v>
      </c>
      <c r="S3343" s="12">
        <f t="shared" si="215"/>
        <v>42510.798854166671</v>
      </c>
      <c r="T3343" s="12">
        <f t="shared" si="212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6"/>
        <v>101.66666666666666</v>
      </c>
      <c r="P3344" s="8">
        <f t="shared" si="214"/>
        <v>78.205128205128204</v>
      </c>
      <c r="Q3344" t="s">
        <v>8317</v>
      </c>
      <c r="R3344" t="s">
        <v>8318</v>
      </c>
      <c r="S3344" s="12">
        <f t="shared" si="215"/>
        <v>42062.296412037031</v>
      </c>
      <c r="T3344" s="12">
        <f t="shared" si="212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6"/>
        <v>171.42857142857142</v>
      </c>
      <c r="P3345" s="8">
        <f t="shared" si="214"/>
        <v>52.173913043478258</v>
      </c>
      <c r="Q3345" t="s">
        <v>8317</v>
      </c>
      <c r="R3345" t="s">
        <v>8318</v>
      </c>
      <c r="S3345" s="12">
        <f t="shared" si="215"/>
        <v>42452.916481481487</v>
      </c>
      <c r="T3345" s="12">
        <f t="shared" si="212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6"/>
        <v>101.44444444444444</v>
      </c>
      <c r="P3346" s="8">
        <f t="shared" si="214"/>
        <v>114.125</v>
      </c>
      <c r="Q3346" t="s">
        <v>8317</v>
      </c>
      <c r="R3346" t="s">
        <v>8318</v>
      </c>
      <c r="S3346" s="12">
        <f t="shared" si="215"/>
        <v>41851.200150462959</v>
      </c>
      <c r="T3346" s="12">
        <f t="shared" si="212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6"/>
        <v>130</v>
      </c>
      <c r="P3347" s="8">
        <f t="shared" si="214"/>
        <v>50</v>
      </c>
      <c r="Q3347" t="s">
        <v>8317</v>
      </c>
      <c r="R3347" t="s">
        <v>8318</v>
      </c>
      <c r="S3347" s="12">
        <f t="shared" si="215"/>
        <v>42053.106111111112</v>
      </c>
      <c r="T3347" s="12">
        <f t="shared" si="212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6"/>
        <v>110.00000000000001</v>
      </c>
      <c r="P3348" s="8">
        <f t="shared" si="214"/>
        <v>91.666666666666671</v>
      </c>
      <c r="Q3348" t="s">
        <v>8317</v>
      </c>
      <c r="R3348" t="s">
        <v>8318</v>
      </c>
      <c r="S3348" s="12">
        <f t="shared" si="215"/>
        <v>42054.024421296301</v>
      </c>
      <c r="T3348" s="12">
        <f t="shared" si="212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6"/>
        <v>119.44999999999999</v>
      </c>
      <c r="P3349" s="8">
        <f t="shared" si="214"/>
        <v>108.59090909090909</v>
      </c>
      <c r="Q3349" t="s">
        <v>8317</v>
      </c>
      <c r="R3349" t="s">
        <v>8318</v>
      </c>
      <c r="S3349" s="12">
        <f t="shared" si="215"/>
        <v>42484.551550925928</v>
      </c>
      <c r="T3349" s="12">
        <f t="shared" si="212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6"/>
        <v>100.2909090909091</v>
      </c>
      <c r="P3350" s="8">
        <f t="shared" si="214"/>
        <v>69.822784810126578</v>
      </c>
      <c r="Q3350" t="s">
        <v>8317</v>
      </c>
      <c r="R3350" t="s">
        <v>8318</v>
      </c>
      <c r="S3350" s="12">
        <f t="shared" si="215"/>
        <v>42466.558796296296</v>
      </c>
      <c r="T3350" s="12">
        <f t="shared" si="212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6"/>
        <v>153.4</v>
      </c>
      <c r="P3351" s="8">
        <f t="shared" si="214"/>
        <v>109.57142857142857</v>
      </c>
      <c r="Q3351" t="s">
        <v>8317</v>
      </c>
      <c r="R3351" t="s">
        <v>8318</v>
      </c>
      <c r="S3351" s="12">
        <f t="shared" si="215"/>
        <v>42513.110787037032</v>
      </c>
      <c r="T3351" s="12">
        <f t="shared" si="212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6"/>
        <v>104.42857142857143</v>
      </c>
      <c r="P3352" s="8">
        <f t="shared" si="214"/>
        <v>71.666666666666671</v>
      </c>
      <c r="Q3352" t="s">
        <v>8317</v>
      </c>
      <c r="R3352" t="s">
        <v>8318</v>
      </c>
      <c r="S3352" s="12">
        <f t="shared" si="215"/>
        <v>42302.701516203699</v>
      </c>
      <c r="T3352" s="12">
        <f t="shared" si="212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6"/>
        <v>101.1</v>
      </c>
      <c r="P3353" s="8">
        <f t="shared" si="214"/>
        <v>93.611111111111114</v>
      </c>
      <c r="Q3353" t="s">
        <v>8317</v>
      </c>
      <c r="R3353" t="s">
        <v>8318</v>
      </c>
      <c r="S3353" s="12">
        <f t="shared" si="215"/>
        <v>41806.395428240743</v>
      </c>
      <c r="T3353" s="12">
        <f t="shared" si="212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6"/>
        <v>107.52</v>
      </c>
      <c r="P3354" s="8">
        <f t="shared" si="214"/>
        <v>76.8</v>
      </c>
      <c r="Q3354" t="s">
        <v>8317</v>
      </c>
      <c r="R3354" t="s">
        <v>8318</v>
      </c>
      <c r="S3354" s="12">
        <f t="shared" si="215"/>
        <v>42495.992800925931</v>
      </c>
      <c r="T3354" s="12">
        <f t="shared" si="212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6"/>
        <v>315</v>
      </c>
      <c r="P3355" s="8">
        <f t="shared" si="214"/>
        <v>35.795454545454547</v>
      </c>
      <c r="Q3355" t="s">
        <v>8317</v>
      </c>
      <c r="R3355" t="s">
        <v>8318</v>
      </c>
      <c r="S3355" s="12">
        <f t="shared" si="215"/>
        <v>42479.432291666672</v>
      </c>
      <c r="T3355" s="12">
        <f t="shared" si="212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6"/>
        <v>101.93333333333334</v>
      </c>
      <c r="P3356" s="8">
        <f t="shared" si="214"/>
        <v>55.6</v>
      </c>
      <c r="Q3356" t="s">
        <v>8317</v>
      </c>
      <c r="R3356" t="s">
        <v>8318</v>
      </c>
      <c r="S3356" s="12">
        <f t="shared" si="215"/>
        <v>42270.7269212963</v>
      </c>
      <c r="T3356" s="12">
        <f t="shared" si="212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6"/>
        <v>126.28571428571429</v>
      </c>
      <c r="P3357" s="8">
        <f t="shared" si="214"/>
        <v>147.33333333333334</v>
      </c>
      <c r="Q3357" t="s">
        <v>8317</v>
      </c>
      <c r="R3357" t="s">
        <v>8318</v>
      </c>
      <c r="S3357" s="12">
        <f t="shared" si="215"/>
        <v>42489.619525462964</v>
      </c>
      <c r="T3357" s="12">
        <f t="shared" si="212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6"/>
        <v>101.4</v>
      </c>
      <c r="P3358" s="8">
        <f t="shared" si="214"/>
        <v>56.333333333333336</v>
      </c>
      <c r="Q3358" t="s">
        <v>8317</v>
      </c>
      <c r="R3358" t="s">
        <v>8318</v>
      </c>
      <c r="S3358" s="12">
        <f t="shared" si="215"/>
        <v>42536.815648148149</v>
      </c>
      <c r="T3358" s="12">
        <f t="shared" si="212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6"/>
        <v>101</v>
      </c>
      <c r="P3359" s="8">
        <f t="shared" si="214"/>
        <v>96.19047619047619</v>
      </c>
      <c r="Q3359" t="s">
        <v>8317</v>
      </c>
      <c r="R3359" t="s">
        <v>8318</v>
      </c>
      <c r="S3359" s="12">
        <f t="shared" si="215"/>
        <v>41822.417939814812</v>
      </c>
      <c r="T3359" s="12">
        <f t="shared" ref="T3359:T3422" si="217">(((I3359/60)/60)/24)+DATE(1970,1,1)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6"/>
        <v>102.99000000000001</v>
      </c>
      <c r="P3360" s="8">
        <f t="shared" si="214"/>
        <v>63.574074074074076</v>
      </c>
      <c r="Q3360" t="s">
        <v>8317</v>
      </c>
      <c r="R3360" t="s">
        <v>8318</v>
      </c>
      <c r="S3360" s="12">
        <f t="shared" si="215"/>
        <v>41932.311099537037</v>
      </c>
      <c r="T3360" s="12">
        <f t="shared" si="2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6"/>
        <v>106.25</v>
      </c>
      <c r="P3361" s="8">
        <f t="shared" si="214"/>
        <v>184.78260869565219</v>
      </c>
      <c r="Q3361" t="s">
        <v>8317</v>
      </c>
      <c r="R3361" t="s">
        <v>8318</v>
      </c>
      <c r="S3361" s="12">
        <f t="shared" si="215"/>
        <v>42746.057106481487</v>
      </c>
      <c r="T3361" s="12">
        <f t="shared" si="2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6"/>
        <v>101.37777777777779</v>
      </c>
      <c r="P3362" s="8">
        <f t="shared" si="214"/>
        <v>126.72222222222223</v>
      </c>
      <c r="Q3362" t="s">
        <v>8317</v>
      </c>
      <c r="R3362" t="s">
        <v>8318</v>
      </c>
      <c r="S3362" s="12">
        <f t="shared" si="215"/>
        <v>42697.082673611112</v>
      </c>
      <c r="T3362" s="12">
        <f t="shared" si="2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6"/>
        <v>113.46000000000001</v>
      </c>
      <c r="P3363" s="8">
        <f t="shared" si="214"/>
        <v>83.42647058823529</v>
      </c>
      <c r="Q3363" t="s">
        <v>8317</v>
      </c>
      <c r="R3363" t="s">
        <v>8318</v>
      </c>
      <c r="S3363" s="12">
        <f t="shared" si="215"/>
        <v>41866.025347222225</v>
      </c>
      <c r="T3363" s="12">
        <f t="shared" si="2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6"/>
        <v>218.00000000000003</v>
      </c>
      <c r="P3364" s="8">
        <f t="shared" si="214"/>
        <v>54.5</v>
      </c>
      <c r="Q3364" t="s">
        <v>8317</v>
      </c>
      <c r="R3364" t="s">
        <v>8318</v>
      </c>
      <c r="S3364" s="12">
        <f t="shared" si="215"/>
        <v>42056.091631944444</v>
      </c>
      <c r="T3364" s="12">
        <f t="shared" si="2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6"/>
        <v>101.41935483870968</v>
      </c>
      <c r="P3365" s="8">
        <f t="shared" si="214"/>
        <v>302.30769230769232</v>
      </c>
      <c r="Q3365" t="s">
        <v>8317</v>
      </c>
      <c r="R3365" t="s">
        <v>8318</v>
      </c>
      <c r="S3365" s="12">
        <f t="shared" si="215"/>
        <v>41851.771354166667</v>
      </c>
      <c r="T3365" s="12">
        <f t="shared" si="2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6"/>
        <v>105.93333333333332</v>
      </c>
      <c r="P3366" s="8">
        <f t="shared" si="214"/>
        <v>44.138888888888886</v>
      </c>
      <c r="Q3366" t="s">
        <v>8317</v>
      </c>
      <c r="R3366" t="s">
        <v>8318</v>
      </c>
      <c r="S3366" s="12">
        <f t="shared" si="215"/>
        <v>42422.977418981478</v>
      </c>
      <c r="T3366" s="12">
        <f t="shared" si="2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6"/>
        <v>104</v>
      </c>
      <c r="P3367" s="8">
        <f t="shared" si="214"/>
        <v>866.66666666666663</v>
      </c>
      <c r="Q3367" t="s">
        <v>8317</v>
      </c>
      <c r="R3367" t="s">
        <v>8318</v>
      </c>
      <c r="S3367" s="12">
        <f t="shared" si="215"/>
        <v>42321.101759259262</v>
      </c>
      <c r="T3367" s="12">
        <f t="shared" si="2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6"/>
        <v>221</v>
      </c>
      <c r="P3368" s="8">
        <f t="shared" si="214"/>
        <v>61.388888888888886</v>
      </c>
      <c r="Q3368" t="s">
        <v>8317</v>
      </c>
      <c r="R3368" t="s">
        <v>8318</v>
      </c>
      <c r="S3368" s="12">
        <f t="shared" si="215"/>
        <v>42107.067557870367</v>
      </c>
      <c r="T3368" s="12">
        <f t="shared" si="2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6"/>
        <v>118.66666666666667</v>
      </c>
      <c r="P3369" s="8">
        <f t="shared" si="214"/>
        <v>29.666666666666668</v>
      </c>
      <c r="Q3369" t="s">
        <v>8317</v>
      </c>
      <c r="R3369" t="s">
        <v>8318</v>
      </c>
      <c r="S3369" s="12">
        <f t="shared" si="215"/>
        <v>42192.933958333335</v>
      </c>
      <c r="T3369" s="12">
        <f t="shared" si="2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6"/>
        <v>104.60000000000001</v>
      </c>
      <c r="P3370" s="8">
        <f t="shared" si="214"/>
        <v>45.478260869565219</v>
      </c>
      <c r="Q3370" t="s">
        <v>8317</v>
      </c>
      <c r="R3370" t="s">
        <v>8318</v>
      </c>
      <c r="S3370" s="12">
        <f t="shared" si="215"/>
        <v>41969.199756944443</v>
      </c>
      <c r="T3370" s="12">
        <f t="shared" si="2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6"/>
        <v>103.89999999999999</v>
      </c>
      <c r="P3371" s="8">
        <f t="shared" si="214"/>
        <v>96.203703703703709</v>
      </c>
      <c r="Q3371" t="s">
        <v>8317</v>
      </c>
      <c r="R3371" t="s">
        <v>8318</v>
      </c>
      <c r="S3371" s="12">
        <f t="shared" si="215"/>
        <v>42690.041435185187</v>
      </c>
      <c r="T3371" s="12">
        <f t="shared" si="2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6"/>
        <v>117.73333333333333</v>
      </c>
      <c r="P3372" s="8">
        <f t="shared" si="214"/>
        <v>67.92307692307692</v>
      </c>
      <c r="Q3372" t="s">
        <v>8317</v>
      </c>
      <c r="R3372" t="s">
        <v>8318</v>
      </c>
      <c r="S3372" s="12">
        <f t="shared" si="215"/>
        <v>42690.334317129629</v>
      </c>
      <c r="T3372" s="12">
        <f t="shared" si="2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6"/>
        <v>138.5</v>
      </c>
      <c r="P3373" s="8">
        <f t="shared" si="214"/>
        <v>30.777777777777779</v>
      </c>
      <c r="Q3373" t="s">
        <v>8317</v>
      </c>
      <c r="R3373" t="s">
        <v>8318</v>
      </c>
      <c r="S3373" s="12">
        <f t="shared" si="215"/>
        <v>42312.874594907407</v>
      </c>
      <c r="T3373" s="12">
        <f t="shared" si="2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6"/>
        <v>103.49999999999999</v>
      </c>
      <c r="P3374" s="8">
        <f t="shared" si="214"/>
        <v>38.333333333333336</v>
      </c>
      <c r="Q3374" t="s">
        <v>8317</v>
      </c>
      <c r="R3374" t="s">
        <v>8318</v>
      </c>
      <c r="S3374" s="12">
        <f t="shared" si="215"/>
        <v>41855.548101851848</v>
      </c>
      <c r="T3374" s="12">
        <f t="shared" si="2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6"/>
        <v>100.25</v>
      </c>
      <c r="P3375" s="8">
        <f t="shared" si="214"/>
        <v>66.833333333333329</v>
      </c>
      <c r="Q3375" t="s">
        <v>8317</v>
      </c>
      <c r="R3375" t="s">
        <v>8318</v>
      </c>
      <c r="S3375" s="12">
        <f t="shared" si="215"/>
        <v>42179.854629629626</v>
      </c>
      <c r="T3375" s="12">
        <f t="shared" si="2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6"/>
        <v>106.57142857142856</v>
      </c>
      <c r="P3376" s="8">
        <f t="shared" si="214"/>
        <v>71.730769230769226</v>
      </c>
      <c r="Q3376" t="s">
        <v>8317</v>
      </c>
      <c r="R3376" t="s">
        <v>8318</v>
      </c>
      <c r="S3376" s="12">
        <f>(((J3376/60)/60)/24)+DATE(1970,1,1)</f>
        <v>42275.731666666667</v>
      </c>
      <c r="T3376" s="12">
        <f t="shared" si="2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6"/>
        <v>100</v>
      </c>
      <c r="P3377" s="8">
        <f t="shared" si="214"/>
        <v>176.47058823529412</v>
      </c>
      <c r="Q3377" t="s">
        <v>8317</v>
      </c>
      <c r="R3377" t="s">
        <v>8318</v>
      </c>
      <c r="S3377" s="12">
        <f t="shared" ref="S3377:S3440" si="218">(((J3377/60)/60)/24)+DATE(1970,1,1)</f>
        <v>41765.610798611109</v>
      </c>
      <c r="T3377" s="12">
        <f t="shared" si="2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6"/>
        <v>100.01249999999999</v>
      </c>
      <c r="P3378" s="8">
        <f t="shared" si="214"/>
        <v>421.10526315789474</v>
      </c>
      <c r="Q3378" t="s">
        <v>8317</v>
      </c>
      <c r="R3378" t="s">
        <v>8318</v>
      </c>
      <c r="S3378" s="12">
        <f t="shared" si="218"/>
        <v>42059.701319444444</v>
      </c>
      <c r="T3378" s="12">
        <f t="shared" si="2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6"/>
        <v>101.05</v>
      </c>
      <c r="P3379" s="8">
        <f t="shared" si="214"/>
        <v>104.98701298701299</v>
      </c>
      <c r="Q3379" t="s">
        <v>8317</v>
      </c>
      <c r="R3379" t="s">
        <v>8318</v>
      </c>
      <c r="S3379" s="12">
        <f t="shared" si="218"/>
        <v>42053.732627314821</v>
      </c>
      <c r="T3379" s="12">
        <f t="shared" si="2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6"/>
        <v>107.63636363636364</v>
      </c>
      <c r="P3380" s="8">
        <f t="shared" si="214"/>
        <v>28.19047619047619</v>
      </c>
      <c r="Q3380" t="s">
        <v>8317</v>
      </c>
      <c r="R3380" t="s">
        <v>8318</v>
      </c>
      <c r="S3380" s="12">
        <f t="shared" si="218"/>
        <v>41858.355393518519</v>
      </c>
      <c r="T3380" s="12">
        <f t="shared" si="2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6"/>
        <v>103.64999999999999</v>
      </c>
      <c r="P3381" s="8">
        <f t="shared" si="214"/>
        <v>54.55263157894737</v>
      </c>
      <c r="Q3381" t="s">
        <v>8317</v>
      </c>
      <c r="R3381" t="s">
        <v>8318</v>
      </c>
      <c r="S3381" s="12">
        <f t="shared" si="218"/>
        <v>42225.513888888891</v>
      </c>
      <c r="T3381" s="12">
        <f t="shared" si="2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6"/>
        <v>104.43333333333334</v>
      </c>
      <c r="P3382" s="8">
        <f t="shared" si="214"/>
        <v>111.89285714285714</v>
      </c>
      <c r="Q3382" t="s">
        <v>8317</v>
      </c>
      <c r="R3382" t="s">
        <v>8318</v>
      </c>
      <c r="S3382" s="12">
        <f t="shared" si="218"/>
        <v>41937.95344907407</v>
      </c>
      <c r="T3382" s="12">
        <f t="shared" si="2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6"/>
        <v>102.25</v>
      </c>
      <c r="P3383" s="8">
        <f t="shared" si="214"/>
        <v>85.208333333333329</v>
      </c>
      <c r="Q3383" t="s">
        <v>8317</v>
      </c>
      <c r="R3383" t="s">
        <v>8318</v>
      </c>
      <c r="S3383" s="12">
        <f t="shared" si="218"/>
        <v>42044.184988425928</v>
      </c>
      <c r="T3383" s="12">
        <f t="shared" si="2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6"/>
        <v>100.74285714285713</v>
      </c>
      <c r="P3384" s="8">
        <f t="shared" si="214"/>
        <v>76.652173913043484</v>
      </c>
      <c r="Q3384" t="s">
        <v>8317</v>
      </c>
      <c r="R3384" t="s">
        <v>8318</v>
      </c>
      <c r="S3384" s="12">
        <f t="shared" si="218"/>
        <v>42559.431203703702</v>
      </c>
      <c r="T3384" s="12">
        <f t="shared" si="2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6"/>
        <v>111.71428571428572</v>
      </c>
      <c r="P3385" s="8">
        <f t="shared" si="214"/>
        <v>65.166666666666671</v>
      </c>
      <c r="Q3385" t="s">
        <v>8317</v>
      </c>
      <c r="R3385" t="s">
        <v>8318</v>
      </c>
      <c r="S3385" s="12">
        <f t="shared" si="218"/>
        <v>42524.782638888893</v>
      </c>
      <c r="T3385" s="12">
        <f t="shared" si="2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6"/>
        <v>100.01100000000001</v>
      </c>
      <c r="P3386" s="8">
        <f t="shared" si="214"/>
        <v>93.760312499999998</v>
      </c>
      <c r="Q3386" t="s">
        <v>8317</v>
      </c>
      <c r="R3386" t="s">
        <v>8318</v>
      </c>
      <c r="S3386" s="12">
        <f t="shared" si="218"/>
        <v>42292.087592592594</v>
      </c>
      <c r="T3386" s="12">
        <f t="shared" si="2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6"/>
        <v>100</v>
      </c>
      <c r="P3387" s="8">
        <f t="shared" si="214"/>
        <v>133.33333333333334</v>
      </c>
      <c r="Q3387" t="s">
        <v>8317</v>
      </c>
      <c r="R3387" t="s">
        <v>8318</v>
      </c>
      <c r="S3387" s="12">
        <f t="shared" si="218"/>
        <v>41953.8675</v>
      </c>
      <c r="T3387" s="12">
        <f t="shared" si="2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6"/>
        <v>105</v>
      </c>
      <c r="P3388" s="8">
        <f t="shared" si="214"/>
        <v>51.219512195121951</v>
      </c>
      <c r="Q3388" t="s">
        <v>8317</v>
      </c>
      <c r="R3388" t="s">
        <v>8318</v>
      </c>
      <c r="S3388" s="12">
        <f t="shared" si="218"/>
        <v>41946.644745370373</v>
      </c>
      <c r="T3388" s="12">
        <f t="shared" si="2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6"/>
        <v>116.86666666666667</v>
      </c>
      <c r="P3389" s="8">
        <f t="shared" ref="P3389:P3452" si="219">AVERAGE(E3389/L3389)</f>
        <v>100.17142857142858</v>
      </c>
      <c r="Q3389" t="s">
        <v>8317</v>
      </c>
      <c r="R3389" t="s">
        <v>8318</v>
      </c>
      <c r="S3389" s="12">
        <f t="shared" si="218"/>
        <v>41947.762592592589</v>
      </c>
      <c r="T3389" s="12">
        <f t="shared" si="2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6"/>
        <v>103.8</v>
      </c>
      <c r="P3390" s="8">
        <f t="shared" si="219"/>
        <v>34.6</v>
      </c>
      <c r="Q3390" t="s">
        <v>8317</v>
      </c>
      <c r="R3390" t="s">
        <v>8318</v>
      </c>
      <c r="S3390" s="12">
        <f t="shared" si="218"/>
        <v>42143.461122685185</v>
      </c>
      <c r="T3390" s="12">
        <f t="shared" si="2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6"/>
        <v>114.5</v>
      </c>
      <c r="P3391" s="8">
        <f t="shared" si="219"/>
        <v>184.67741935483872</v>
      </c>
      <c r="Q3391" t="s">
        <v>8317</v>
      </c>
      <c r="R3391" t="s">
        <v>8318</v>
      </c>
      <c r="S3391" s="12">
        <f t="shared" si="218"/>
        <v>42494.563449074078</v>
      </c>
      <c r="T3391" s="12">
        <f t="shared" si="2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6"/>
        <v>102.4</v>
      </c>
      <c r="P3392" s="8">
        <f t="shared" si="219"/>
        <v>69.818181818181813</v>
      </c>
      <c r="Q3392" t="s">
        <v>8317</v>
      </c>
      <c r="R3392" t="s">
        <v>8318</v>
      </c>
      <c r="S3392" s="12">
        <f t="shared" si="218"/>
        <v>41815.774826388886</v>
      </c>
      <c r="T3392" s="12">
        <f t="shared" si="2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6"/>
        <v>223</v>
      </c>
      <c r="P3393" s="8">
        <f t="shared" si="219"/>
        <v>61.944444444444443</v>
      </c>
      <c r="Q3393" t="s">
        <v>8317</v>
      </c>
      <c r="R3393" t="s">
        <v>8318</v>
      </c>
      <c r="S3393" s="12">
        <f t="shared" si="218"/>
        <v>41830.545694444445</v>
      </c>
      <c r="T3393" s="12">
        <f t="shared" si="2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6"/>
        <v>100</v>
      </c>
      <c r="P3394" s="8">
        <f t="shared" si="219"/>
        <v>41.666666666666664</v>
      </c>
      <c r="Q3394" t="s">
        <v>8317</v>
      </c>
      <c r="R3394" t="s">
        <v>8318</v>
      </c>
      <c r="S3394" s="12">
        <f t="shared" si="218"/>
        <v>42446.845543981486</v>
      </c>
      <c r="T3394" s="12">
        <f t="shared" si="2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6"/>
        <v>105.80000000000001</v>
      </c>
      <c r="P3395" s="8">
        <f t="shared" si="219"/>
        <v>36.06818181818182</v>
      </c>
      <c r="Q3395" t="s">
        <v>8317</v>
      </c>
      <c r="R3395" t="s">
        <v>8318</v>
      </c>
      <c r="S3395" s="12">
        <f t="shared" si="218"/>
        <v>41923.921643518523</v>
      </c>
      <c r="T3395" s="12">
        <f t="shared" si="217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6"/>
        <v>142.36363636363635</v>
      </c>
      <c r="P3396" s="8">
        <f t="shared" si="219"/>
        <v>29</v>
      </c>
      <c r="Q3396" t="s">
        <v>8317</v>
      </c>
      <c r="R3396" t="s">
        <v>8318</v>
      </c>
      <c r="S3396" s="12">
        <f t="shared" si="218"/>
        <v>41817.59542824074</v>
      </c>
      <c r="T3396" s="12">
        <f t="shared" si="217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6"/>
        <v>184</v>
      </c>
      <c r="P3397" s="8">
        <f t="shared" si="219"/>
        <v>24.210526315789473</v>
      </c>
      <c r="Q3397" t="s">
        <v>8317</v>
      </c>
      <c r="R3397" t="s">
        <v>8318</v>
      </c>
      <c r="S3397" s="12">
        <f t="shared" si="218"/>
        <v>42140.712314814817</v>
      </c>
      <c r="T3397" s="12">
        <f t="shared" si="217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6"/>
        <v>104.33333333333333</v>
      </c>
      <c r="P3398" s="8">
        <f t="shared" si="219"/>
        <v>55.892857142857146</v>
      </c>
      <c r="Q3398" t="s">
        <v>8317</v>
      </c>
      <c r="R3398" t="s">
        <v>8318</v>
      </c>
      <c r="S3398" s="12">
        <f t="shared" si="218"/>
        <v>41764.44663194444</v>
      </c>
      <c r="T3398" s="12">
        <f t="shared" si="217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6"/>
        <v>112.00000000000001</v>
      </c>
      <c r="P3399" s="8">
        <f t="shared" si="219"/>
        <v>11.666666666666666</v>
      </c>
      <c r="Q3399" t="s">
        <v>8317</v>
      </c>
      <c r="R3399" t="s">
        <v>8318</v>
      </c>
      <c r="S3399" s="12">
        <f t="shared" si="218"/>
        <v>42378.478344907402</v>
      </c>
      <c r="T3399" s="12">
        <f t="shared" si="217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6"/>
        <v>111.07499999999999</v>
      </c>
      <c r="P3400" s="8">
        <f t="shared" si="219"/>
        <v>68.353846153846149</v>
      </c>
      <c r="Q3400" t="s">
        <v>8317</v>
      </c>
      <c r="R3400" t="s">
        <v>8318</v>
      </c>
      <c r="S3400" s="12">
        <f t="shared" si="218"/>
        <v>41941.75203703704</v>
      </c>
      <c r="T3400" s="12">
        <f t="shared" si="217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6"/>
        <v>103.75000000000001</v>
      </c>
      <c r="P3401" s="8">
        <f t="shared" si="219"/>
        <v>27.065217391304348</v>
      </c>
      <c r="Q3401" t="s">
        <v>8317</v>
      </c>
      <c r="R3401" t="s">
        <v>8318</v>
      </c>
      <c r="S3401" s="12">
        <f t="shared" si="218"/>
        <v>42026.920428240745</v>
      </c>
      <c r="T3401" s="12">
        <f t="shared" si="217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6"/>
        <v>100.41</v>
      </c>
      <c r="P3402" s="8">
        <f t="shared" si="219"/>
        <v>118.12941176470588</v>
      </c>
      <c r="Q3402" t="s">
        <v>8317</v>
      </c>
      <c r="R3402" t="s">
        <v>8318</v>
      </c>
      <c r="S3402" s="12">
        <f t="shared" si="218"/>
        <v>41834.953865740739</v>
      </c>
      <c r="T3402" s="12">
        <f t="shared" si="217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6"/>
        <v>101.86206896551724</v>
      </c>
      <c r="P3403" s="8">
        <f t="shared" si="219"/>
        <v>44.757575757575758</v>
      </c>
      <c r="Q3403" t="s">
        <v>8317</v>
      </c>
      <c r="R3403" t="s">
        <v>8318</v>
      </c>
      <c r="S3403" s="12">
        <f t="shared" si="218"/>
        <v>42193.723912037036</v>
      </c>
      <c r="T3403" s="12">
        <f t="shared" si="217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6"/>
        <v>109.76666666666665</v>
      </c>
      <c r="P3404" s="8">
        <f t="shared" si="219"/>
        <v>99.787878787878782</v>
      </c>
      <c r="Q3404" t="s">
        <v>8317</v>
      </c>
      <c r="R3404" t="s">
        <v>8318</v>
      </c>
      <c r="S3404" s="12">
        <f t="shared" si="218"/>
        <v>42290.61855324074</v>
      </c>
      <c r="T3404" s="12">
        <f t="shared" si="217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ref="O3405:O3468" si="220">SUM(E3405/D3405)*100</f>
        <v>100</v>
      </c>
      <c r="P3405" s="8">
        <f t="shared" si="219"/>
        <v>117.64705882352941</v>
      </c>
      <c r="Q3405" t="s">
        <v>8317</v>
      </c>
      <c r="R3405" t="s">
        <v>8318</v>
      </c>
      <c r="S3405" s="12">
        <f t="shared" si="218"/>
        <v>42150.462083333332</v>
      </c>
      <c r="T3405" s="12">
        <f t="shared" si="217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20"/>
        <v>122</v>
      </c>
      <c r="P3406" s="8">
        <f t="shared" si="219"/>
        <v>203.33333333333334</v>
      </c>
      <c r="Q3406" t="s">
        <v>8317</v>
      </c>
      <c r="R3406" t="s">
        <v>8318</v>
      </c>
      <c r="S3406" s="12">
        <f t="shared" si="218"/>
        <v>42152.503495370373</v>
      </c>
      <c r="T3406" s="12">
        <f t="shared" si="217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20"/>
        <v>137.57142857142856</v>
      </c>
      <c r="P3407" s="8">
        <f t="shared" si="219"/>
        <v>28.323529411764707</v>
      </c>
      <c r="Q3407" t="s">
        <v>8317</v>
      </c>
      <c r="R3407" t="s">
        <v>8318</v>
      </c>
      <c r="S3407" s="12">
        <f t="shared" si="218"/>
        <v>42410.017199074078</v>
      </c>
      <c r="T3407" s="12">
        <f t="shared" si="217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20"/>
        <v>100.31000000000002</v>
      </c>
      <c r="P3408" s="8">
        <f t="shared" si="219"/>
        <v>110.23076923076923</v>
      </c>
      <c r="Q3408" t="s">
        <v>8317</v>
      </c>
      <c r="R3408" t="s">
        <v>8318</v>
      </c>
      <c r="S3408" s="12">
        <f t="shared" si="218"/>
        <v>41791.492777777778</v>
      </c>
      <c r="T3408" s="12">
        <f t="shared" si="217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20"/>
        <v>107.1</v>
      </c>
      <c r="P3409" s="8">
        <f t="shared" si="219"/>
        <v>31.970149253731343</v>
      </c>
      <c r="Q3409" t="s">
        <v>8317</v>
      </c>
      <c r="R3409" t="s">
        <v>8318</v>
      </c>
      <c r="S3409" s="12">
        <f t="shared" si="218"/>
        <v>41796.422326388885</v>
      </c>
      <c r="T3409" s="12">
        <f t="shared" si="217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20"/>
        <v>211</v>
      </c>
      <c r="P3410" s="8">
        <f t="shared" si="219"/>
        <v>58.611111111111114</v>
      </c>
      <c r="Q3410" t="s">
        <v>8317</v>
      </c>
      <c r="R3410" t="s">
        <v>8318</v>
      </c>
      <c r="S3410" s="12">
        <f t="shared" si="218"/>
        <v>41808.991944444446</v>
      </c>
      <c r="T3410" s="12">
        <f t="shared" si="217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20"/>
        <v>123.6</v>
      </c>
      <c r="P3411" s="8">
        <f t="shared" si="219"/>
        <v>29.428571428571427</v>
      </c>
      <c r="Q3411" t="s">
        <v>8317</v>
      </c>
      <c r="R3411" t="s">
        <v>8318</v>
      </c>
      <c r="S3411" s="12">
        <f t="shared" si="218"/>
        <v>42544.814328703709</v>
      </c>
      <c r="T3411" s="12">
        <f t="shared" si="217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20"/>
        <v>108.5</v>
      </c>
      <c r="P3412" s="8">
        <f t="shared" si="219"/>
        <v>81.375</v>
      </c>
      <c r="Q3412" t="s">
        <v>8317</v>
      </c>
      <c r="R3412" t="s">
        <v>8318</v>
      </c>
      <c r="S3412" s="12">
        <f t="shared" si="218"/>
        <v>42500.041550925926</v>
      </c>
      <c r="T3412" s="12">
        <f t="shared" si="217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20"/>
        <v>103.56666666666668</v>
      </c>
      <c r="P3413" s="8">
        <f t="shared" si="219"/>
        <v>199.16666666666666</v>
      </c>
      <c r="Q3413" t="s">
        <v>8317</v>
      </c>
      <c r="R3413" t="s">
        <v>8318</v>
      </c>
      <c r="S3413" s="12">
        <f t="shared" si="218"/>
        <v>42265.022824074069</v>
      </c>
      <c r="T3413" s="12">
        <f t="shared" si="217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20"/>
        <v>100</v>
      </c>
      <c r="P3414" s="8">
        <f t="shared" si="219"/>
        <v>115.38461538461539</v>
      </c>
      <c r="Q3414" t="s">
        <v>8317</v>
      </c>
      <c r="R3414" t="s">
        <v>8318</v>
      </c>
      <c r="S3414" s="12">
        <f t="shared" si="218"/>
        <v>41879.959050925929</v>
      </c>
      <c r="T3414" s="12">
        <f t="shared" si="217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20"/>
        <v>130</v>
      </c>
      <c r="P3415" s="8">
        <f t="shared" si="219"/>
        <v>46.428571428571431</v>
      </c>
      <c r="Q3415" t="s">
        <v>8317</v>
      </c>
      <c r="R3415" t="s">
        <v>8318</v>
      </c>
      <c r="S3415" s="12">
        <f t="shared" si="218"/>
        <v>42053.733078703706</v>
      </c>
      <c r="T3415" s="12">
        <f t="shared" si="217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20"/>
        <v>103.49999999999999</v>
      </c>
      <c r="P3416" s="8">
        <f t="shared" si="219"/>
        <v>70.568181818181813</v>
      </c>
      <c r="Q3416" t="s">
        <v>8317</v>
      </c>
      <c r="R3416" t="s">
        <v>8318</v>
      </c>
      <c r="S3416" s="12">
        <f t="shared" si="218"/>
        <v>42675.832465277781</v>
      </c>
      <c r="T3416" s="12">
        <f t="shared" si="217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20"/>
        <v>100</v>
      </c>
      <c r="P3417" s="8">
        <f t="shared" si="219"/>
        <v>22.222222222222221</v>
      </c>
      <c r="Q3417" t="s">
        <v>8317</v>
      </c>
      <c r="R3417" t="s">
        <v>8318</v>
      </c>
      <c r="S3417" s="12">
        <f t="shared" si="218"/>
        <v>42467.144166666665</v>
      </c>
      <c r="T3417" s="12">
        <f t="shared" si="217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20"/>
        <v>119.6</v>
      </c>
      <c r="P3418" s="8">
        <f t="shared" si="219"/>
        <v>159.46666666666667</v>
      </c>
      <c r="Q3418" t="s">
        <v>8317</v>
      </c>
      <c r="R3418" t="s">
        <v>8318</v>
      </c>
      <c r="S3418" s="12">
        <f t="shared" si="218"/>
        <v>42089.412557870368</v>
      </c>
      <c r="T3418" s="12">
        <f t="shared" si="217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20"/>
        <v>100.00058823529412</v>
      </c>
      <c r="P3419" s="8">
        <f t="shared" si="219"/>
        <v>37.777999999999999</v>
      </c>
      <c r="Q3419" t="s">
        <v>8317</v>
      </c>
      <c r="R3419" t="s">
        <v>8318</v>
      </c>
      <c r="S3419" s="12">
        <f t="shared" si="218"/>
        <v>41894.91375</v>
      </c>
      <c r="T3419" s="12">
        <f t="shared" si="217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20"/>
        <v>100.875</v>
      </c>
      <c r="P3420" s="8">
        <f t="shared" si="219"/>
        <v>72.053571428571431</v>
      </c>
      <c r="Q3420" t="s">
        <v>8317</v>
      </c>
      <c r="R3420" t="s">
        <v>8318</v>
      </c>
      <c r="S3420" s="12">
        <f t="shared" si="218"/>
        <v>41752.83457175926</v>
      </c>
      <c r="T3420" s="12">
        <f t="shared" si="217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20"/>
        <v>106.54545454545455</v>
      </c>
      <c r="P3421" s="8">
        <f t="shared" si="219"/>
        <v>63.695652173913047</v>
      </c>
      <c r="Q3421" t="s">
        <v>8317</v>
      </c>
      <c r="R3421" t="s">
        <v>8318</v>
      </c>
      <c r="S3421" s="12">
        <f t="shared" si="218"/>
        <v>42448.821585648147</v>
      </c>
      <c r="T3421" s="12">
        <f t="shared" si="217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20"/>
        <v>138</v>
      </c>
      <c r="P3422" s="8">
        <f t="shared" si="219"/>
        <v>28.411764705882351</v>
      </c>
      <c r="Q3422" t="s">
        <v>8317</v>
      </c>
      <c r="R3422" t="s">
        <v>8318</v>
      </c>
      <c r="S3422" s="12">
        <f t="shared" si="218"/>
        <v>42405.090300925927</v>
      </c>
      <c r="T3422" s="12">
        <f t="shared" si="217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20"/>
        <v>101.15</v>
      </c>
      <c r="P3423" s="8">
        <f t="shared" si="219"/>
        <v>103.21428571428571</v>
      </c>
      <c r="Q3423" t="s">
        <v>8317</v>
      </c>
      <c r="R3423" t="s">
        <v>8318</v>
      </c>
      <c r="S3423" s="12">
        <f t="shared" si="218"/>
        <v>42037.791238425925</v>
      </c>
      <c r="T3423" s="12">
        <f t="shared" ref="T3423:T3486" si="221">(((I3423/60)/60)/24)+DATE(1970,1,1)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20"/>
        <v>109.1</v>
      </c>
      <c r="P3424" s="8">
        <f t="shared" si="219"/>
        <v>71.152173913043484</v>
      </c>
      <c r="Q3424" t="s">
        <v>8317</v>
      </c>
      <c r="R3424" t="s">
        <v>8318</v>
      </c>
      <c r="S3424" s="12">
        <f t="shared" si="218"/>
        <v>42323.562222222223</v>
      </c>
      <c r="T3424" s="12">
        <f t="shared" si="221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20"/>
        <v>140</v>
      </c>
      <c r="P3425" s="8">
        <f t="shared" si="219"/>
        <v>35</v>
      </c>
      <c r="Q3425" t="s">
        <v>8317</v>
      </c>
      <c r="R3425" t="s">
        <v>8318</v>
      </c>
      <c r="S3425" s="12">
        <f t="shared" si="218"/>
        <v>42088.911354166667</v>
      </c>
      <c r="T3425" s="12">
        <f t="shared" si="221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20"/>
        <v>103.58333333333334</v>
      </c>
      <c r="P3426" s="8">
        <f t="shared" si="219"/>
        <v>81.776315789473685</v>
      </c>
      <c r="Q3426" t="s">
        <v>8317</v>
      </c>
      <c r="R3426" t="s">
        <v>8318</v>
      </c>
      <c r="S3426" s="12">
        <f t="shared" si="218"/>
        <v>42018.676898148144</v>
      </c>
      <c r="T3426" s="12">
        <f t="shared" si="221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20"/>
        <v>102.97033333333331</v>
      </c>
      <c r="P3427" s="8">
        <f t="shared" si="219"/>
        <v>297.02980769230766</v>
      </c>
      <c r="Q3427" t="s">
        <v>8317</v>
      </c>
      <c r="R3427" t="s">
        <v>8318</v>
      </c>
      <c r="S3427" s="12">
        <f t="shared" si="218"/>
        <v>41884.617314814815</v>
      </c>
      <c r="T3427" s="12">
        <f t="shared" si="221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20"/>
        <v>108.13333333333333</v>
      </c>
      <c r="P3428" s="8">
        <f t="shared" si="219"/>
        <v>46.609195402298852</v>
      </c>
      <c r="Q3428" t="s">
        <v>8317</v>
      </c>
      <c r="R3428" t="s">
        <v>8318</v>
      </c>
      <c r="S3428" s="12">
        <f t="shared" si="218"/>
        <v>41884.056747685187</v>
      </c>
      <c r="T3428" s="12">
        <f t="shared" si="221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20"/>
        <v>100</v>
      </c>
      <c r="P3429" s="8">
        <f t="shared" si="219"/>
        <v>51.724137931034484</v>
      </c>
      <c r="Q3429" t="s">
        <v>8317</v>
      </c>
      <c r="R3429" t="s">
        <v>8318</v>
      </c>
      <c r="S3429" s="12">
        <f t="shared" si="218"/>
        <v>41792.645277777774</v>
      </c>
      <c r="T3429" s="12">
        <f t="shared" si="221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20"/>
        <v>102.75000000000001</v>
      </c>
      <c r="P3430" s="8">
        <f t="shared" si="219"/>
        <v>40.294117647058826</v>
      </c>
      <c r="Q3430" t="s">
        <v>8317</v>
      </c>
      <c r="R3430" t="s">
        <v>8318</v>
      </c>
      <c r="S3430" s="12">
        <f t="shared" si="218"/>
        <v>42038.720451388886</v>
      </c>
      <c r="T3430" s="12">
        <f t="shared" si="221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20"/>
        <v>130</v>
      </c>
      <c r="P3431" s="8">
        <f t="shared" si="219"/>
        <v>16.25</v>
      </c>
      <c r="Q3431" t="s">
        <v>8317</v>
      </c>
      <c r="R3431" t="s">
        <v>8318</v>
      </c>
      <c r="S3431" s="12">
        <f t="shared" si="218"/>
        <v>42662.021539351852</v>
      </c>
      <c r="T3431" s="12">
        <f t="shared" si="221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20"/>
        <v>108.54949999999999</v>
      </c>
      <c r="P3432" s="8">
        <f t="shared" si="219"/>
        <v>30.152638888888887</v>
      </c>
      <c r="Q3432" t="s">
        <v>8317</v>
      </c>
      <c r="R3432" t="s">
        <v>8318</v>
      </c>
      <c r="S3432" s="12">
        <f t="shared" si="218"/>
        <v>41820.945613425924</v>
      </c>
      <c r="T3432" s="12">
        <f t="shared" si="221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20"/>
        <v>100</v>
      </c>
      <c r="P3433" s="8">
        <f t="shared" si="219"/>
        <v>95.238095238095241</v>
      </c>
      <c r="Q3433" t="s">
        <v>8317</v>
      </c>
      <c r="R3433" t="s">
        <v>8318</v>
      </c>
      <c r="S3433" s="12">
        <f t="shared" si="218"/>
        <v>41839.730937500004</v>
      </c>
      <c r="T3433" s="12">
        <f t="shared" si="221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20"/>
        <v>109.65</v>
      </c>
      <c r="P3434" s="8">
        <f t="shared" si="219"/>
        <v>52.214285714285715</v>
      </c>
      <c r="Q3434" t="s">
        <v>8317</v>
      </c>
      <c r="R3434" t="s">
        <v>8318</v>
      </c>
      <c r="S3434" s="12">
        <f t="shared" si="218"/>
        <v>42380.581180555557</v>
      </c>
      <c r="T3434" s="12">
        <f t="shared" si="221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20"/>
        <v>100.26315789473684</v>
      </c>
      <c r="P3435" s="8">
        <f t="shared" si="219"/>
        <v>134.1549295774648</v>
      </c>
      <c r="Q3435" t="s">
        <v>8317</v>
      </c>
      <c r="R3435" t="s">
        <v>8318</v>
      </c>
      <c r="S3435" s="12">
        <f t="shared" si="218"/>
        <v>41776.063136574077</v>
      </c>
      <c r="T3435" s="12">
        <f t="shared" si="221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20"/>
        <v>105.55000000000001</v>
      </c>
      <c r="P3436" s="8">
        <f t="shared" si="219"/>
        <v>62.827380952380949</v>
      </c>
      <c r="Q3436" t="s">
        <v>8317</v>
      </c>
      <c r="R3436" t="s">
        <v>8318</v>
      </c>
      <c r="S3436" s="12">
        <f t="shared" si="218"/>
        <v>41800.380428240744</v>
      </c>
      <c r="T3436" s="12">
        <f t="shared" si="221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20"/>
        <v>112.00000000000001</v>
      </c>
      <c r="P3437" s="8">
        <f t="shared" si="219"/>
        <v>58.94736842105263</v>
      </c>
      <c r="Q3437" t="s">
        <v>8317</v>
      </c>
      <c r="R3437" t="s">
        <v>8318</v>
      </c>
      <c r="S3437" s="12">
        <f t="shared" si="218"/>
        <v>42572.61681712963</v>
      </c>
      <c r="T3437" s="12">
        <f t="shared" si="221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20"/>
        <v>105.89999999999999</v>
      </c>
      <c r="P3438" s="8">
        <f t="shared" si="219"/>
        <v>143.1081081081081</v>
      </c>
      <c r="Q3438" t="s">
        <v>8317</v>
      </c>
      <c r="R3438" t="s">
        <v>8318</v>
      </c>
      <c r="S3438" s="12">
        <f t="shared" si="218"/>
        <v>41851.541585648149</v>
      </c>
      <c r="T3438" s="12">
        <f t="shared" si="221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20"/>
        <v>101</v>
      </c>
      <c r="P3439" s="8">
        <f t="shared" si="219"/>
        <v>84.166666666666671</v>
      </c>
      <c r="Q3439" t="s">
        <v>8317</v>
      </c>
      <c r="R3439" t="s">
        <v>8318</v>
      </c>
      <c r="S3439" s="12">
        <f t="shared" si="218"/>
        <v>42205.710879629631</v>
      </c>
      <c r="T3439" s="12">
        <f t="shared" si="221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20"/>
        <v>104.2</v>
      </c>
      <c r="P3440" s="8">
        <f t="shared" si="219"/>
        <v>186.07142857142858</v>
      </c>
      <c r="Q3440" t="s">
        <v>8317</v>
      </c>
      <c r="R3440" t="s">
        <v>8318</v>
      </c>
      <c r="S3440" s="12">
        <f t="shared" si="218"/>
        <v>42100.927858796291</v>
      </c>
      <c r="T3440" s="12">
        <f t="shared" si="221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20"/>
        <v>134.67833333333334</v>
      </c>
      <c r="P3441" s="8">
        <f t="shared" si="219"/>
        <v>89.785555555555561</v>
      </c>
      <c r="Q3441" t="s">
        <v>8317</v>
      </c>
      <c r="R3441" t="s">
        <v>8318</v>
      </c>
      <c r="S3441" s="12">
        <f t="shared" ref="S3441:S3504" si="222">(((J3441/60)/60)/24)+DATE(1970,1,1)</f>
        <v>42374.911226851851</v>
      </c>
      <c r="T3441" s="12">
        <f t="shared" si="221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20"/>
        <v>105.2184</v>
      </c>
      <c r="P3442" s="8">
        <f t="shared" si="219"/>
        <v>64.157560975609755</v>
      </c>
      <c r="Q3442" t="s">
        <v>8317</v>
      </c>
      <c r="R3442" t="s">
        <v>8318</v>
      </c>
      <c r="S3442" s="12">
        <f t="shared" si="222"/>
        <v>41809.12300925926</v>
      </c>
      <c r="T3442" s="12">
        <f t="shared" si="22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20"/>
        <v>102.60000000000001</v>
      </c>
      <c r="P3443" s="8">
        <f t="shared" si="219"/>
        <v>59.651162790697676</v>
      </c>
      <c r="Q3443" t="s">
        <v>8317</v>
      </c>
      <c r="R3443" t="s">
        <v>8318</v>
      </c>
      <c r="S3443" s="12">
        <f t="shared" si="222"/>
        <v>42294.429641203707</v>
      </c>
      <c r="T3443" s="12">
        <f t="shared" si="221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20"/>
        <v>100</v>
      </c>
      <c r="P3444" s="8">
        <f t="shared" si="219"/>
        <v>31.25</v>
      </c>
      <c r="Q3444" t="s">
        <v>8317</v>
      </c>
      <c r="R3444" t="s">
        <v>8318</v>
      </c>
      <c r="S3444" s="12">
        <f t="shared" si="222"/>
        <v>42124.841111111105</v>
      </c>
      <c r="T3444" s="12">
        <f t="shared" si="221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20"/>
        <v>185.5</v>
      </c>
      <c r="P3445" s="8">
        <f t="shared" si="219"/>
        <v>41.222222222222221</v>
      </c>
      <c r="Q3445" t="s">
        <v>8317</v>
      </c>
      <c r="R3445" t="s">
        <v>8318</v>
      </c>
      <c r="S3445" s="12">
        <f t="shared" si="222"/>
        <v>41861.524837962963</v>
      </c>
      <c r="T3445" s="12">
        <f t="shared" si="221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20"/>
        <v>289</v>
      </c>
      <c r="P3446" s="8">
        <f t="shared" si="219"/>
        <v>43.35</v>
      </c>
      <c r="Q3446" t="s">
        <v>8317</v>
      </c>
      <c r="R3446" t="s">
        <v>8318</v>
      </c>
      <c r="S3446" s="12">
        <f t="shared" si="222"/>
        <v>42521.291504629626</v>
      </c>
      <c r="T3446" s="12">
        <f t="shared" si="221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20"/>
        <v>100</v>
      </c>
      <c r="P3447" s="8">
        <f t="shared" si="219"/>
        <v>64.516129032258064</v>
      </c>
      <c r="Q3447" t="s">
        <v>8317</v>
      </c>
      <c r="R3447" t="s">
        <v>8318</v>
      </c>
      <c r="S3447" s="12">
        <f t="shared" si="222"/>
        <v>42272.530509259261</v>
      </c>
      <c r="T3447" s="12">
        <f t="shared" si="221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20"/>
        <v>108.2</v>
      </c>
      <c r="P3448" s="8">
        <f t="shared" si="219"/>
        <v>43.28</v>
      </c>
      <c r="Q3448" t="s">
        <v>8317</v>
      </c>
      <c r="R3448" t="s">
        <v>8318</v>
      </c>
      <c r="S3448" s="12">
        <f t="shared" si="222"/>
        <v>42016.832465277781</v>
      </c>
      <c r="T3448" s="12">
        <f t="shared" si="221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20"/>
        <v>107.80000000000001</v>
      </c>
      <c r="P3449" s="8">
        <f t="shared" si="219"/>
        <v>77</v>
      </c>
      <c r="Q3449" t="s">
        <v>8317</v>
      </c>
      <c r="R3449" t="s">
        <v>8318</v>
      </c>
      <c r="S3449" s="12">
        <f t="shared" si="222"/>
        <v>42402.889027777783</v>
      </c>
      <c r="T3449" s="12">
        <f t="shared" si="221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20"/>
        <v>109.76190476190477</v>
      </c>
      <c r="P3450" s="8">
        <f t="shared" si="219"/>
        <v>51.222222222222221</v>
      </c>
      <c r="Q3450" t="s">
        <v>8317</v>
      </c>
      <c r="R3450" t="s">
        <v>8318</v>
      </c>
      <c r="S3450" s="12">
        <f t="shared" si="222"/>
        <v>41960.119085648148</v>
      </c>
      <c r="T3450" s="12">
        <f t="shared" si="221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20"/>
        <v>170.625</v>
      </c>
      <c r="P3451" s="8">
        <f t="shared" si="219"/>
        <v>68.25</v>
      </c>
      <c r="Q3451" t="s">
        <v>8317</v>
      </c>
      <c r="R3451" t="s">
        <v>8318</v>
      </c>
      <c r="S3451" s="12">
        <f t="shared" si="222"/>
        <v>42532.052523148144</v>
      </c>
      <c r="T3451" s="12">
        <f t="shared" si="221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20"/>
        <v>152</v>
      </c>
      <c r="P3452" s="8">
        <f t="shared" si="219"/>
        <v>19.487179487179485</v>
      </c>
      <c r="Q3452" t="s">
        <v>8317</v>
      </c>
      <c r="R3452" t="s">
        <v>8318</v>
      </c>
      <c r="S3452" s="12">
        <f t="shared" si="222"/>
        <v>42036.704525462963</v>
      </c>
      <c r="T3452" s="12">
        <f t="shared" si="221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20"/>
        <v>101.23076923076924</v>
      </c>
      <c r="P3453" s="8">
        <f t="shared" ref="P3453:P3516" si="223">AVERAGE(E3453/L3453)</f>
        <v>41.125</v>
      </c>
      <c r="Q3453" t="s">
        <v>8317</v>
      </c>
      <c r="R3453" t="s">
        <v>8318</v>
      </c>
      <c r="S3453" s="12">
        <f t="shared" si="222"/>
        <v>42088.723692129628</v>
      </c>
      <c r="T3453" s="12">
        <f t="shared" si="221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20"/>
        <v>153.19999999999999</v>
      </c>
      <c r="P3454" s="8">
        <f t="shared" si="223"/>
        <v>41.405405405405403</v>
      </c>
      <c r="Q3454" t="s">
        <v>8317</v>
      </c>
      <c r="R3454" t="s">
        <v>8318</v>
      </c>
      <c r="S3454" s="12">
        <f t="shared" si="222"/>
        <v>41820.639189814814</v>
      </c>
      <c r="T3454" s="12">
        <f t="shared" si="221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20"/>
        <v>128.33333333333334</v>
      </c>
      <c r="P3455" s="8">
        <f t="shared" si="223"/>
        <v>27.5</v>
      </c>
      <c r="Q3455" t="s">
        <v>8317</v>
      </c>
      <c r="R3455" t="s">
        <v>8318</v>
      </c>
      <c r="S3455" s="12">
        <f t="shared" si="222"/>
        <v>42535.97865740741</v>
      </c>
      <c r="T3455" s="12">
        <f t="shared" si="221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20"/>
        <v>100.71428571428571</v>
      </c>
      <c r="P3456" s="8">
        <f t="shared" si="223"/>
        <v>33.571428571428569</v>
      </c>
      <c r="Q3456" t="s">
        <v>8317</v>
      </c>
      <c r="R3456" t="s">
        <v>8318</v>
      </c>
      <c r="S3456" s="12">
        <f t="shared" si="222"/>
        <v>41821.698599537034</v>
      </c>
      <c r="T3456" s="12">
        <f t="shared" si="221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20"/>
        <v>100.64999999999999</v>
      </c>
      <c r="P3457" s="8">
        <f t="shared" si="223"/>
        <v>145.86956521739131</v>
      </c>
      <c r="Q3457" t="s">
        <v>8317</v>
      </c>
      <c r="R3457" t="s">
        <v>8318</v>
      </c>
      <c r="S3457" s="12">
        <f t="shared" si="222"/>
        <v>42626.7503125</v>
      </c>
      <c r="T3457" s="12">
        <f t="shared" si="221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20"/>
        <v>191.3</v>
      </c>
      <c r="P3458" s="8">
        <f t="shared" si="223"/>
        <v>358.6875</v>
      </c>
      <c r="Q3458" t="s">
        <v>8317</v>
      </c>
      <c r="R3458" t="s">
        <v>8318</v>
      </c>
      <c r="S3458" s="12">
        <f t="shared" si="222"/>
        <v>41821.205636574072</v>
      </c>
      <c r="T3458" s="12">
        <f t="shared" si="221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20"/>
        <v>140.19999999999999</v>
      </c>
      <c r="P3459" s="8">
        <f t="shared" si="223"/>
        <v>50.981818181818184</v>
      </c>
      <c r="Q3459" t="s">
        <v>8317</v>
      </c>
      <c r="R3459" t="s">
        <v>8318</v>
      </c>
      <c r="S3459" s="12">
        <f t="shared" si="222"/>
        <v>42016.706678240742</v>
      </c>
      <c r="T3459" s="12">
        <f t="shared" si="221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20"/>
        <v>124.33537832310839</v>
      </c>
      <c r="P3460" s="8">
        <f t="shared" si="223"/>
        <v>45.037037037037038</v>
      </c>
      <c r="Q3460" t="s">
        <v>8317</v>
      </c>
      <c r="R3460" t="s">
        <v>8318</v>
      </c>
      <c r="S3460" s="12">
        <f t="shared" si="222"/>
        <v>42011.202581018515</v>
      </c>
      <c r="T3460" s="12">
        <f t="shared" si="221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20"/>
        <v>126.2</v>
      </c>
      <c r="P3461" s="8">
        <f t="shared" si="223"/>
        <v>17.527777777777779</v>
      </c>
      <c r="Q3461" t="s">
        <v>8317</v>
      </c>
      <c r="R3461" t="s">
        <v>8318</v>
      </c>
      <c r="S3461" s="12">
        <f t="shared" si="222"/>
        <v>42480.479861111111</v>
      </c>
      <c r="T3461" s="12">
        <f t="shared" si="221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20"/>
        <v>190</v>
      </c>
      <c r="P3462" s="8">
        <f t="shared" si="223"/>
        <v>50</v>
      </c>
      <c r="Q3462" t="s">
        <v>8317</v>
      </c>
      <c r="R3462" t="s">
        <v>8318</v>
      </c>
      <c r="S3462" s="12">
        <f t="shared" si="222"/>
        <v>41852.527222222219</v>
      </c>
      <c r="T3462" s="12">
        <f t="shared" si="221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20"/>
        <v>139</v>
      </c>
      <c r="P3463" s="8">
        <f t="shared" si="223"/>
        <v>57.916666666666664</v>
      </c>
      <c r="Q3463" t="s">
        <v>8317</v>
      </c>
      <c r="R3463" t="s">
        <v>8318</v>
      </c>
      <c r="S3463" s="12">
        <f t="shared" si="222"/>
        <v>42643.632858796293</v>
      </c>
      <c r="T3463" s="12">
        <f t="shared" si="221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20"/>
        <v>202</v>
      </c>
      <c r="P3464" s="8">
        <f t="shared" si="223"/>
        <v>29.705882352941178</v>
      </c>
      <c r="Q3464" t="s">
        <v>8317</v>
      </c>
      <c r="R3464" t="s">
        <v>8318</v>
      </c>
      <c r="S3464" s="12">
        <f t="shared" si="222"/>
        <v>42179.898472222223</v>
      </c>
      <c r="T3464" s="12">
        <f t="shared" si="221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20"/>
        <v>103.38000000000001</v>
      </c>
      <c r="P3465" s="8">
        <f t="shared" si="223"/>
        <v>90.684210526315795</v>
      </c>
      <c r="Q3465" t="s">
        <v>8317</v>
      </c>
      <c r="R3465" t="s">
        <v>8318</v>
      </c>
      <c r="S3465" s="12">
        <f t="shared" si="222"/>
        <v>42612.918807870374</v>
      </c>
      <c r="T3465" s="12">
        <f t="shared" si="221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20"/>
        <v>102.3236</v>
      </c>
      <c r="P3466" s="8">
        <f t="shared" si="223"/>
        <v>55.012688172043013</v>
      </c>
      <c r="Q3466" t="s">
        <v>8317</v>
      </c>
      <c r="R3466" t="s">
        <v>8318</v>
      </c>
      <c r="S3466" s="12">
        <f t="shared" si="222"/>
        <v>42575.130057870367</v>
      </c>
      <c r="T3466" s="12">
        <f t="shared" si="221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20"/>
        <v>103</v>
      </c>
      <c r="P3467" s="8">
        <f t="shared" si="223"/>
        <v>57.222222222222221</v>
      </c>
      <c r="Q3467" t="s">
        <v>8317</v>
      </c>
      <c r="R3467" t="s">
        <v>8318</v>
      </c>
      <c r="S3467" s="12">
        <f t="shared" si="222"/>
        <v>42200.625833333332</v>
      </c>
      <c r="T3467" s="12">
        <f t="shared" si="221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20"/>
        <v>127.14285714285714</v>
      </c>
      <c r="P3468" s="8">
        <f t="shared" si="223"/>
        <v>72.950819672131146</v>
      </c>
      <c r="Q3468" t="s">
        <v>8317</v>
      </c>
      <c r="R3468" t="s">
        <v>8318</v>
      </c>
      <c r="S3468" s="12">
        <f t="shared" si="222"/>
        <v>42420.019097222219</v>
      </c>
      <c r="T3468" s="12">
        <f t="shared" si="221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ref="O3469:O3532" si="224">SUM(E3469/D3469)*100</f>
        <v>101</v>
      </c>
      <c r="P3469" s="8">
        <f t="shared" si="223"/>
        <v>64.468085106382972</v>
      </c>
      <c r="Q3469" t="s">
        <v>8317</v>
      </c>
      <c r="R3469" t="s">
        <v>8318</v>
      </c>
      <c r="S3469" s="12">
        <f t="shared" si="222"/>
        <v>42053.671666666662</v>
      </c>
      <c r="T3469" s="12">
        <f t="shared" si="221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24"/>
        <v>121.78</v>
      </c>
      <c r="P3470" s="8">
        <f t="shared" si="223"/>
        <v>716.35294117647061</v>
      </c>
      <c r="Q3470" t="s">
        <v>8317</v>
      </c>
      <c r="R3470" t="s">
        <v>8318</v>
      </c>
      <c r="S3470" s="12">
        <f t="shared" si="222"/>
        <v>42605.765381944439</v>
      </c>
      <c r="T3470" s="12">
        <f t="shared" si="221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24"/>
        <v>113.39285714285714</v>
      </c>
      <c r="P3471" s="8">
        <f t="shared" si="223"/>
        <v>50.396825396825399</v>
      </c>
      <c r="Q3471" t="s">
        <v>8317</v>
      </c>
      <c r="R3471" t="s">
        <v>8318</v>
      </c>
      <c r="S3471" s="12">
        <f t="shared" si="222"/>
        <v>42458.641724537039</v>
      </c>
      <c r="T3471" s="12">
        <f t="shared" si="221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24"/>
        <v>150</v>
      </c>
      <c r="P3472" s="8">
        <f t="shared" si="223"/>
        <v>41.666666666666664</v>
      </c>
      <c r="Q3472" t="s">
        <v>8317</v>
      </c>
      <c r="R3472" t="s">
        <v>8318</v>
      </c>
      <c r="S3472" s="12">
        <f t="shared" si="222"/>
        <v>42529.022013888884</v>
      </c>
      <c r="T3472" s="12">
        <f t="shared" si="221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24"/>
        <v>214.6</v>
      </c>
      <c r="P3473" s="8">
        <f t="shared" si="223"/>
        <v>35.766666666666666</v>
      </c>
      <c r="Q3473" t="s">
        <v>8317</v>
      </c>
      <c r="R3473" t="s">
        <v>8318</v>
      </c>
      <c r="S3473" s="12">
        <f t="shared" si="222"/>
        <v>41841.820486111108</v>
      </c>
      <c r="T3473" s="12">
        <f t="shared" si="221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24"/>
        <v>102.05</v>
      </c>
      <c r="P3474" s="8">
        <f t="shared" si="223"/>
        <v>88.739130434782609</v>
      </c>
      <c r="Q3474" t="s">
        <v>8317</v>
      </c>
      <c r="R3474" t="s">
        <v>8318</v>
      </c>
      <c r="S3474" s="12">
        <f t="shared" si="222"/>
        <v>41928.170497685183</v>
      </c>
      <c r="T3474" s="12">
        <f t="shared" si="221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24"/>
        <v>100</v>
      </c>
      <c r="P3475" s="8">
        <f t="shared" si="223"/>
        <v>148.4848484848485</v>
      </c>
      <c r="Q3475" t="s">
        <v>8317</v>
      </c>
      <c r="R3475" t="s">
        <v>8318</v>
      </c>
      <c r="S3475" s="12">
        <f t="shared" si="222"/>
        <v>42062.834444444445</v>
      </c>
      <c r="T3475" s="12">
        <f t="shared" si="221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24"/>
        <v>101</v>
      </c>
      <c r="P3476" s="8">
        <f t="shared" si="223"/>
        <v>51.794871794871796</v>
      </c>
      <c r="Q3476" t="s">
        <v>8317</v>
      </c>
      <c r="R3476" t="s">
        <v>8318</v>
      </c>
      <c r="S3476" s="12">
        <f t="shared" si="222"/>
        <v>42541.501516203702</v>
      </c>
      <c r="T3476" s="12">
        <f t="shared" si="221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24"/>
        <v>113.33333333333333</v>
      </c>
      <c r="P3477" s="8">
        <f t="shared" si="223"/>
        <v>20</v>
      </c>
      <c r="Q3477" t="s">
        <v>8317</v>
      </c>
      <c r="R3477" t="s">
        <v>8318</v>
      </c>
      <c r="S3477" s="12">
        <f t="shared" si="222"/>
        <v>41918.880833333329</v>
      </c>
      <c r="T3477" s="12">
        <f t="shared" si="221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24"/>
        <v>104</v>
      </c>
      <c r="P3478" s="8">
        <f t="shared" si="223"/>
        <v>52</v>
      </c>
      <c r="Q3478" t="s">
        <v>8317</v>
      </c>
      <c r="R3478" t="s">
        <v>8318</v>
      </c>
      <c r="S3478" s="12">
        <f t="shared" si="222"/>
        <v>41921.279976851853</v>
      </c>
      <c r="T3478" s="12">
        <f t="shared" si="221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24"/>
        <v>115.33333333333333</v>
      </c>
      <c r="P3479" s="8">
        <f t="shared" si="223"/>
        <v>53.230769230769234</v>
      </c>
      <c r="Q3479" t="s">
        <v>8317</v>
      </c>
      <c r="R3479" t="s">
        <v>8318</v>
      </c>
      <c r="S3479" s="12">
        <f t="shared" si="222"/>
        <v>42128.736608796295</v>
      </c>
      <c r="T3479" s="12">
        <f t="shared" si="221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24"/>
        <v>112.85000000000001</v>
      </c>
      <c r="P3480" s="8">
        <f t="shared" si="223"/>
        <v>39.596491228070178</v>
      </c>
      <c r="Q3480" t="s">
        <v>8317</v>
      </c>
      <c r="R3480" t="s">
        <v>8318</v>
      </c>
      <c r="S3480" s="12">
        <f t="shared" si="222"/>
        <v>42053.916921296302</v>
      </c>
      <c r="T3480" s="12">
        <f t="shared" si="221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24"/>
        <v>127.86666666666666</v>
      </c>
      <c r="P3481" s="8">
        <f t="shared" si="223"/>
        <v>34.25</v>
      </c>
      <c r="Q3481" t="s">
        <v>8317</v>
      </c>
      <c r="R3481" t="s">
        <v>8318</v>
      </c>
      <c r="S3481" s="12">
        <f t="shared" si="222"/>
        <v>41781.855092592588</v>
      </c>
      <c r="T3481" s="12">
        <f t="shared" si="221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24"/>
        <v>142.66666666666669</v>
      </c>
      <c r="P3482" s="8">
        <f t="shared" si="223"/>
        <v>164.61538461538461</v>
      </c>
      <c r="Q3482" t="s">
        <v>8317</v>
      </c>
      <c r="R3482" t="s">
        <v>8318</v>
      </c>
      <c r="S3482" s="12">
        <f t="shared" si="222"/>
        <v>42171.317442129628</v>
      </c>
      <c r="T3482" s="12">
        <f t="shared" si="221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24"/>
        <v>118.8</v>
      </c>
      <c r="P3483" s="8">
        <f t="shared" si="223"/>
        <v>125.05263157894737</v>
      </c>
      <c r="Q3483" t="s">
        <v>8317</v>
      </c>
      <c r="R3483" t="s">
        <v>8318</v>
      </c>
      <c r="S3483" s="12">
        <f t="shared" si="222"/>
        <v>41989.24754629629</v>
      </c>
      <c r="T3483" s="12">
        <f t="shared" si="221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24"/>
        <v>138.33333333333334</v>
      </c>
      <c r="P3484" s="8">
        <f t="shared" si="223"/>
        <v>51.875</v>
      </c>
      <c r="Q3484" t="s">
        <v>8317</v>
      </c>
      <c r="R3484" t="s">
        <v>8318</v>
      </c>
      <c r="S3484" s="12">
        <f t="shared" si="222"/>
        <v>41796.771597222221</v>
      </c>
      <c r="T3484" s="12">
        <f t="shared" si="221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24"/>
        <v>159.9402985074627</v>
      </c>
      <c r="P3485" s="8">
        <f t="shared" si="223"/>
        <v>40.285714285714285</v>
      </c>
      <c r="Q3485" t="s">
        <v>8317</v>
      </c>
      <c r="R3485" t="s">
        <v>8318</v>
      </c>
      <c r="S3485" s="12">
        <f t="shared" si="222"/>
        <v>41793.668761574074</v>
      </c>
      <c r="T3485" s="12">
        <f t="shared" si="221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24"/>
        <v>114.24000000000001</v>
      </c>
      <c r="P3486" s="8">
        <f t="shared" si="223"/>
        <v>64.909090909090907</v>
      </c>
      <c r="Q3486" t="s">
        <v>8317</v>
      </c>
      <c r="R3486" t="s">
        <v>8318</v>
      </c>
      <c r="S3486" s="12">
        <f t="shared" si="222"/>
        <v>42506.760405092587</v>
      </c>
      <c r="T3486" s="12">
        <f t="shared" si="221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24"/>
        <v>100.60606060606061</v>
      </c>
      <c r="P3487" s="8">
        <f t="shared" si="223"/>
        <v>55.333333333333336</v>
      </c>
      <c r="Q3487" t="s">
        <v>8317</v>
      </c>
      <c r="R3487" t="s">
        <v>8318</v>
      </c>
      <c r="S3487" s="12">
        <f t="shared" si="222"/>
        <v>42372.693055555559</v>
      </c>
      <c r="T3487" s="12">
        <f t="shared" ref="T3487:T3550" si="225">(((I3487/60)/60)/24)+DATE(1970,1,1)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24"/>
        <v>155.20000000000002</v>
      </c>
      <c r="P3488" s="8">
        <f t="shared" si="223"/>
        <v>83.142857142857139</v>
      </c>
      <c r="Q3488" t="s">
        <v>8317</v>
      </c>
      <c r="R3488" t="s">
        <v>8318</v>
      </c>
      <c r="S3488" s="12">
        <f t="shared" si="222"/>
        <v>42126.87501157407</v>
      </c>
      <c r="T3488" s="12">
        <f t="shared" si="225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24"/>
        <v>127.75000000000001</v>
      </c>
      <c r="P3489" s="8">
        <f t="shared" si="223"/>
        <v>38.712121212121211</v>
      </c>
      <c r="Q3489" t="s">
        <v>8317</v>
      </c>
      <c r="R3489" t="s">
        <v>8318</v>
      </c>
      <c r="S3489" s="12">
        <f t="shared" si="222"/>
        <v>42149.940416666665</v>
      </c>
      <c r="T3489" s="12">
        <f t="shared" si="225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24"/>
        <v>121.2</v>
      </c>
      <c r="P3490" s="8">
        <f t="shared" si="223"/>
        <v>125.37931034482759</v>
      </c>
      <c r="Q3490" t="s">
        <v>8317</v>
      </c>
      <c r="R3490" t="s">
        <v>8318</v>
      </c>
      <c r="S3490" s="12">
        <f t="shared" si="222"/>
        <v>42087.768055555556</v>
      </c>
      <c r="T3490" s="12">
        <f t="shared" si="225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24"/>
        <v>112.7</v>
      </c>
      <c r="P3491" s="8">
        <f t="shared" si="223"/>
        <v>78.263888888888886</v>
      </c>
      <c r="Q3491" t="s">
        <v>8317</v>
      </c>
      <c r="R3491" t="s">
        <v>8318</v>
      </c>
      <c r="S3491" s="12">
        <f t="shared" si="222"/>
        <v>41753.635775462964</v>
      </c>
      <c r="T3491" s="12">
        <f t="shared" si="225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24"/>
        <v>127.49999999999999</v>
      </c>
      <c r="P3492" s="8">
        <f t="shared" si="223"/>
        <v>47.222222222222221</v>
      </c>
      <c r="Q3492" t="s">
        <v>8317</v>
      </c>
      <c r="R3492" t="s">
        <v>8318</v>
      </c>
      <c r="S3492" s="12">
        <f t="shared" si="222"/>
        <v>42443.802361111113</v>
      </c>
      <c r="T3492" s="12">
        <f t="shared" si="225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24"/>
        <v>158.20000000000002</v>
      </c>
      <c r="P3493" s="8">
        <f t="shared" si="223"/>
        <v>79.099999999999994</v>
      </c>
      <c r="Q3493" t="s">
        <v>8317</v>
      </c>
      <c r="R3493" t="s">
        <v>8318</v>
      </c>
      <c r="S3493" s="12">
        <f t="shared" si="222"/>
        <v>42121.249814814815</v>
      </c>
      <c r="T3493" s="12">
        <f t="shared" si="225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24"/>
        <v>105.26894736842105</v>
      </c>
      <c r="P3494" s="8">
        <f t="shared" si="223"/>
        <v>114.29199999999999</v>
      </c>
      <c r="Q3494" t="s">
        <v>8317</v>
      </c>
      <c r="R3494" t="s">
        <v>8318</v>
      </c>
      <c r="S3494" s="12">
        <f t="shared" si="222"/>
        <v>42268.009224537032</v>
      </c>
      <c r="T3494" s="12">
        <f t="shared" si="225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24"/>
        <v>100</v>
      </c>
      <c r="P3495" s="8">
        <f t="shared" si="223"/>
        <v>51.724137931034484</v>
      </c>
      <c r="Q3495" t="s">
        <v>8317</v>
      </c>
      <c r="R3495" t="s">
        <v>8318</v>
      </c>
      <c r="S3495" s="12">
        <f t="shared" si="222"/>
        <v>41848.866157407407</v>
      </c>
      <c r="T3495" s="12">
        <f t="shared" si="225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24"/>
        <v>100</v>
      </c>
      <c r="P3496" s="8">
        <f t="shared" si="223"/>
        <v>30.76923076923077</v>
      </c>
      <c r="Q3496" t="s">
        <v>8317</v>
      </c>
      <c r="R3496" t="s">
        <v>8318</v>
      </c>
      <c r="S3496" s="12">
        <f t="shared" si="222"/>
        <v>42689.214988425927</v>
      </c>
      <c r="T3496" s="12">
        <f t="shared" si="225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24"/>
        <v>106.86</v>
      </c>
      <c r="P3497" s="8">
        <f t="shared" si="223"/>
        <v>74.208333333333329</v>
      </c>
      <c r="Q3497" t="s">
        <v>8317</v>
      </c>
      <c r="R3497" t="s">
        <v>8318</v>
      </c>
      <c r="S3497" s="12">
        <f t="shared" si="222"/>
        <v>41915.762835648151</v>
      </c>
      <c r="T3497" s="12">
        <f t="shared" si="225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24"/>
        <v>124.4</v>
      </c>
      <c r="P3498" s="8">
        <f t="shared" si="223"/>
        <v>47.846153846153847</v>
      </c>
      <c r="Q3498" t="s">
        <v>8317</v>
      </c>
      <c r="R3498" t="s">
        <v>8318</v>
      </c>
      <c r="S3498" s="12">
        <f t="shared" si="222"/>
        <v>42584.846828703703</v>
      </c>
      <c r="T3498" s="12">
        <f t="shared" si="225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24"/>
        <v>108.70406189555126</v>
      </c>
      <c r="P3499" s="8">
        <f t="shared" si="223"/>
        <v>34.408163265306122</v>
      </c>
      <c r="Q3499" t="s">
        <v>8317</v>
      </c>
      <c r="R3499" t="s">
        <v>8318</v>
      </c>
      <c r="S3499" s="12">
        <f t="shared" si="222"/>
        <v>42511.741944444439</v>
      </c>
      <c r="T3499" s="12">
        <f t="shared" si="225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24"/>
        <v>102.42424242424242</v>
      </c>
      <c r="P3500" s="8">
        <f t="shared" si="223"/>
        <v>40.238095238095241</v>
      </c>
      <c r="Q3500" t="s">
        <v>8317</v>
      </c>
      <c r="R3500" t="s">
        <v>8318</v>
      </c>
      <c r="S3500" s="12">
        <f t="shared" si="222"/>
        <v>42459.15861111111</v>
      </c>
      <c r="T3500" s="12">
        <f t="shared" si="225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24"/>
        <v>105.5</v>
      </c>
      <c r="P3501" s="8">
        <f t="shared" si="223"/>
        <v>60.285714285714285</v>
      </c>
      <c r="Q3501" t="s">
        <v>8317</v>
      </c>
      <c r="R3501" t="s">
        <v>8318</v>
      </c>
      <c r="S3501" s="12">
        <f t="shared" si="222"/>
        <v>42132.036168981482</v>
      </c>
      <c r="T3501" s="12">
        <f t="shared" si="225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24"/>
        <v>106.3</v>
      </c>
      <c r="P3502" s="8">
        <f t="shared" si="223"/>
        <v>25.30952380952381</v>
      </c>
      <c r="Q3502" t="s">
        <v>8317</v>
      </c>
      <c r="R3502" t="s">
        <v>8318</v>
      </c>
      <c r="S3502" s="12">
        <f t="shared" si="222"/>
        <v>42419.91942129629</v>
      </c>
      <c r="T3502" s="12">
        <f t="shared" si="225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24"/>
        <v>100.66666666666666</v>
      </c>
      <c r="P3503" s="8">
        <f t="shared" si="223"/>
        <v>35.952380952380949</v>
      </c>
      <c r="Q3503" t="s">
        <v>8317</v>
      </c>
      <c r="R3503" t="s">
        <v>8318</v>
      </c>
      <c r="S3503" s="12">
        <f t="shared" si="222"/>
        <v>42233.763831018514</v>
      </c>
      <c r="T3503" s="12">
        <f t="shared" si="225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24"/>
        <v>105.4</v>
      </c>
      <c r="P3504" s="8">
        <f t="shared" si="223"/>
        <v>136</v>
      </c>
      <c r="Q3504" t="s">
        <v>8317</v>
      </c>
      <c r="R3504" t="s">
        <v>8318</v>
      </c>
      <c r="S3504" s="12">
        <f t="shared" si="222"/>
        <v>42430.839398148149</v>
      </c>
      <c r="T3504" s="12">
        <f t="shared" si="225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24"/>
        <v>107.55999999999999</v>
      </c>
      <c r="P3505" s="8">
        <f t="shared" si="223"/>
        <v>70.763157894736835</v>
      </c>
      <c r="Q3505" t="s">
        <v>8317</v>
      </c>
      <c r="R3505" t="s">
        <v>8318</v>
      </c>
      <c r="S3505" s="12">
        <f t="shared" ref="S3505:S3568" si="226">(((J3505/60)/60)/24)+DATE(1970,1,1)</f>
        <v>42545.478333333333</v>
      </c>
      <c r="T3505" s="12">
        <f t="shared" si="225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24"/>
        <v>100</v>
      </c>
      <c r="P3506" s="8">
        <f t="shared" si="223"/>
        <v>125</v>
      </c>
      <c r="Q3506" t="s">
        <v>8317</v>
      </c>
      <c r="R3506" t="s">
        <v>8318</v>
      </c>
      <c r="S3506" s="12">
        <f t="shared" si="226"/>
        <v>42297.748738425929</v>
      </c>
      <c r="T3506" s="12">
        <f t="shared" si="225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24"/>
        <v>103.76</v>
      </c>
      <c r="P3507" s="8">
        <f t="shared" si="223"/>
        <v>66.512820512820511</v>
      </c>
      <c r="Q3507" t="s">
        <v>8317</v>
      </c>
      <c r="R3507" t="s">
        <v>8318</v>
      </c>
      <c r="S3507" s="12">
        <f t="shared" si="226"/>
        <v>41760.935706018521</v>
      </c>
      <c r="T3507" s="12">
        <f t="shared" si="225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24"/>
        <v>101.49999999999999</v>
      </c>
      <c r="P3508" s="8">
        <f t="shared" si="223"/>
        <v>105</v>
      </c>
      <c r="Q3508" t="s">
        <v>8317</v>
      </c>
      <c r="R3508" t="s">
        <v>8318</v>
      </c>
      <c r="S3508" s="12">
        <f t="shared" si="226"/>
        <v>41829.734259259261</v>
      </c>
      <c r="T3508" s="12">
        <f t="shared" si="225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24"/>
        <v>104.4</v>
      </c>
      <c r="P3509" s="8">
        <f t="shared" si="223"/>
        <v>145</v>
      </c>
      <c r="Q3509" t="s">
        <v>8317</v>
      </c>
      <c r="R3509" t="s">
        <v>8318</v>
      </c>
      <c r="S3509" s="12">
        <f t="shared" si="226"/>
        <v>42491.92288194444</v>
      </c>
      <c r="T3509" s="12">
        <f t="shared" si="225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24"/>
        <v>180</v>
      </c>
      <c r="P3510" s="8">
        <f t="shared" si="223"/>
        <v>12</v>
      </c>
      <c r="Q3510" t="s">
        <v>8317</v>
      </c>
      <c r="R3510" t="s">
        <v>8318</v>
      </c>
      <c r="S3510" s="12">
        <f t="shared" si="226"/>
        <v>42477.729780092588</v>
      </c>
      <c r="T3510" s="12">
        <f t="shared" si="225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24"/>
        <v>106.33333333333333</v>
      </c>
      <c r="P3511" s="8">
        <f t="shared" si="223"/>
        <v>96.666666666666671</v>
      </c>
      <c r="Q3511" t="s">
        <v>8317</v>
      </c>
      <c r="R3511" t="s">
        <v>8318</v>
      </c>
      <c r="S3511" s="12">
        <f t="shared" si="226"/>
        <v>41950.859560185185</v>
      </c>
      <c r="T3511" s="12">
        <f t="shared" si="225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24"/>
        <v>100.55555555555556</v>
      </c>
      <c r="P3512" s="8">
        <f t="shared" si="223"/>
        <v>60.333333333333336</v>
      </c>
      <c r="Q3512" t="s">
        <v>8317</v>
      </c>
      <c r="R3512" t="s">
        <v>8318</v>
      </c>
      <c r="S3512" s="12">
        <f t="shared" si="226"/>
        <v>41802.62090277778</v>
      </c>
      <c r="T3512" s="12">
        <f t="shared" si="225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24"/>
        <v>101.2</v>
      </c>
      <c r="P3513" s="8">
        <f t="shared" si="223"/>
        <v>79.89473684210526</v>
      </c>
      <c r="Q3513" t="s">
        <v>8317</v>
      </c>
      <c r="R3513" t="s">
        <v>8318</v>
      </c>
      <c r="S3513" s="12">
        <f t="shared" si="226"/>
        <v>41927.873784722222</v>
      </c>
      <c r="T3513" s="12">
        <f t="shared" si="225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24"/>
        <v>100</v>
      </c>
      <c r="P3514" s="8">
        <f t="shared" si="223"/>
        <v>58.823529411764703</v>
      </c>
      <c r="Q3514" t="s">
        <v>8317</v>
      </c>
      <c r="R3514" t="s">
        <v>8318</v>
      </c>
      <c r="S3514" s="12">
        <f t="shared" si="226"/>
        <v>42057.536944444444</v>
      </c>
      <c r="T3514" s="12">
        <f t="shared" si="225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24"/>
        <v>118.39285714285714</v>
      </c>
      <c r="P3515" s="8">
        <f t="shared" si="223"/>
        <v>75.340909090909093</v>
      </c>
      <c r="Q3515" t="s">
        <v>8317</v>
      </c>
      <c r="R3515" t="s">
        <v>8318</v>
      </c>
      <c r="S3515" s="12">
        <f t="shared" si="226"/>
        <v>41781.096203703702</v>
      </c>
      <c r="T3515" s="12">
        <f t="shared" si="225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24"/>
        <v>110.00000000000001</v>
      </c>
      <c r="P3516" s="8">
        <f t="shared" si="223"/>
        <v>55</v>
      </c>
      <c r="Q3516" t="s">
        <v>8317</v>
      </c>
      <c r="R3516" t="s">
        <v>8318</v>
      </c>
      <c r="S3516" s="12">
        <f t="shared" si="226"/>
        <v>42020.846666666665</v>
      </c>
      <c r="T3516" s="12">
        <f t="shared" si="225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24"/>
        <v>102.66666666666666</v>
      </c>
      <c r="P3517" s="8">
        <f t="shared" ref="P3517:P3567" si="227">AVERAGE(E3517/L3517)</f>
        <v>66.956521739130437</v>
      </c>
      <c r="Q3517" t="s">
        <v>8317</v>
      </c>
      <c r="R3517" t="s">
        <v>8318</v>
      </c>
      <c r="S3517" s="12">
        <f t="shared" si="226"/>
        <v>42125.772812499999</v>
      </c>
      <c r="T3517" s="12">
        <f t="shared" si="225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24"/>
        <v>100</v>
      </c>
      <c r="P3518" s="8">
        <f t="shared" si="227"/>
        <v>227.27272727272728</v>
      </c>
      <c r="Q3518" t="s">
        <v>8317</v>
      </c>
      <c r="R3518" t="s">
        <v>8318</v>
      </c>
      <c r="S3518" s="12">
        <f t="shared" si="226"/>
        <v>41856.010069444441</v>
      </c>
      <c r="T3518" s="12">
        <f t="shared" si="225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24"/>
        <v>100</v>
      </c>
      <c r="P3519" s="8">
        <f t="shared" si="227"/>
        <v>307.69230769230768</v>
      </c>
      <c r="Q3519" t="s">
        <v>8317</v>
      </c>
      <c r="R3519" t="s">
        <v>8318</v>
      </c>
      <c r="S3519" s="12">
        <f t="shared" si="226"/>
        <v>41794.817523148151</v>
      </c>
      <c r="T3519" s="12">
        <f t="shared" si="225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24"/>
        <v>110.04599999999999</v>
      </c>
      <c r="P3520" s="8">
        <f t="shared" si="227"/>
        <v>50.020909090909093</v>
      </c>
      <c r="Q3520" t="s">
        <v>8317</v>
      </c>
      <c r="R3520" t="s">
        <v>8318</v>
      </c>
      <c r="S3520" s="12">
        <f t="shared" si="226"/>
        <v>41893.783553240741</v>
      </c>
      <c r="T3520" s="12">
        <f t="shared" si="225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24"/>
        <v>101.35000000000001</v>
      </c>
      <c r="P3521" s="8">
        <f t="shared" si="227"/>
        <v>72.392857142857139</v>
      </c>
      <c r="Q3521" t="s">
        <v>8317</v>
      </c>
      <c r="R3521" t="s">
        <v>8318</v>
      </c>
      <c r="S3521" s="12">
        <f t="shared" si="226"/>
        <v>42037.598958333328</v>
      </c>
      <c r="T3521" s="12">
        <f t="shared" si="225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24"/>
        <v>100.75</v>
      </c>
      <c r="P3522" s="8">
        <f t="shared" si="227"/>
        <v>95.952380952380949</v>
      </c>
      <c r="Q3522" t="s">
        <v>8317</v>
      </c>
      <c r="R3522" t="s">
        <v>8318</v>
      </c>
      <c r="S3522" s="12">
        <f t="shared" si="226"/>
        <v>42227.824212962965</v>
      </c>
      <c r="T3522" s="12">
        <f t="shared" si="225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4"/>
        <v>169.42857142857144</v>
      </c>
      <c r="P3523" s="8">
        <f t="shared" si="227"/>
        <v>45.615384615384613</v>
      </c>
      <c r="Q3523" t="s">
        <v>8317</v>
      </c>
      <c r="R3523" t="s">
        <v>8318</v>
      </c>
      <c r="S3523" s="12">
        <f t="shared" si="226"/>
        <v>41881.361342592594</v>
      </c>
      <c r="T3523" s="12">
        <f t="shared" si="225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4"/>
        <v>100</v>
      </c>
      <c r="P3524" s="8">
        <f t="shared" si="227"/>
        <v>41.029411764705884</v>
      </c>
      <c r="Q3524" t="s">
        <v>8317</v>
      </c>
      <c r="R3524" t="s">
        <v>8318</v>
      </c>
      <c r="S3524" s="12">
        <f t="shared" si="226"/>
        <v>42234.789884259255</v>
      </c>
      <c r="T3524" s="12">
        <f t="shared" si="22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4"/>
        <v>113.65</v>
      </c>
      <c r="P3525" s="8">
        <f t="shared" si="227"/>
        <v>56.825000000000003</v>
      </c>
      <c r="Q3525" t="s">
        <v>8317</v>
      </c>
      <c r="R3525" t="s">
        <v>8318</v>
      </c>
      <c r="S3525" s="12">
        <f t="shared" si="226"/>
        <v>42581.397546296299</v>
      </c>
      <c r="T3525" s="12">
        <f t="shared" si="22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4"/>
        <v>101.56</v>
      </c>
      <c r="P3526" s="8">
        <f t="shared" si="227"/>
        <v>137.24324324324326</v>
      </c>
      <c r="Q3526" t="s">
        <v>8317</v>
      </c>
      <c r="R3526" t="s">
        <v>8318</v>
      </c>
      <c r="S3526" s="12">
        <f t="shared" si="226"/>
        <v>41880.76357638889</v>
      </c>
      <c r="T3526" s="12">
        <f t="shared" si="22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4"/>
        <v>106</v>
      </c>
      <c r="P3527" s="8">
        <f t="shared" si="227"/>
        <v>75.714285714285708</v>
      </c>
      <c r="Q3527" t="s">
        <v>8317</v>
      </c>
      <c r="R3527" t="s">
        <v>8318</v>
      </c>
      <c r="S3527" s="12">
        <f t="shared" si="226"/>
        <v>42214.6956712963</v>
      </c>
      <c r="T3527" s="12">
        <f t="shared" si="22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4"/>
        <v>102</v>
      </c>
      <c r="P3528" s="8">
        <f t="shared" si="227"/>
        <v>99</v>
      </c>
      <c r="Q3528" t="s">
        <v>8317</v>
      </c>
      <c r="R3528" t="s">
        <v>8318</v>
      </c>
      <c r="S3528" s="12">
        <f t="shared" si="226"/>
        <v>42460.335312499999</v>
      </c>
      <c r="T3528" s="12">
        <f t="shared" si="22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4"/>
        <v>116.91666666666667</v>
      </c>
      <c r="P3529" s="8">
        <f t="shared" si="227"/>
        <v>81.569767441860463</v>
      </c>
      <c r="Q3529" t="s">
        <v>8317</v>
      </c>
      <c r="R3529" t="s">
        <v>8318</v>
      </c>
      <c r="S3529" s="12">
        <f t="shared" si="226"/>
        <v>42167.023206018523</v>
      </c>
      <c r="T3529" s="12">
        <f t="shared" si="22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4"/>
        <v>101.15151515151514</v>
      </c>
      <c r="P3530" s="8">
        <f t="shared" si="227"/>
        <v>45.108108108108105</v>
      </c>
      <c r="Q3530" t="s">
        <v>8317</v>
      </c>
      <c r="R3530" t="s">
        <v>8318</v>
      </c>
      <c r="S3530" s="12">
        <f t="shared" si="226"/>
        <v>42733.50136574074</v>
      </c>
      <c r="T3530" s="12">
        <f t="shared" si="22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4"/>
        <v>132</v>
      </c>
      <c r="P3531" s="8">
        <f t="shared" si="227"/>
        <v>36.666666666666664</v>
      </c>
      <c r="Q3531" t="s">
        <v>8317</v>
      </c>
      <c r="R3531" t="s">
        <v>8318</v>
      </c>
      <c r="S3531" s="12">
        <f t="shared" si="226"/>
        <v>42177.761782407411</v>
      </c>
      <c r="T3531" s="12">
        <f t="shared" si="22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4"/>
        <v>100</v>
      </c>
      <c r="P3532" s="8">
        <f t="shared" si="227"/>
        <v>125</v>
      </c>
      <c r="Q3532" t="s">
        <v>8317</v>
      </c>
      <c r="R3532" t="s">
        <v>8318</v>
      </c>
      <c r="S3532" s="12">
        <f t="shared" si="226"/>
        <v>42442.623344907406</v>
      </c>
      <c r="T3532" s="12">
        <f t="shared" si="22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ref="O3533:O3596" si="228">SUM(E3533/D3533)*100</f>
        <v>128</v>
      </c>
      <c r="P3533" s="8">
        <f t="shared" si="227"/>
        <v>49.230769230769234</v>
      </c>
      <c r="Q3533" t="s">
        <v>8317</v>
      </c>
      <c r="R3533" t="s">
        <v>8318</v>
      </c>
      <c r="S3533" s="12">
        <f t="shared" si="226"/>
        <v>42521.654328703706</v>
      </c>
      <c r="T3533" s="12">
        <f t="shared" si="22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8"/>
        <v>118.95833333333334</v>
      </c>
      <c r="P3534" s="8">
        <f t="shared" si="227"/>
        <v>42.296296296296298</v>
      </c>
      <c r="Q3534" t="s">
        <v>8317</v>
      </c>
      <c r="R3534" t="s">
        <v>8318</v>
      </c>
      <c r="S3534" s="12">
        <f t="shared" si="226"/>
        <v>41884.599849537037</v>
      </c>
      <c r="T3534" s="12">
        <f t="shared" si="22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8"/>
        <v>126.2</v>
      </c>
      <c r="P3535" s="8">
        <f t="shared" si="227"/>
        <v>78.875</v>
      </c>
      <c r="Q3535" t="s">
        <v>8317</v>
      </c>
      <c r="R3535" t="s">
        <v>8318</v>
      </c>
      <c r="S3535" s="12">
        <f t="shared" si="226"/>
        <v>42289.761192129634</v>
      </c>
      <c r="T3535" s="12">
        <f t="shared" si="22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8"/>
        <v>156.20000000000002</v>
      </c>
      <c r="P3536" s="8">
        <f t="shared" si="227"/>
        <v>38.284313725490193</v>
      </c>
      <c r="Q3536" t="s">
        <v>8317</v>
      </c>
      <c r="R3536" t="s">
        <v>8318</v>
      </c>
      <c r="S3536" s="12">
        <f t="shared" si="226"/>
        <v>42243.6252662037</v>
      </c>
      <c r="T3536" s="12">
        <f t="shared" si="22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8"/>
        <v>103.15</v>
      </c>
      <c r="P3537" s="8">
        <f t="shared" si="227"/>
        <v>44.847826086956523</v>
      </c>
      <c r="Q3537" t="s">
        <v>8317</v>
      </c>
      <c r="R3537" t="s">
        <v>8318</v>
      </c>
      <c r="S3537" s="12">
        <f t="shared" si="226"/>
        <v>42248.640162037031</v>
      </c>
      <c r="T3537" s="12">
        <f t="shared" si="22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8"/>
        <v>153.33333333333334</v>
      </c>
      <c r="P3538" s="8">
        <f t="shared" si="227"/>
        <v>13.529411764705882</v>
      </c>
      <c r="Q3538" t="s">
        <v>8317</v>
      </c>
      <c r="R3538" t="s">
        <v>8318</v>
      </c>
      <c r="S3538" s="12">
        <f t="shared" si="226"/>
        <v>42328.727141203708</v>
      </c>
      <c r="T3538" s="12">
        <f t="shared" si="22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8"/>
        <v>180.44444444444446</v>
      </c>
      <c r="P3539" s="8">
        <f t="shared" si="227"/>
        <v>43.5</v>
      </c>
      <c r="Q3539" t="s">
        <v>8317</v>
      </c>
      <c r="R3539" t="s">
        <v>8318</v>
      </c>
      <c r="S3539" s="12">
        <f t="shared" si="226"/>
        <v>41923.354351851849</v>
      </c>
      <c r="T3539" s="12">
        <f t="shared" si="22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8"/>
        <v>128.44999999999999</v>
      </c>
      <c r="P3540" s="8">
        <f t="shared" si="227"/>
        <v>30.951807228915662</v>
      </c>
      <c r="Q3540" t="s">
        <v>8317</v>
      </c>
      <c r="R3540" t="s">
        <v>8318</v>
      </c>
      <c r="S3540" s="12">
        <f t="shared" si="226"/>
        <v>42571.420601851853</v>
      </c>
      <c r="T3540" s="12">
        <f t="shared" si="22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8"/>
        <v>119.66666666666667</v>
      </c>
      <c r="P3541" s="8">
        <f t="shared" si="227"/>
        <v>55.230769230769234</v>
      </c>
      <c r="Q3541" t="s">
        <v>8317</v>
      </c>
      <c r="R3541" t="s">
        <v>8318</v>
      </c>
      <c r="S3541" s="12">
        <f t="shared" si="226"/>
        <v>42600.756041666667</v>
      </c>
      <c r="T3541" s="12">
        <f t="shared" si="22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8"/>
        <v>123</v>
      </c>
      <c r="P3542" s="8">
        <f t="shared" si="227"/>
        <v>46.125</v>
      </c>
      <c r="Q3542" t="s">
        <v>8317</v>
      </c>
      <c r="R3542" t="s">
        <v>8318</v>
      </c>
      <c r="S3542" s="12">
        <f t="shared" si="226"/>
        <v>42517.003368055557</v>
      </c>
      <c r="T3542" s="12">
        <f t="shared" si="22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8"/>
        <v>105</v>
      </c>
      <c r="P3543" s="8">
        <f t="shared" si="227"/>
        <v>39.375</v>
      </c>
      <c r="Q3543" t="s">
        <v>8317</v>
      </c>
      <c r="R3543" t="s">
        <v>8318</v>
      </c>
      <c r="S3543" s="12">
        <f t="shared" si="226"/>
        <v>42222.730034722219</v>
      </c>
      <c r="T3543" s="12">
        <f t="shared" si="22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8"/>
        <v>102.23636363636363</v>
      </c>
      <c r="P3544" s="8">
        <f t="shared" si="227"/>
        <v>66.152941176470591</v>
      </c>
      <c r="Q3544" t="s">
        <v>8317</v>
      </c>
      <c r="R3544" t="s">
        <v>8318</v>
      </c>
      <c r="S3544" s="12">
        <f t="shared" si="226"/>
        <v>41829.599791666667</v>
      </c>
      <c r="T3544" s="12">
        <f t="shared" si="22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8"/>
        <v>104.66666666666666</v>
      </c>
      <c r="P3545" s="8">
        <f t="shared" si="227"/>
        <v>54.137931034482762</v>
      </c>
      <c r="Q3545" t="s">
        <v>8317</v>
      </c>
      <c r="R3545" t="s">
        <v>8318</v>
      </c>
      <c r="S3545" s="12">
        <f t="shared" si="226"/>
        <v>42150.755312499998</v>
      </c>
      <c r="T3545" s="12">
        <f t="shared" si="22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8"/>
        <v>100</v>
      </c>
      <c r="P3546" s="8">
        <f t="shared" si="227"/>
        <v>104.16666666666667</v>
      </c>
      <c r="Q3546" t="s">
        <v>8317</v>
      </c>
      <c r="R3546" t="s">
        <v>8318</v>
      </c>
      <c r="S3546" s="12">
        <f t="shared" si="226"/>
        <v>42040.831678240742</v>
      </c>
      <c r="T3546" s="12">
        <f t="shared" si="22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8"/>
        <v>100.4</v>
      </c>
      <c r="P3547" s="8">
        <f t="shared" si="227"/>
        <v>31.375</v>
      </c>
      <c r="Q3547" t="s">
        <v>8317</v>
      </c>
      <c r="R3547" t="s">
        <v>8318</v>
      </c>
      <c r="S3547" s="12">
        <f t="shared" si="226"/>
        <v>42075.807395833333</v>
      </c>
      <c r="T3547" s="12">
        <f t="shared" si="22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8"/>
        <v>102.27272727272727</v>
      </c>
      <c r="P3548" s="8">
        <f t="shared" si="227"/>
        <v>59.210526315789473</v>
      </c>
      <c r="Q3548" t="s">
        <v>8317</v>
      </c>
      <c r="R3548" t="s">
        <v>8318</v>
      </c>
      <c r="S3548" s="12">
        <f t="shared" si="226"/>
        <v>42073.660694444443</v>
      </c>
      <c r="T3548" s="12">
        <f t="shared" si="22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8"/>
        <v>114.40928571428573</v>
      </c>
      <c r="P3549" s="8">
        <f t="shared" si="227"/>
        <v>119.17633928571429</v>
      </c>
      <c r="Q3549" t="s">
        <v>8317</v>
      </c>
      <c r="R3549" t="s">
        <v>8318</v>
      </c>
      <c r="S3549" s="12">
        <f t="shared" si="226"/>
        <v>42480.078715277778</v>
      </c>
      <c r="T3549" s="12">
        <f t="shared" si="22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8"/>
        <v>101.9047619047619</v>
      </c>
      <c r="P3550" s="8">
        <f t="shared" si="227"/>
        <v>164.61538461538461</v>
      </c>
      <c r="Q3550" t="s">
        <v>8317</v>
      </c>
      <c r="R3550" t="s">
        <v>8318</v>
      </c>
      <c r="S3550" s="12">
        <f t="shared" si="226"/>
        <v>42411.942291666666</v>
      </c>
      <c r="T3550" s="12">
        <f t="shared" si="22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8"/>
        <v>102</v>
      </c>
      <c r="P3551" s="8">
        <f t="shared" si="227"/>
        <v>24.285714285714285</v>
      </c>
      <c r="Q3551" t="s">
        <v>8317</v>
      </c>
      <c r="R3551" t="s">
        <v>8318</v>
      </c>
      <c r="S3551" s="12">
        <f t="shared" si="226"/>
        <v>42223.394363425927</v>
      </c>
      <c r="T3551" s="12">
        <f t="shared" ref="T3551:T3614" si="229">(((I3551/60)/60)/24)+DATE(1970,1,1)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8"/>
        <v>104.80000000000001</v>
      </c>
      <c r="P3552" s="8">
        <f t="shared" si="227"/>
        <v>40.9375</v>
      </c>
      <c r="Q3552" t="s">
        <v>8317</v>
      </c>
      <c r="R3552" t="s">
        <v>8318</v>
      </c>
      <c r="S3552" s="12">
        <f t="shared" si="226"/>
        <v>42462.893495370372</v>
      </c>
      <c r="T3552" s="12">
        <f t="shared" si="229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8"/>
        <v>101.83333333333333</v>
      </c>
      <c r="P3553" s="8">
        <f t="shared" si="227"/>
        <v>61.1</v>
      </c>
      <c r="Q3553" t="s">
        <v>8317</v>
      </c>
      <c r="R3553" t="s">
        <v>8318</v>
      </c>
      <c r="S3553" s="12">
        <f t="shared" si="226"/>
        <v>41753.515856481477</v>
      </c>
      <c r="T3553" s="12">
        <f t="shared" si="229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8"/>
        <v>100</v>
      </c>
      <c r="P3554" s="8">
        <f t="shared" si="227"/>
        <v>38.65</v>
      </c>
      <c r="Q3554" t="s">
        <v>8317</v>
      </c>
      <c r="R3554" t="s">
        <v>8318</v>
      </c>
      <c r="S3554" s="12">
        <f t="shared" si="226"/>
        <v>41788.587083333332</v>
      </c>
      <c r="T3554" s="12">
        <f t="shared" si="229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8"/>
        <v>106.27272727272728</v>
      </c>
      <c r="P3555" s="8">
        <f t="shared" si="227"/>
        <v>56.20192307692308</v>
      </c>
      <c r="Q3555" t="s">
        <v>8317</v>
      </c>
      <c r="R3555" t="s">
        <v>8318</v>
      </c>
      <c r="S3555" s="12">
        <f t="shared" si="226"/>
        <v>42196.028703703705</v>
      </c>
      <c r="T3555" s="12">
        <f t="shared" si="229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8"/>
        <v>113.42219999999999</v>
      </c>
      <c r="P3556" s="8">
        <f t="shared" si="227"/>
        <v>107.00207547169811</v>
      </c>
      <c r="Q3556" t="s">
        <v>8317</v>
      </c>
      <c r="R3556" t="s">
        <v>8318</v>
      </c>
      <c r="S3556" s="12">
        <f t="shared" si="226"/>
        <v>42016.050451388888</v>
      </c>
      <c r="T3556" s="12">
        <f t="shared" si="229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8"/>
        <v>100</v>
      </c>
      <c r="P3557" s="8">
        <f t="shared" si="227"/>
        <v>171.42857142857142</v>
      </c>
      <c r="Q3557" t="s">
        <v>8317</v>
      </c>
      <c r="R3557" t="s">
        <v>8318</v>
      </c>
      <c r="S3557" s="12">
        <f t="shared" si="226"/>
        <v>42661.442060185189</v>
      </c>
      <c r="T3557" s="12">
        <f t="shared" si="229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8"/>
        <v>100.45454545454547</v>
      </c>
      <c r="P3558" s="8">
        <f t="shared" si="227"/>
        <v>110.5</v>
      </c>
      <c r="Q3558" t="s">
        <v>8317</v>
      </c>
      <c r="R3558" t="s">
        <v>8318</v>
      </c>
      <c r="S3558" s="12">
        <f t="shared" si="226"/>
        <v>41808.649583333332</v>
      </c>
      <c r="T3558" s="12">
        <f t="shared" si="229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8"/>
        <v>100.03599999999999</v>
      </c>
      <c r="P3559" s="8">
        <f t="shared" si="227"/>
        <v>179.27598566308242</v>
      </c>
      <c r="Q3559" t="s">
        <v>8317</v>
      </c>
      <c r="R3559" t="s">
        <v>8318</v>
      </c>
      <c r="S3559" s="12">
        <f t="shared" si="226"/>
        <v>41730.276747685188</v>
      </c>
      <c r="T3559" s="12">
        <f t="shared" si="229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8"/>
        <v>144</v>
      </c>
      <c r="P3560" s="8">
        <f t="shared" si="227"/>
        <v>22.90909090909091</v>
      </c>
      <c r="Q3560" t="s">
        <v>8317</v>
      </c>
      <c r="R3560" t="s">
        <v>8318</v>
      </c>
      <c r="S3560" s="12">
        <f t="shared" si="226"/>
        <v>42139.816840277781</v>
      </c>
      <c r="T3560" s="12">
        <f t="shared" si="229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8"/>
        <v>103.49999999999999</v>
      </c>
      <c r="P3561" s="8">
        <f t="shared" si="227"/>
        <v>43.125</v>
      </c>
      <c r="Q3561" t="s">
        <v>8317</v>
      </c>
      <c r="R3561" t="s">
        <v>8318</v>
      </c>
      <c r="S3561" s="12">
        <f t="shared" si="226"/>
        <v>42194.096157407403</v>
      </c>
      <c r="T3561" s="12">
        <f t="shared" si="229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8"/>
        <v>108.43750000000001</v>
      </c>
      <c r="P3562" s="8">
        <f t="shared" si="227"/>
        <v>46.891891891891895</v>
      </c>
      <c r="Q3562" t="s">
        <v>8317</v>
      </c>
      <c r="R3562" t="s">
        <v>8318</v>
      </c>
      <c r="S3562" s="12">
        <f t="shared" si="226"/>
        <v>42115.889652777783</v>
      </c>
      <c r="T3562" s="12">
        <f t="shared" si="229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8"/>
        <v>102.4</v>
      </c>
      <c r="P3563" s="8">
        <f t="shared" si="227"/>
        <v>47.407407407407405</v>
      </c>
      <c r="Q3563" t="s">
        <v>8317</v>
      </c>
      <c r="R3563" t="s">
        <v>8318</v>
      </c>
      <c r="S3563" s="12">
        <f t="shared" si="226"/>
        <v>42203.680300925931</v>
      </c>
      <c r="T3563" s="12">
        <f t="shared" si="229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8"/>
        <v>148.88888888888889</v>
      </c>
      <c r="P3564" s="8">
        <f t="shared" si="227"/>
        <v>15.129032258064516</v>
      </c>
      <c r="Q3564" t="s">
        <v>8317</v>
      </c>
      <c r="R3564" t="s">
        <v>8318</v>
      </c>
      <c r="S3564" s="12">
        <f t="shared" si="226"/>
        <v>42433.761886574073</v>
      </c>
      <c r="T3564" s="12">
        <f t="shared" si="229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8"/>
        <v>105.49000000000002</v>
      </c>
      <c r="P3565" s="8">
        <f t="shared" si="227"/>
        <v>21.098000000000003</v>
      </c>
      <c r="Q3565" t="s">
        <v>8317</v>
      </c>
      <c r="R3565" t="s">
        <v>8318</v>
      </c>
      <c r="S3565" s="12">
        <f t="shared" si="226"/>
        <v>42555.671944444446</v>
      </c>
      <c r="T3565" s="12">
        <f t="shared" si="229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8"/>
        <v>100.49999999999999</v>
      </c>
      <c r="P3566" s="8">
        <f t="shared" si="227"/>
        <v>59.117647058823529</v>
      </c>
      <c r="Q3566" t="s">
        <v>8317</v>
      </c>
      <c r="R3566" t="s">
        <v>8318</v>
      </c>
      <c r="S3566" s="12">
        <f t="shared" si="226"/>
        <v>42236.623252314821</v>
      </c>
      <c r="T3566" s="12">
        <f t="shared" si="229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8"/>
        <v>130.55555555555557</v>
      </c>
      <c r="P3567" s="8">
        <f t="shared" si="227"/>
        <v>97.916666666666671</v>
      </c>
      <c r="Q3567" t="s">
        <v>8317</v>
      </c>
      <c r="R3567" t="s">
        <v>8318</v>
      </c>
      <c r="S3567" s="12">
        <f t="shared" si="226"/>
        <v>41974.743148148147</v>
      </c>
      <c r="T3567" s="12">
        <f t="shared" si="229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8"/>
        <v>104.75000000000001</v>
      </c>
      <c r="P3568" s="8">
        <f t="shared" ref="P3568:P3631" si="230">AVERAGE(E3568/L3568)</f>
        <v>55.131578947368418</v>
      </c>
      <c r="Q3568" t="s">
        <v>8317</v>
      </c>
      <c r="R3568" t="s">
        <v>8318</v>
      </c>
      <c r="S3568" s="12">
        <f t="shared" si="226"/>
        <v>41997.507905092592</v>
      </c>
      <c r="T3568" s="12">
        <f t="shared" si="229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8"/>
        <v>108.80000000000001</v>
      </c>
      <c r="P3569" s="8">
        <f t="shared" si="230"/>
        <v>26.536585365853657</v>
      </c>
      <c r="Q3569" t="s">
        <v>8317</v>
      </c>
      <c r="R3569" t="s">
        <v>8318</v>
      </c>
      <c r="S3569" s="12">
        <f t="shared" ref="S3569:S3632" si="231">(((J3569/60)/60)/24)+DATE(1970,1,1)</f>
        <v>42135.810694444444</v>
      </c>
      <c r="T3569" s="12">
        <f t="shared" si="229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8"/>
        <v>111.00000000000001</v>
      </c>
      <c r="P3570" s="8">
        <f t="shared" si="230"/>
        <v>58.421052631578945</v>
      </c>
      <c r="Q3570" t="s">
        <v>8317</v>
      </c>
      <c r="R3570" t="s">
        <v>8318</v>
      </c>
      <c r="S3570" s="12">
        <f t="shared" si="231"/>
        <v>41869.740671296298</v>
      </c>
      <c r="T3570" s="12">
        <f t="shared" si="229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8"/>
        <v>100.47999999999999</v>
      </c>
      <c r="P3571" s="8">
        <f t="shared" si="230"/>
        <v>122.53658536585365</v>
      </c>
      <c r="Q3571" t="s">
        <v>8317</v>
      </c>
      <c r="R3571" t="s">
        <v>8318</v>
      </c>
      <c r="S3571" s="12">
        <f t="shared" si="231"/>
        <v>41982.688611111109</v>
      </c>
      <c r="T3571" s="12">
        <f t="shared" si="229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8"/>
        <v>114.35</v>
      </c>
      <c r="P3572" s="8">
        <f t="shared" si="230"/>
        <v>87.961538461538467</v>
      </c>
      <c r="Q3572" t="s">
        <v>8317</v>
      </c>
      <c r="R3572" t="s">
        <v>8318</v>
      </c>
      <c r="S3572" s="12">
        <f t="shared" si="231"/>
        <v>41976.331979166673</v>
      </c>
      <c r="T3572" s="12">
        <f t="shared" si="229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8"/>
        <v>122.06666666666666</v>
      </c>
      <c r="P3573" s="8">
        <f t="shared" si="230"/>
        <v>73.239999999999995</v>
      </c>
      <c r="Q3573" t="s">
        <v>8317</v>
      </c>
      <c r="R3573" t="s">
        <v>8318</v>
      </c>
      <c r="S3573" s="12">
        <f t="shared" si="231"/>
        <v>41912.858946759261</v>
      </c>
      <c r="T3573" s="12">
        <f t="shared" si="229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8"/>
        <v>100</v>
      </c>
      <c r="P3574" s="8">
        <f t="shared" si="230"/>
        <v>55.555555555555557</v>
      </c>
      <c r="Q3574" t="s">
        <v>8317</v>
      </c>
      <c r="R3574" t="s">
        <v>8318</v>
      </c>
      <c r="S3574" s="12">
        <f t="shared" si="231"/>
        <v>42146.570393518516</v>
      </c>
      <c r="T3574" s="12">
        <f t="shared" si="229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8"/>
        <v>102.8</v>
      </c>
      <c r="P3575" s="8">
        <f t="shared" si="230"/>
        <v>39.53846153846154</v>
      </c>
      <c r="Q3575" t="s">
        <v>8317</v>
      </c>
      <c r="R3575" t="s">
        <v>8318</v>
      </c>
      <c r="S3575" s="12">
        <f t="shared" si="231"/>
        <v>41921.375532407408</v>
      </c>
      <c r="T3575" s="12">
        <f t="shared" si="229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8"/>
        <v>106.12068965517241</v>
      </c>
      <c r="P3576" s="8">
        <f t="shared" si="230"/>
        <v>136.77777777777777</v>
      </c>
      <c r="Q3576" t="s">
        <v>8317</v>
      </c>
      <c r="R3576" t="s">
        <v>8318</v>
      </c>
      <c r="S3576" s="12">
        <f t="shared" si="231"/>
        <v>41926.942685185182</v>
      </c>
      <c r="T3576" s="12">
        <f t="shared" si="229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8"/>
        <v>101.33000000000001</v>
      </c>
      <c r="P3577" s="8">
        <f t="shared" si="230"/>
        <v>99.343137254901961</v>
      </c>
      <c r="Q3577" t="s">
        <v>8317</v>
      </c>
      <c r="R3577" t="s">
        <v>8318</v>
      </c>
      <c r="S3577" s="12">
        <f t="shared" si="231"/>
        <v>42561.783877314811</v>
      </c>
      <c r="T3577" s="12">
        <f t="shared" si="229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8"/>
        <v>100</v>
      </c>
      <c r="P3578" s="8">
        <f t="shared" si="230"/>
        <v>20</v>
      </c>
      <c r="Q3578" t="s">
        <v>8317</v>
      </c>
      <c r="R3578" t="s">
        <v>8318</v>
      </c>
      <c r="S3578" s="12">
        <f t="shared" si="231"/>
        <v>42649.54923611111</v>
      </c>
      <c r="T3578" s="12">
        <f t="shared" si="229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8"/>
        <v>130</v>
      </c>
      <c r="P3579" s="8">
        <f t="shared" si="230"/>
        <v>28.888888888888889</v>
      </c>
      <c r="Q3579" t="s">
        <v>8317</v>
      </c>
      <c r="R3579" t="s">
        <v>8318</v>
      </c>
      <c r="S3579" s="12">
        <f t="shared" si="231"/>
        <v>42093.786840277782</v>
      </c>
      <c r="T3579" s="12">
        <f t="shared" si="229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8"/>
        <v>100.01333333333334</v>
      </c>
      <c r="P3580" s="8">
        <f t="shared" si="230"/>
        <v>40.545945945945945</v>
      </c>
      <c r="Q3580" t="s">
        <v>8317</v>
      </c>
      <c r="R3580" t="s">
        <v>8318</v>
      </c>
      <c r="S3580" s="12">
        <f t="shared" si="231"/>
        <v>42460.733530092592</v>
      </c>
      <c r="T3580" s="12">
        <f t="shared" si="229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8"/>
        <v>100</v>
      </c>
      <c r="P3581" s="8">
        <f t="shared" si="230"/>
        <v>35.714285714285715</v>
      </c>
      <c r="Q3581" t="s">
        <v>8317</v>
      </c>
      <c r="R3581" t="s">
        <v>8318</v>
      </c>
      <c r="S3581" s="12">
        <f t="shared" si="231"/>
        <v>42430.762222222227</v>
      </c>
      <c r="T3581" s="12">
        <f t="shared" si="229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8"/>
        <v>113.88888888888889</v>
      </c>
      <c r="P3582" s="8">
        <f t="shared" si="230"/>
        <v>37.962962962962962</v>
      </c>
      <c r="Q3582" t="s">
        <v>8317</v>
      </c>
      <c r="R3582" t="s">
        <v>8318</v>
      </c>
      <c r="S3582" s="12">
        <f t="shared" si="231"/>
        <v>42026.176180555558</v>
      </c>
      <c r="T3582" s="12">
        <f t="shared" si="229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8"/>
        <v>100</v>
      </c>
      <c r="P3583" s="8">
        <f t="shared" si="230"/>
        <v>33.333333333333336</v>
      </c>
      <c r="Q3583" t="s">
        <v>8317</v>
      </c>
      <c r="R3583" t="s">
        <v>8318</v>
      </c>
      <c r="S3583" s="12">
        <f t="shared" si="231"/>
        <v>41836.471180555556</v>
      </c>
      <c r="T3583" s="12">
        <f t="shared" si="229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8"/>
        <v>287</v>
      </c>
      <c r="P3584" s="8">
        <f t="shared" si="230"/>
        <v>58.571428571428569</v>
      </c>
      <c r="Q3584" t="s">
        <v>8317</v>
      </c>
      <c r="R3584" t="s">
        <v>8318</v>
      </c>
      <c r="S3584" s="12">
        <f t="shared" si="231"/>
        <v>42451.095856481479</v>
      </c>
      <c r="T3584" s="12">
        <f t="shared" si="229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8"/>
        <v>108.5</v>
      </c>
      <c r="P3585" s="8">
        <f t="shared" si="230"/>
        <v>135.625</v>
      </c>
      <c r="Q3585" t="s">
        <v>8317</v>
      </c>
      <c r="R3585" t="s">
        <v>8318</v>
      </c>
      <c r="S3585" s="12">
        <f t="shared" si="231"/>
        <v>42418.425983796296</v>
      </c>
      <c r="T3585" s="12">
        <f t="shared" si="229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8"/>
        <v>115.5</v>
      </c>
      <c r="P3586" s="8">
        <f t="shared" si="230"/>
        <v>30.9375</v>
      </c>
      <c r="Q3586" t="s">
        <v>8317</v>
      </c>
      <c r="R3586" t="s">
        <v>8318</v>
      </c>
      <c r="S3586" s="12">
        <f t="shared" si="231"/>
        <v>42168.316481481481</v>
      </c>
      <c r="T3586" s="12">
        <f t="shared" si="229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8"/>
        <v>119.11764705882352</v>
      </c>
      <c r="P3587" s="8">
        <f t="shared" si="230"/>
        <v>176.08695652173913</v>
      </c>
      <c r="Q3587" t="s">
        <v>8317</v>
      </c>
      <c r="R3587" t="s">
        <v>8318</v>
      </c>
      <c r="S3587" s="12">
        <f t="shared" si="231"/>
        <v>41964.716319444444</v>
      </c>
      <c r="T3587" s="12">
        <f t="shared" si="229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8"/>
        <v>109.42666666666668</v>
      </c>
      <c r="P3588" s="8">
        <f t="shared" si="230"/>
        <v>151.9814814814815</v>
      </c>
      <c r="Q3588" t="s">
        <v>8317</v>
      </c>
      <c r="R3588" t="s">
        <v>8318</v>
      </c>
      <c r="S3588" s="12">
        <f t="shared" si="231"/>
        <v>42576.697569444441</v>
      </c>
      <c r="T3588" s="12">
        <f t="shared" si="229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8"/>
        <v>126.6</v>
      </c>
      <c r="P3589" s="8">
        <f t="shared" si="230"/>
        <v>22.607142857142858</v>
      </c>
      <c r="Q3589" t="s">
        <v>8317</v>
      </c>
      <c r="R3589" t="s">
        <v>8318</v>
      </c>
      <c r="S3589" s="12">
        <f t="shared" si="231"/>
        <v>42503.539976851855</v>
      </c>
      <c r="T3589" s="12">
        <f t="shared" si="229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8"/>
        <v>100.49999999999999</v>
      </c>
      <c r="P3590" s="8">
        <f t="shared" si="230"/>
        <v>18.272727272727273</v>
      </c>
      <c r="Q3590" t="s">
        <v>8317</v>
      </c>
      <c r="R3590" t="s">
        <v>8318</v>
      </c>
      <c r="S3590" s="12">
        <f t="shared" si="231"/>
        <v>42101.828819444447</v>
      </c>
      <c r="T3590" s="12">
        <f t="shared" si="229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8"/>
        <v>127.49999999999999</v>
      </c>
      <c r="P3591" s="8">
        <f t="shared" si="230"/>
        <v>82.258064516129039</v>
      </c>
      <c r="Q3591" t="s">
        <v>8317</v>
      </c>
      <c r="R3591" t="s">
        <v>8318</v>
      </c>
      <c r="S3591" s="12">
        <f t="shared" si="231"/>
        <v>42125.647534722222</v>
      </c>
      <c r="T3591" s="12">
        <f t="shared" si="229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8"/>
        <v>100.05999999999999</v>
      </c>
      <c r="P3592" s="8">
        <f t="shared" si="230"/>
        <v>68.534246575342465</v>
      </c>
      <c r="Q3592" t="s">
        <v>8317</v>
      </c>
      <c r="R3592" t="s">
        <v>8318</v>
      </c>
      <c r="S3592" s="12">
        <f t="shared" si="231"/>
        <v>41902.333726851852</v>
      </c>
      <c r="T3592" s="12">
        <f t="shared" si="229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8"/>
        <v>175</v>
      </c>
      <c r="P3593" s="8">
        <f t="shared" si="230"/>
        <v>68.055555555555557</v>
      </c>
      <c r="Q3593" t="s">
        <v>8317</v>
      </c>
      <c r="R3593" t="s">
        <v>8318</v>
      </c>
      <c r="S3593" s="12">
        <f t="shared" si="231"/>
        <v>42003.948425925926</v>
      </c>
      <c r="T3593" s="12">
        <f t="shared" si="229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8"/>
        <v>127.25</v>
      </c>
      <c r="P3594" s="8">
        <f t="shared" si="230"/>
        <v>72.714285714285708</v>
      </c>
      <c r="Q3594" t="s">
        <v>8317</v>
      </c>
      <c r="R3594" t="s">
        <v>8318</v>
      </c>
      <c r="S3594" s="12">
        <f t="shared" si="231"/>
        <v>41988.829942129625</v>
      </c>
      <c r="T3594" s="12">
        <f t="shared" si="229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8"/>
        <v>110.63333333333334</v>
      </c>
      <c r="P3595" s="8">
        <f t="shared" si="230"/>
        <v>77.186046511627907</v>
      </c>
      <c r="Q3595" t="s">
        <v>8317</v>
      </c>
      <c r="R3595" t="s">
        <v>8318</v>
      </c>
      <c r="S3595" s="12">
        <f t="shared" si="231"/>
        <v>41974.898599537039</v>
      </c>
      <c r="T3595" s="12">
        <f t="shared" si="229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8"/>
        <v>125.93749999999999</v>
      </c>
      <c r="P3596" s="8">
        <f t="shared" si="230"/>
        <v>55.972222222222221</v>
      </c>
      <c r="Q3596" t="s">
        <v>8317</v>
      </c>
      <c r="R3596" t="s">
        <v>8318</v>
      </c>
      <c r="S3596" s="12">
        <f t="shared" si="231"/>
        <v>42592.066921296297</v>
      </c>
      <c r="T3596" s="12">
        <f t="shared" si="229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ref="O3597:O3660" si="232">SUM(E3597/D3597)*100</f>
        <v>118.5</v>
      </c>
      <c r="P3597" s="8">
        <f t="shared" si="230"/>
        <v>49.693548387096776</v>
      </c>
      <c r="Q3597" t="s">
        <v>8317</v>
      </c>
      <c r="R3597" t="s">
        <v>8318</v>
      </c>
      <c r="S3597" s="12">
        <f t="shared" si="231"/>
        <v>42050.008368055554</v>
      </c>
      <c r="T3597" s="12">
        <f t="shared" si="229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32"/>
        <v>107.72727272727273</v>
      </c>
      <c r="P3598" s="8">
        <f t="shared" si="230"/>
        <v>79</v>
      </c>
      <c r="Q3598" t="s">
        <v>8317</v>
      </c>
      <c r="R3598" t="s">
        <v>8318</v>
      </c>
      <c r="S3598" s="12">
        <f t="shared" si="231"/>
        <v>41856.715069444443</v>
      </c>
      <c r="T3598" s="12">
        <f t="shared" si="229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32"/>
        <v>102.60000000000001</v>
      </c>
      <c r="P3599" s="8">
        <f t="shared" si="230"/>
        <v>77.727272727272734</v>
      </c>
      <c r="Q3599" t="s">
        <v>8317</v>
      </c>
      <c r="R3599" t="s">
        <v>8318</v>
      </c>
      <c r="S3599" s="12">
        <f t="shared" si="231"/>
        <v>42417.585532407407</v>
      </c>
      <c r="T3599" s="12">
        <f t="shared" si="229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32"/>
        <v>110.1</v>
      </c>
      <c r="P3600" s="8">
        <f t="shared" si="230"/>
        <v>40.777777777777779</v>
      </c>
      <c r="Q3600" t="s">
        <v>8317</v>
      </c>
      <c r="R3600" t="s">
        <v>8318</v>
      </c>
      <c r="S3600" s="12">
        <f t="shared" si="231"/>
        <v>41866.79886574074</v>
      </c>
      <c r="T3600" s="12">
        <f t="shared" si="229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32"/>
        <v>202</v>
      </c>
      <c r="P3601" s="8">
        <f t="shared" si="230"/>
        <v>59.411764705882355</v>
      </c>
      <c r="Q3601" t="s">
        <v>8317</v>
      </c>
      <c r="R3601" t="s">
        <v>8318</v>
      </c>
      <c r="S3601" s="12">
        <f t="shared" si="231"/>
        <v>42220.79487268519</v>
      </c>
      <c r="T3601" s="12">
        <f t="shared" si="229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32"/>
        <v>130</v>
      </c>
      <c r="P3602" s="8">
        <f t="shared" si="230"/>
        <v>3.25</v>
      </c>
      <c r="Q3602" t="s">
        <v>8317</v>
      </c>
      <c r="R3602" t="s">
        <v>8318</v>
      </c>
      <c r="S3602" s="12">
        <f t="shared" si="231"/>
        <v>42628.849120370374</v>
      </c>
      <c r="T3602" s="12">
        <f t="shared" si="229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32"/>
        <v>104.35000000000001</v>
      </c>
      <c r="P3603" s="8">
        <f t="shared" si="230"/>
        <v>39.377358490566039</v>
      </c>
      <c r="Q3603" t="s">
        <v>8317</v>
      </c>
      <c r="R3603" t="s">
        <v>8318</v>
      </c>
      <c r="S3603" s="12">
        <f t="shared" si="231"/>
        <v>41990.99863425926</v>
      </c>
      <c r="T3603" s="12">
        <f t="shared" si="229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32"/>
        <v>100.05</v>
      </c>
      <c r="P3604" s="8">
        <f t="shared" si="230"/>
        <v>81.673469387755105</v>
      </c>
      <c r="Q3604" t="s">
        <v>8317</v>
      </c>
      <c r="R3604" t="s">
        <v>8318</v>
      </c>
      <c r="S3604" s="12">
        <f t="shared" si="231"/>
        <v>42447.894432870366</v>
      </c>
      <c r="T3604" s="12">
        <f t="shared" si="229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32"/>
        <v>170.66666666666669</v>
      </c>
      <c r="P3605" s="8">
        <f t="shared" si="230"/>
        <v>44.912280701754383</v>
      </c>
      <c r="Q3605" t="s">
        <v>8317</v>
      </c>
      <c r="R3605" t="s">
        <v>8318</v>
      </c>
      <c r="S3605" s="12">
        <f t="shared" si="231"/>
        <v>42283.864351851851</v>
      </c>
      <c r="T3605" s="12">
        <f t="shared" si="229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32"/>
        <v>112.83333333333334</v>
      </c>
      <c r="P3606" s="8">
        <f t="shared" si="230"/>
        <v>49.05797101449275</v>
      </c>
      <c r="Q3606" t="s">
        <v>8317</v>
      </c>
      <c r="R3606" t="s">
        <v>8318</v>
      </c>
      <c r="S3606" s="12">
        <f t="shared" si="231"/>
        <v>42483.015694444446</v>
      </c>
      <c r="T3606" s="12">
        <f t="shared" si="229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32"/>
        <v>184</v>
      </c>
      <c r="P3607" s="8">
        <f t="shared" si="230"/>
        <v>30.666666666666668</v>
      </c>
      <c r="Q3607" t="s">
        <v>8317</v>
      </c>
      <c r="R3607" t="s">
        <v>8318</v>
      </c>
      <c r="S3607" s="12">
        <f t="shared" si="231"/>
        <v>42383.793124999997</v>
      </c>
      <c r="T3607" s="12">
        <f t="shared" si="229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32"/>
        <v>130.26666666666665</v>
      </c>
      <c r="P3608" s="8">
        <f t="shared" si="230"/>
        <v>61.0625</v>
      </c>
      <c r="Q3608" t="s">
        <v>8317</v>
      </c>
      <c r="R3608" t="s">
        <v>8318</v>
      </c>
      <c r="S3608" s="12">
        <f t="shared" si="231"/>
        <v>42566.604826388888</v>
      </c>
      <c r="T3608" s="12">
        <f t="shared" si="229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32"/>
        <v>105.45454545454544</v>
      </c>
      <c r="P3609" s="8">
        <f t="shared" si="230"/>
        <v>29</v>
      </c>
      <c r="Q3609" t="s">
        <v>8317</v>
      </c>
      <c r="R3609" t="s">
        <v>8318</v>
      </c>
      <c r="S3609" s="12">
        <f t="shared" si="231"/>
        <v>42338.963912037041</v>
      </c>
      <c r="T3609" s="12">
        <f t="shared" si="229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32"/>
        <v>100</v>
      </c>
      <c r="P3610" s="8">
        <f t="shared" si="230"/>
        <v>29.62962962962963</v>
      </c>
      <c r="Q3610" t="s">
        <v>8317</v>
      </c>
      <c r="R3610" t="s">
        <v>8318</v>
      </c>
      <c r="S3610" s="12">
        <f t="shared" si="231"/>
        <v>42506.709375000006</v>
      </c>
      <c r="T3610" s="12">
        <f t="shared" si="229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32"/>
        <v>153.31632653061226</v>
      </c>
      <c r="P3611" s="8">
        <f t="shared" si="230"/>
        <v>143.0952380952381</v>
      </c>
      <c r="Q3611" t="s">
        <v>8317</v>
      </c>
      <c r="R3611" t="s">
        <v>8318</v>
      </c>
      <c r="S3611" s="12">
        <f t="shared" si="231"/>
        <v>42429.991724537031</v>
      </c>
      <c r="T3611" s="12">
        <f t="shared" si="229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32"/>
        <v>162.30000000000001</v>
      </c>
      <c r="P3612" s="8">
        <f t="shared" si="230"/>
        <v>52.354838709677416</v>
      </c>
      <c r="Q3612" t="s">
        <v>8317</v>
      </c>
      <c r="R3612" t="s">
        <v>8318</v>
      </c>
      <c r="S3612" s="12">
        <f t="shared" si="231"/>
        <v>42203.432129629626</v>
      </c>
      <c r="T3612" s="12">
        <f t="shared" si="229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32"/>
        <v>136</v>
      </c>
      <c r="P3613" s="8">
        <f t="shared" si="230"/>
        <v>66.666666666666671</v>
      </c>
      <c r="Q3613" t="s">
        <v>8317</v>
      </c>
      <c r="R3613" t="s">
        <v>8318</v>
      </c>
      <c r="S3613" s="12">
        <f t="shared" si="231"/>
        <v>42072.370381944449</v>
      </c>
      <c r="T3613" s="12">
        <f t="shared" si="229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32"/>
        <v>144.4</v>
      </c>
      <c r="P3614" s="8">
        <f t="shared" si="230"/>
        <v>126.66666666666667</v>
      </c>
      <c r="Q3614" t="s">
        <v>8317</v>
      </c>
      <c r="R3614" t="s">
        <v>8318</v>
      </c>
      <c r="S3614" s="12">
        <f t="shared" si="231"/>
        <v>41789.726979166669</v>
      </c>
      <c r="T3614" s="12">
        <f t="shared" si="229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32"/>
        <v>100</v>
      </c>
      <c r="P3615" s="8">
        <f t="shared" si="230"/>
        <v>62.5</v>
      </c>
      <c r="Q3615" t="s">
        <v>8317</v>
      </c>
      <c r="R3615" t="s">
        <v>8318</v>
      </c>
      <c r="S3615" s="12">
        <f t="shared" si="231"/>
        <v>41788.58997685185</v>
      </c>
      <c r="T3615" s="12">
        <f t="shared" ref="T3615:T3678" si="233">(((I3615/60)/60)/24)+DATE(1970,1,1)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32"/>
        <v>100.8</v>
      </c>
      <c r="P3616" s="8">
        <f t="shared" si="230"/>
        <v>35.492957746478872</v>
      </c>
      <c r="Q3616" t="s">
        <v>8317</v>
      </c>
      <c r="R3616" t="s">
        <v>8318</v>
      </c>
      <c r="S3616" s="12">
        <f t="shared" si="231"/>
        <v>42144.041851851856</v>
      </c>
      <c r="T3616" s="12">
        <f t="shared" si="233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32"/>
        <v>106.80000000000001</v>
      </c>
      <c r="P3617" s="8">
        <f t="shared" si="230"/>
        <v>37.083333333333336</v>
      </c>
      <c r="Q3617" t="s">
        <v>8317</v>
      </c>
      <c r="R3617" t="s">
        <v>8318</v>
      </c>
      <c r="S3617" s="12">
        <f t="shared" si="231"/>
        <v>42318.593703703707</v>
      </c>
      <c r="T3617" s="12">
        <f t="shared" si="233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32"/>
        <v>124.8</v>
      </c>
      <c r="P3618" s="8">
        <f t="shared" si="230"/>
        <v>69.333333333333329</v>
      </c>
      <c r="Q3618" t="s">
        <v>8317</v>
      </c>
      <c r="R3618" t="s">
        <v>8318</v>
      </c>
      <c r="S3618" s="12">
        <f t="shared" si="231"/>
        <v>42052.949814814812</v>
      </c>
      <c r="T3618" s="12">
        <f t="shared" si="233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32"/>
        <v>118.91891891891892</v>
      </c>
      <c r="P3619" s="8">
        <f t="shared" si="230"/>
        <v>17.254901960784313</v>
      </c>
      <c r="Q3619" t="s">
        <v>8317</v>
      </c>
      <c r="R3619" t="s">
        <v>8318</v>
      </c>
      <c r="S3619" s="12">
        <f t="shared" si="231"/>
        <v>42779.610289351855</v>
      </c>
      <c r="T3619" s="12">
        <f t="shared" si="233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32"/>
        <v>101</v>
      </c>
      <c r="P3620" s="8">
        <f t="shared" si="230"/>
        <v>36.071428571428569</v>
      </c>
      <c r="Q3620" t="s">
        <v>8317</v>
      </c>
      <c r="R3620" t="s">
        <v>8318</v>
      </c>
      <c r="S3620" s="12">
        <f t="shared" si="231"/>
        <v>42128.627893518518</v>
      </c>
      <c r="T3620" s="12">
        <f t="shared" si="233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32"/>
        <v>112.99999999999999</v>
      </c>
      <c r="P3621" s="8">
        <f t="shared" si="230"/>
        <v>66.470588235294116</v>
      </c>
      <c r="Q3621" t="s">
        <v>8317</v>
      </c>
      <c r="R3621" t="s">
        <v>8318</v>
      </c>
      <c r="S3621" s="12">
        <f t="shared" si="231"/>
        <v>42661.132245370376</v>
      </c>
      <c r="T3621" s="12">
        <f t="shared" si="233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32"/>
        <v>105.19047619047619</v>
      </c>
      <c r="P3622" s="8">
        <f t="shared" si="230"/>
        <v>56.065989847715734</v>
      </c>
      <c r="Q3622" t="s">
        <v>8317</v>
      </c>
      <c r="R3622" t="s">
        <v>8318</v>
      </c>
      <c r="S3622" s="12">
        <f t="shared" si="231"/>
        <v>42037.938206018516</v>
      </c>
      <c r="T3622" s="12">
        <f t="shared" si="233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32"/>
        <v>109.73333333333332</v>
      </c>
      <c r="P3623" s="8">
        <f t="shared" si="230"/>
        <v>47.028571428571432</v>
      </c>
      <c r="Q3623" t="s">
        <v>8317</v>
      </c>
      <c r="R3623" t="s">
        <v>8318</v>
      </c>
      <c r="S3623" s="12">
        <f t="shared" si="231"/>
        <v>42619.935694444444</v>
      </c>
      <c r="T3623" s="12">
        <f t="shared" si="233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32"/>
        <v>100.099</v>
      </c>
      <c r="P3624" s="8">
        <f t="shared" si="230"/>
        <v>47.666190476190479</v>
      </c>
      <c r="Q3624" t="s">
        <v>8317</v>
      </c>
      <c r="R3624" t="s">
        <v>8318</v>
      </c>
      <c r="S3624" s="12">
        <f t="shared" si="231"/>
        <v>41877.221886574072</v>
      </c>
      <c r="T3624" s="12">
        <f t="shared" si="233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32"/>
        <v>120</v>
      </c>
      <c r="P3625" s="8">
        <f t="shared" si="230"/>
        <v>88.235294117647058</v>
      </c>
      <c r="Q3625" t="s">
        <v>8317</v>
      </c>
      <c r="R3625" t="s">
        <v>8318</v>
      </c>
      <c r="S3625" s="12">
        <f t="shared" si="231"/>
        <v>41828.736921296295</v>
      </c>
      <c r="T3625" s="12">
        <f t="shared" si="233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32"/>
        <v>104.93333333333332</v>
      </c>
      <c r="P3626" s="8">
        <f t="shared" si="230"/>
        <v>80.717948717948715</v>
      </c>
      <c r="Q3626" t="s">
        <v>8317</v>
      </c>
      <c r="R3626" t="s">
        <v>8318</v>
      </c>
      <c r="S3626" s="12">
        <f t="shared" si="231"/>
        <v>42545.774189814809</v>
      </c>
      <c r="T3626" s="12">
        <f t="shared" si="233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32"/>
        <v>102.66666666666666</v>
      </c>
      <c r="P3627" s="8">
        <f t="shared" si="230"/>
        <v>39.487179487179489</v>
      </c>
      <c r="Q3627" t="s">
        <v>8317</v>
      </c>
      <c r="R3627" t="s">
        <v>8318</v>
      </c>
      <c r="S3627" s="12">
        <f t="shared" si="231"/>
        <v>42157.652511574073</v>
      </c>
      <c r="T3627" s="12">
        <f t="shared" si="233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32"/>
        <v>101.82500000000002</v>
      </c>
      <c r="P3628" s="8">
        <f t="shared" si="230"/>
        <v>84.854166666666671</v>
      </c>
      <c r="Q3628" t="s">
        <v>8317</v>
      </c>
      <c r="R3628" t="s">
        <v>8318</v>
      </c>
      <c r="S3628" s="12">
        <f t="shared" si="231"/>
        <v>41846.667326388888</v>
      </c>
      <c r="T3628" s="12">
        <f t="shared" si="233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32"/>
        <v>100</v>
      </c>
      <c r="P3629" s="8">
        <f t="shared" si="230"/>
        <v>68.965517241379317</v>
      </c>
      <c r="Q3629" t="s">
        <v>8317</v>
      </c>
      <c r="R3629" t="s">
        <v>8318</v>
      </c>
      <c r="S3629" s="12">
        <f t="shared" si="231"/>
        <v>42460.741747685184</v>
      </c>
      <c r="T3629" s="12">
        <f t="shared" si="233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32"/>
        <v>0</v>
      </c>
      <c r="P3630" s="8">
        <v>0</v>
      </c>
      <c r="Q3630" t="s">
        <v>8317</v>
      </c>
      <c r="R3630" t="s">
        <v>8359</v>
      </c>
      <c r="S3630" s="12">
        <f t="shared" si="231"/>
        <v>42291.833287037036</v>
      </c>
      <c r="T3630" s="12">
        <f t="shared" si="233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32"/>
        <v>1.9999999999999998E-4</v>
      </c>
      <c r="P3631" s="8">
        <f t="shared" si="230"/>
        <v>1</v>
      </c>
      <c r="Q3631" t="s">
        <v>8317</v>
      </c>
      <c r="R3631" t="s">
        <v>8359</v>
      </c>
      <c r="S3631" s="12">
        <f t="shared" si="231"/>
        <v>42437.094490740739</v>
      </c>
      <c r="T3631" s="12">
        <f t="shared" si="233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32"/>
        <v>3.3333333333333333E-2</v>
      </c>
      <c r="P3632" s="8">
        <f t="shared" ref="P3632:P3695" si="234">AVERAGE(E3632/L3632)</f>
        <v>1</v>
      </c>
      <c r="Q3632" t="s">
        <v>8317</v>
      </c>
      <c r="R3632" t="s">
        <v>8359</v>
      </c>
      <c r="S3632" s="12">
        <f t="shared" si="231"/>
        <v>41942.84710648148</v>
      </c>
      <c r="T3632" s="12">
        <f t="shared" si="233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32"/>
        <v>51.023391812865491</v>
      </c>
      <c r="P3633" s="8">
        <f t="shared" si="234"/>
        <v>147.88135593220338</v>
      </c>
      <c r="Q3633" t="s">
        <v>8317</v>
      </c>
      <c r="R3633" t="s">
        <v>8359</v>
      </c>
      <c r="S3633" s="12">
        <f t="shared" ref="S3633:S3696" si="235">(((J3633/60)/60)/24)+DATE(1970,1,1)</f>
        <v>41880.753437499996</v>
      </c>
      <c r="T3633" s="12">
        <f t="shared" si="233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32"/>
        <v>20</v>
      </c>
      <c r="P3634" s="8">
        <f t="shared" si="234"/>
        <v>100</v>
      </c>
      <c r="Q3634" t="s">
        <v>8317</v>
      </c>
      <c r="R3634" t="s">
        <v>8359</v>
      </c>
      <c r="S3634" s="12">
        <f t="shared" si="235"/>
        <v>41946.936909722222</v>
      </c>
      <c r="T3634" s="12">
        <f t="shared" si="233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32"/>
        <v>35.24</v>
      </c>
      <c r="P3635" s="8">
        <f t="shared" si="234"/>
        <v>56.838709677419352</v>
      </c>
      <c r="Q3635" t="s">
        <v>8317</v>
      </c>
      <c r="R3635" t="s">
        <v>8359</v>
      </c>
      <c r="S3635" s="12">
        <f t="shared" si="235"/>
        <v>42649.623460648145</v>
      </c>
      <c r="T3635" s="12">
        <f t="shared" si="233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32"/>
        <v>4.246666666666667</v>
      </c>
      <c r="P3636" s="8">
        <f t="shared" si="234"/>
        <v>176.94444444444446</v>
      </c>
      <c r="Q3636" t="s">
        <v>8317</v>
      </c>
      <c r="R3636" t="s">
        <v>8359</v>
      </c>
      <c r="S3636" s="12">
        <f t="shared" si="235"/>
        <v>42701.166365740741</v>
      </c>
      <c r="T3636" s="12">
        <f t="shared" si="233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32"/>
        <v>36.457142857142856</v>
      </c>
      <c r="P3637" s="8">
        <f t="shared" si="234"/>
        <v>127.6</v>
      </c>
      <c r="Q3637" t="s">
        <v>8317</v>
      </c>
      <c r="R3637" t="s">
        <v>8359</v>
      </c>
      <c r="S3637" s="12">
        <f t="shared" si="235"/>
        <v>42450.88282407407</v>
      </c>
      <c r="T3637" s="12">
        <f t="shared" si="233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32"/>
        <v>0</v>
      </c>
      <c r="P3638" s="8">
        <v>0</v>
      </c>
      <c r="Q3638" t="s">
        <v>8317</v>
      </c>
      <c r="R3638" t="s">
        <v>8359</v>
      </c>
      <c r="S3638" s="12">
        <f t="shared" si="235"/>
        <v>42226.694780092599</v>
      </c>
      <c r="T3638" s="12">
        <f t="shared" si="233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32"/>
        <v>30.866666666666664</v>
      </c>
      <c r="P3639" s="8">
        <f t="shared" si="234"/>
        <v>66.142857142857139</v>
      </c>
      <c r="Q3639" t="s">
        <v>8317</v>
      </c>
      <c r="R3639" t="s">
        <v>8359</v>
      </c>
      <c r="S3639" s="12">
        <f t="shared" si="235"/>
        <v>41975.700636574074</v>
      </c>
      <c r="T3639" s="12">
        <f t="shared" si="233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32"/>
        <v>6.5454545454545459</v>
      </c>
      <c r="P3640" s="8">
        <f t="shared" si="234"/>
        <v>108</v>
      </c>
      <c r="Q3640" t="s">
        <v>8317</v>
      </c>
      <c r="R3640" t="s">
        <v>8359</v>
      </c>
      <c r="S3640" s="12">
        <f t="shared" si="235"/>
        <v>42053.672824074078</v>
      </c>
      <c r="T3640" s="12">
        <f t="shared" si="233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32"/>
        <v>4.0000000000000001E-3</v>
      </c>
      <c r="P3641" s="8">
        <f t="shared" si="234"/>
        <v>1</v>
      </c>
      <c r="Q3641" t="s">
        <v>8317</v>
      </c>
      <c r="R3641" t="s">
        <v>8359</v>
      </c>
      <c r="S3641" s="12">
        <f t="shared" si="235"/>
        <v>42590.677152777775</v>
      </c>
      <c r="T3641" s="12">
        <f t="shared" si="233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32"/>
        <v>5.5</v>
      </c>
      <c r="P3642" s="8">
        <f t="shared" si="234"/>
        <v>18.333333333333332</v>
      </c>
      <c r="Q3642" t="s">
        <v>8317</v>
      </c>
      <c r="R3642" t="s">
        <v>8359</v>
      </c>
      <c r="S3642" s="12">
        <f t="shared" si="235"/>
        <v>42104.781597222223</v>
      </c>
      <c r="T3642" s="12">
        <f t="shared" si="233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32"/>
        <v>0</v>
      </c>
      <c r="P3643" s="8">
        <v>0</v>
      </c>
      <c r="Q3643" t="s">
        <v>8317</v>
      </c>
      <c r="R3643" t="s">
        <v>8359</v>
      </c>
      <c r="S3643" s="12">
        <f t="shared" si="235"/>
        <v>41899.627071759263</v>
      </c>
      <c r="T3643" s="12">
        <f t="shared" si="233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32"/>
        <v>2.1428571428571428</v>
      </c>
      <c r="P3644" s="8">
        <f t="shared" si="234"/>
        <v>7.5</v>
      </c>
      <c r="Q3644" t="s">
        <v>8317</v>
      </c>
      <c r="R3644" t="s">
        <v>8359</v>
      </c>
      <c r="S3644" s="12">
        <f t="shared" si="235"/>
        <v>42297.816284722227</v>
      </c>
      <c r="T3644" s="12">
        <f t="shared" si="233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32"/>
        <v>0</v>
      </c>
      <c r="P3645" s="8">
        <v>0</v>
      </c>
      <c r="Q3645" t="s">
        <v>8317</v>
      </c>
      <c r="R3645" t="s">
        <v>8359</v>
      </c>
      <c r="S3645" s="12">
        <f t="shared" si="235"/>
        <v>42285.143969907411</v>
      </c>
      <c r="T3645" s="12">
        <f t="shared" si="233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32"/>
        <v>16.420000000000002</v>
      </c>
      <c r="P3646" s="8">
        <f t="shared" si="234"/>
        <v>68.416666666666671</v>
      </c>
      <c r="Q3646" t="s">
        <v>8317</v>
      </c>
      <c r="R3646" t="s">
        <v>8359</v>
      </c>
      <c r="S3646" s="12">
        <f t="shared" si="235"/>
        <v>42409.241747685184</v>
      </c>
      <c r="T3646" s="12">
        <f t="shared" si="233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32"/>
        <v>0.1</v>
      </c>
      <c r="P3647" s="8">
        <f t="shared" si="234"/>
        <v>1</v>
      </c>
      <c r="Q3647" t="s">
        <v>8317</v>
      </c>
      <c r="R3647" t="s">
        <v>8359</v>
      </c>
      <c r="S3647" s="12">
        <f t="shared" si="235"/>
        <v>42665.970347222217</v>
      </c>
      <c r="T3647" s="12">
        <f t="shared" si="233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32"/>
        <v>4.8099999999999996</v>
      </c>
      <c r="P3648" s="8">
        <f t="shared" si="234"/>
        <v>60.125</v>
      </c>
      <c r="Q3648" t="s">
        <v>8317</v>
      </c>
      <c r="R3648" t="s">
        <v>8359</v>
      </c>
      <c r="S3648" s="12">
        <f t="shared" si="235"/>
        <v>42140.421319444446</v>
      </c>
      <c r="T3648" s="12">
        <f t="shared" si="233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32"/>
        <v>6</v>
      </c>
      <c r="P3649" s="8">
        <f t="shared" si="234"/>
        <v>15</v>
      </c>
      <c r="Q3649" t="s">
        <v>8317</v>
      </c>
      <c r="R3649" t="s">
        <v>8359</v>
      </c>
      <c r="S3649" s="12">
        <f t="shared" si="235"/>
        <v>42598.749155092592</v>
      </c>
      <c r="T3649" s="12">
        <f t="shared" si="233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32"/>
        <v>100.38249999999999</v>
      </c>
      <c r="P3650" s="8">
        <f t="shared" si="234"/>
        <v>550.04109589041093</v>
      </c>
      <c r="Q3650" t="s">
        <v>8317</v>
      </c>
      <c r="R3650" t="s">
        <v>8318</v>
      </c>
      <c r="S3650" s="12">
        <f t="shared" si="235"/>
        <v>41887.292187500003</v>
      </c>
      <c r="T3650" s="12">
        <f t="shared" si="233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32"/>
        <v>104</v>
      </c>
      <c r="P3651" s="8">
        <f t="shared" si="234"/>
        <v>97.5</v>
      </c>
      <c r="Q3651" t="s">
        <v>8317</v>
      </c>
      <c r="R3651" t="s">
        <v>8318</v>
      </c>
      <c r="S3651" s="12">
        <f t="shared" si="235"/>
        <v>41780.712893518517</v>
      </c>
      <c r="T3651" s="12">
        <f t="shared" si="233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32"/>
        <v>100</v>
      </c>
      <c r="P3652" s="8">
        <f t="shared" si="234"/>
        <v>29.411764705882351</v>
      </c>
      <c r="Q3652" t="s">
        <v>8317</v>
      </c>
      <c r="R3652" t="s">
        <v>8318</v>
      </c>
      <c r="S3652" s="12">
        <f t="shared" si="235"/>
        <v>42381.478981481487</v>
      </c>
      <c r="T3652" s="12">
        <f t="shared" si="233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2"/>
        <v>104</v>
      </c>
      <c r="P3653" s="8">
        <f t="shared" si="234"/>
        <v>57.777777777777779</v>
      </c>
      <c r="Q3653" t="s">
        <v>8317</v>
      </c>
      <c r="R3653" t="s">
        <v>8318</v>
      </c>
      <c r="S3653" s="12">
        <f t="shared" si="235"/>
        <v>41828.646319444444</v>
      </c>
      <c r="T3653" s="12">
        <f t="shared" si="233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2"/>
        <v>250.66666666666669</v>
      </c>
      <c r="P3654" s="8">
        <f t="shared" si="234"/>
        <v>44.235294117647058</v>
      </c>
      <c r="Q3654" t="s">
        <v>8317</v>
      </c>
      <c r="R3654" t="s">
        <v>8318</v>
      </c>
      <c r="S3654" s="12">
        <f t="shared" si="235"/>
        <v>42596.644699074073</v>
      </c>
      <c r="T3654" s="12">
        <f t="shared" si="233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2"/>
        <v>100.49999999999999</v>
      </c>
      <c r="P3655" s="8">
        <f t="shared" si="234"/>
        <v>60.909090909090907</v>
      </c>
      <c r="Q3655" t="s">
        <v>8317</v>
      </c>
      <c r="R3655" t="s">
        <v>8318</v>
      </c>
      <c r="S3655" s="12">
        <f t="shared" si="235"/>
        <v>42191.363506944443</v>
      </c>
      <c r="T3655" s="12">
        <f t="shared" si="233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2"/>
        <v>174.4</v>
      </c>
      <c r="P3656" s="8">
        <f t="shared" si="234"/>
        <v>68.84210526315789</v>
      </c>
      <c r="Q3656" t="s">
        <v>8317</v>
      </c>
      <c r="R3656" t="s">
        <v>8318</v>
      </c>
      <c r="S3656" s="12">
        <f t="shared" si="235"/>
        <v>42440.416504629626</v>
      </c>
      <c r="T3656" s="12">
        <f t="shared" si="233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2"/>
        <v>116.26</v>
      </c>
      <c r="P3657" s="8">
        <f t="shared" si="234"/>
        <v>73.582278481012665</v>
      </c>
      <c r="Q3657" t="s">
        <v>8317</v>
      </c>
      <c r="R3657" t="s">
        <v>8318</v>
      </c>
      <c r="S3657" s="12">
        <f t="shared" si="235"/>
        <v>42173.803217592591</v>
      </c>
      <c r="T3657" s="12">
        <f t="shared" si="233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2"/>
        <v>105.82000000000001</v>
      </c>
      <c r="P3658" s="8">
        <f t="shared" si="234"/>
        <v>115.02173913043478</v>
      </c>
      <c r="Q3658" t="s">
        <v>8317</v>
      </c>
      <c r="R3658" t="s">
        <v>8318</v>
      </c>
      <c r="S3658" s="12">
        <f t="shared" si="235"/>
        <v>42737.910138888896</v>
      </c>
      <c r="T3658" s="12">
        <f t="shared" si="233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2"/>
        <v>110.75</v>
      </c>
      <c r="P3659" s="8">
        <f t="shared" si="234"/>
        <v>110.75</v>
      </c>
      <c r="Q3659" t="s">
        <v>8317</v>
      </c>
      <c r="R3659" t="s">
        <v>8318</v>
      </c>
      <c r="S3659" s="12">
        <f t="shared" si="235"/>
        <v>42499.629849537043</v>
      </c>
      <c r="T3659" s="12">
        <f t="shared" si="233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2"/>
        <v>100.66666666666666</v>
      </c>
      <c r="P3660" s="8">
        <f t="shared" si="234"/>
        <v>75.5</v>
      </c>
      <c r="Q3660" t="s">
        <v>8317</v>
      </c>
      <c r="R3660" t="s">
        <v>8318</v>
      </c>
      <c r="S3660" s="12">
        <f t="shared" si="235"/>
        <v>41775.858564814815</v>
      </c>
      <c r="T3660" s="12">
        <f t="shared" si="233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ref="O3661:O3724" si="236">SUM(E3661/D3661)*100</f>
        <v>102.03333333333333</v>
      </c>
      <c r="P3661" s="8">
        <f t="shared" si="234"/>
        <v>235.46153846153845</v>
      </c>
      <c r="Q3661" t="s">
        <v>8317</v>
      </c>
      <c r="R3661" t="s">
        <v>8318</v>
      </c>
      <c r="S3661" s="12">
        <f t="shared" si="235"/>
        <v>42055.277199074073</v>
      </c>
      <c r="T3661" s="12">
        <f t="shared" si="233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6"/>
        <v>100</v>
      </c>
      <c r="P3662" s="8">
        <f t="shared" si="234"/>
        <v>11.363636363636363</v>
      </c>
      <c r="Q3662" t="s">
        <v>8317</v>
      </c>
      <c r="R3662" t="s">
        <v>8318</v>
      </c>
      <c r="S3662" s="12">
        <f t="shared" si="235"/>
        <v>41971.881076388891</v>
      </c>
      <c r="T3662" s="12">
        <f t="shared" si="233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6"/>
        <v>111.00000000000001</v>
      </c>
      <c r="P3663" s="8">
        <f t="shared" si="234"/>
        <v>92.5</v>
      </c>
      <c r="Q3663" t="s">
        <v>8317</v>
      </c>
      <c r="R3663" t="s">
        <v>8318</v>
      </c>
      <c r="S3663" s="12">
        <f t="shared" si="235"/>
        <v>42447.896666666667</v>
      </c>
      <c r="T3663" s="12">
        <f t="shared" si="233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6"/>
        <v>101.42500000000001</v>
      </c>
      <c r="P3664" s="8">
        <f t="shared" si="234"/>
        <v>202.85</v>
      </c>
      <c r="Q3664" t="s">
        <v>8317</v>
      </c>
      <c r="R3664" t="s">
        <v>8318</v>
      </c>
      <c r="S3664" s="12">
        <f t="shared" si="235"/>
        <v>42064.220069444447</v>
      </c>
      <c r="T3664" s="12">
        <f t="shared" si="233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6"/>
        <v>104</v>
      </c>
      <c r="P3665" s="8">
        <f t="shared" si="234"/>
        <v>26</v>
      </c>
      <c r="Q3665" t="s">
        <v>8317</v>
      </c>
      <c r="R3665" t="s">
        <v>8318</v>
      </c>
      <c r="S3665" s="12">
        <f t="shared" si="235"/>
        <v>42665.451736111107</v>
      </c>
      <c r="T3665" s="12">
        <f t="shared" si="233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6"/>
        <v>109.375</v>
      </c>
      <c r="P3666" s="8">
        <f t="shared" si="234"/>
        <v>46.05263157894737</v>
      </c>
      <c r="Q3666" t="s">
        <v>8317</v>
      </c>
      <c r="R3666" t="s">
        <v>8318</v>
      </c>
      <c r="S3666" s="12">
        <f t="shared" si="235"/>
        <v>42523.248715277776</v>
      </c>
      <c r="T3666" s="12">
        <f t="shared" si="233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6"/>
        <v>115.16129032258064</v>
      </c>
      <c r="P3667" s="8">
        <f t="shared" si="234"/>
        <v>51</v>
      </c>
      <c r="Q3667" t="s">
        <v>8317</v>
      </c>
      <c r="R3667" t="s">
        <v>8318</v>
      </c>
      <c r="S3667" s="12">
        <f t="shared" si="235"/>
        <v>42294.808124999996</v>
      </c>
      <c r="T3667" s="12">
        <f t="shared" si="233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6"/>
        <v>100</v>
      </c>
      <c r="P3668" s="8">
        <f t="shared" si="234"/>
        <v>31.578947368421051</v>
      </c>
      <c r="Q3668" t="s">
        <v>8317</v>
      </c>
      <c r="R3668" t="s">
        <v>8318</v>
      </c>
      <c r="S3668" s="12">
        <f t="shared" si="235"/>
        <v>41822.90488425926</v>
      </c>
      <c r="T3668" s="12">
        <f t="shared" si="233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6"/>
        <v>103.17033333333335</v>
      </c>
      <c r="P3669" s="8">
        <f t="shared" si="234"/>
        <v>53.363965517241382</v>
      </c>
      <c r="Q3669" t="s">
        <v>8317</v>
      </c>
      <c r="R3669" t="s">
        <v>8318</v>
      </c>
      <c r="S3669" s="12">
        <f t="shared" si="235"/>
        <v>42173.970127314817</v>
      </c>
      <c r="T3669" s="12">
        <f t="shared" si="233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6"/>
        <v>103.49999999999999</v>
      </c>
      <c r="P3670" s="8">
        <f t="shared" si="234"/>
        <v>36.964285714285715</v>
      </c>
      <c r="Q3670" t="s">
        <v>8317</v>
      </c>
      <c r="R3670" t="s">
        <v>8318</v>
      </c>
      <c r="S3670" s="12">
        <f t="shared" si="235"/>
        <v>42185.556157407409</v>
      </c>
      <c r="T3670" s="12">
        <f t="shared" si="233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6"/>
        <v>138.19999999999999</v>
      </c>
      <c r="P3671" s="8">
        <f t="shared" si="234"/>
        <v>81.294117647058826</v>
      </c>
      <c r="Q3671" t="s">
        <v>8317</v>
      </c>
      <c r="R3671" t="s">
        <v>8318</v>
      </c>
      <c r="S3671" s="12">
        <f t="shared" si="235"/>
        <v>42136.675196759257</v>
      </c>
      <c r="T3671" s="12">
        <f t="shared" si="233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6"/>
        <v>109.54545454545455</v>
      </c>
      <c r="P3672" s="8">
        <f t="shared" si="234"/>
        <v>20.083333333333332</v>
      </c>
      <c r="Q3672" t="s">
        <v>8317</v>
      </c>
      <c r="R3672" t="s">
        <v>8318</v>
      </c>
      <c r="S3672" s="12">
        <f t="shared" si="235"/>
        <v>42142.514016203699</v>
      </c>
      <c r="T3672" s="12">
        <f t="shared" si="233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6"/>
        <v>100.85714285714286</v>
      </c>
      <c r="P3673" s="8">
        <f t="shared" si="234"/>
        <v>88.25</v>
      </c>
      <c r="Q3673" t="s">
        <v>8317</v>
      </c>
      <c r="R3673" t="s">
        <v>8318</v>
      </c>
      <c r="S3673" s="12">
        <f t="shared" si="235"/>
        <v>41820.62809027778</v>
      </c>
      <c r="T3673" s="12">
        <f t="shared" si="233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6"/>
        <v>101.53333333333335</v>
      </c>
      <c r="P3674" s="8">
        <f t="shared" si="234"/>
        <v>53.438596491228068</v>
      </c>
      <c r="Q3674" t="s">
        <v>8317</v>
      </c>
      <c r="R3674" t="s">
        <v>8318</v>
      </c>
      <c r="S3674" s="12">
        <f t="shared" si="235"/>
        <v>41878.946574074071</v>
      </c>
      <c r="T3674" s="12">
        <f t="shared" si="233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6"/>
        <v>113.625</v>
      </c>
      <c r="P3675" s="8">
        <f t="shared" si="234"/>
        <v>39.868421052631582</v>
      </c>
      <c r="Q3675" t="s">
        <v>8317</v>
      </c>
      <c r="R3675" t="s">
        <v>8318</v>
      </c>
      <c r="S3675" s="12">
        <f t="shared" si="235"/>
        <v>41914.295104166667</v>
      </c>
      <c r="T3675" s="12">
        <f t="shared" si="233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6"/>
        <v>100</v>
      </c>
      <c r="P3676" s="8">
        <f t="shared" si="234"/>
        <v>145.16129032258064</v>
      </c>
      <c r="Q3676" t="s">
        <v>8317</v>
      </c>
      <c r="R3676" t="s">
        <v>8318</v>
      </c>
      <c r="S3676" s="12">
        <f t="shared" si="235"/>
        <v>42556.873020833329</v>
      </c>
      <c r="T3676" s="12">
        <f t="shared" si="233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6"/>
        <v>140</v>
      </c>
      <c r="P3677" s="8">
        <f t="shared" si="234"/>
        <v>23.333333333333332</v>
      </c>
      <c r="Q3677" t="s">
        <v>8317</v>
      </c>
      <c r="R3677" t="s">
        <v>8318</v>
      </c>
      <c r="S3677" s="12">
        <f t="shared" si="235"/>
        <v>42493.597013888888</v>
      </c>
      <c r="T3677" s="12">
        <f t="shared" si="233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6"/>
        <v>128.75</v>
      </c>
      <c r="P3678" s="8">
        <f t="shared" si="234"/>
        <v>64.375</v>
      </c>
      <c r="Q3678" t="s">
        <v>8317</v>
      </c>
      <c r="R3678" t="s">
        <v>8318</v>
      </c>
      <c r="S3678" s="12">
        <f t="shared" si="235"/>
        <v>41876.815787037034</v>
      </c>
      <c r="T3678" s="12">
        <f t="shared" si="233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6"/>
        <v>102.90416666666667</v>
      </c>
      <c r="P3679" s="8">
        <f t="shared" si="234"/>
        <v>62.052763819095475</v>
      </c>
      <c r="Q3679" t="s">
        <v>8317</v>
      </c>
      <c r="R3679" t="s">
        <v>8318</v>
      </c>
      <c r="S3679" s="12">
        <f t="shared" si="235"/>
        <v>41802.574282407404</v>
      </c>
      <c r="T3679" s="12">
        <f t="shared" ref="T3679:T3742" si="237">(((I3679/60)/60)/24)+DATE(1970,1,1)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6"/>
        <v>102.49999999999999</v>
      </c>
      <c r="P3680" s="8">
        <f t="shared" si="234"/>
        <v>66.129032258064512</v>
      </c>
      <c r="Q3680" t="s">
        <v>8317</v>
      </c>
      <c r="R3680" t="s">
        <v>8318</v>
      </c>
      <c r="S3680" s="12">
        <f t="shared" si="235"/>
        <v>42120.531226851846</v>
      </c>
      <c r="T3680" s="12">
        <f t="shared" si="23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6"/>
        <v>110.1</v>
      </c>
      <c r="P3681" s="8">
        <f t="shared" si="234"/>
        <v>73.400000000000006</v>
      </c>
      <c r="Q3681" t="s">
        <v>8317</v>
      </c>
      <c r="R3681" t="s">
        <v>8318</v>
      </c>
      <c r="S3681" s="12">
        <f t="shared" si="235"/>
        <v>41786.761354166665</v>
      </c>
      <c r="T3681" s="12">
        <f t="shared" si="23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6"/>
        <v>112.76666666666667</v>
      </c>
      <c r="P3682" s="8">
        <f t="shared" si="234"/>
        <v>99.5</v>
      </c>
      <c r="Q3682" t="s">
        <v>8317</v>
      </c>
      <c r="R3682" t="s">
        <v>8318</v>
      </c>
      <c r="S3682" s="12">
        <f t="shared" si="235"/>
        <v>42627.454097222217</v>
      </c>
      <c r="T3682" s="12">
        <f t="shared" si="23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6"/>
        <v>111.9</v>
      </c>
      <c r="P3683" s="8">
        <f t="shared" si="234"/>
        <v>62.166666666666664</v>
      </c>
      <c r="Q3683" t="s">
        <v>8317</v>
      </c>
      <c r="R3683" t="s">
        <v>8318</v>
      </c>
      <c r="S3683" s="12">
        <f t="shared" si="235"/>
        <v>42374.651504629626</v>
      </c>
      <c r="T3683" s="12">
        <f t="shared" si="23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6"/>
        <v>139.19999999999999</v>
      </c>
      <c r="P3684" s="8">
        <f t="shared" si="234"/>
        <v>62.328358208955223</v>
      </c>
      <c r="Q3684" t="s">
        <v>8317</v>
      </c>
      <c r="R3684" t="s">
        <v>8318</v>
      </c>
      <c r="S3684" s="12">
        <f t="shared" si="235"/>
        <v>41772.685393518521</v>
      </c>
      <c r="T3684" s="12">
        <f t="shared" si="23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6"/>
        <v>110.85714285714286</v>
      </c>
      <c r="P3685" s="8">
        <f t="shared" si="234"/>
        <v>58.787878787878789</v>
      </c>
      <c r="Q3685" t="s">
        <v>8317</v>
      </c>
      <c r="R3685" t="s">
        <v>8318</v>
      </c>
      <c r="S3685" s="12">
        <f t="shared" si="235"/>
        <v>42633.116851851853</v>
      </c>
      <c r="T3685" s="12">
        <f t="shared" si="23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6"/>
        <v>139.06666666666666</v>
      </c>
      <c r="P3686" s="8">
        <f t="shared" si="234"/>
        <v>45.347826086956523</v>
      </c>
      <c r="Q3686" t="s">
        <v>8317</v>
      </c>
      <c r="R3686" t="s">
        <v>8318</v>
      </c>
      <c r="S3686" s="12">
        <f t="shared" si="235"/>
        <v>42219.180393518516</v>
      </c>
      <c r="T3686" s="12">
        <f t="shared" si="23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6"/>
        <v>105.69999999999999</v>
      </c>
      <c r="P3687" s="8">
        <f t="shared" si="234"/>
        <v>41.944444444444443</v>
      </c>
      <c r="Q3687" t="s">
        <v>8317</v>
      </c>
      <c r="R3687" t="s">
        <v>8318</v>
      </c>
      <c r="S3687" s="12">
        <f t="shared" si="235"/>
        <v>41753.593275462961</v>
      </c>
      <c r="T3687" s="12">
        <f t="shared" si="23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6"/>
        <v>101.42857142857142</v>
      </c>
      <c r="P3688" s="8">
        <f t="shared" si="234"/>
        <v>59.166666666666664</v>
      </c>
      <c r="Q3688" t="s">
        <v>8317</v>
      </c>
      <c r="R3688" t="s">
        <v>8318</v>
      </c>
      <c r="S3688" s="12">
        <f t="shared" si="235"/>
        <v>42230.662731481483</v>
      </c>
      <c r="T3688" s="12">
        <f t="shared" si="23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6"/>
        <v>100.245</v>
      </c>
      <c r="P3689" s="8">
        <f t="shared" si="234"/>
        <v>200.49</v>
      </c>
      <c r="Q3689" t="s">
        <v>8317</v>
      </c>
      <c r="R3689" t="s">
        <v>8318</v>
      </c>
      <c r="S3689" s="12">
        <f t="shared" si="235"/>
        <v>41787.218229166669</v>
      </c>
      <c r="T3689" s="12">
        <f t="shared" si="23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6"/>
        <v>109.16666666666666</v>
      </c>
      <c r="P3690" s="8">
        <f t="shared" si="234"/>
        <v>83.974358974358978</v>
      </c>
      <c r="Q3690" t="s">
        <v>8317</v>
      </c>
      <c r="R3690" t="s">
        <v>8318</v>
      </c>
      <c r="S3690" s="12">
        <f t="shared" si="235"/>
        <v>41829.787083333329</v>
      </c>
      <c r="T3690" s="12">
        <f t="shared" si="23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6"/>
        <v>118.33333333333333</v>
      </c>
      <c r="P3691" s="8">
        <f t="shared" si="234"/>
        <v>57.258064516129032</v>
      </c>
      <c r="Q3691" t="s">
        <v>8317</v>
      </c>
      <c r="R3691" t="s">
        <v>8318</v>
      </c>
      <c r="S3691" s="12">
        <f t="shared" si="235"/>
        <v>42147.826840277776</v>
      </c>
      <c r="T3691" s="12">
        <f t="shared" si="23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6"/>
        <v>120</v>
      </c>
      <c r="P3692" s="8">
        <f t="shared" si="234"/>
        <v>58.064516129032256</v>
      </c>
      <c r="Q3692" t="s">
        <v>8317</v>
      </c>
      <c r="R3692" t="s">
        <v>8318</v>
      </c>
      <c r="S3692" s="12">
        <f t="shared" si="235"/>
        <v>41940.598182870373</v>
      </c>
      <c r="T3692" s="12">
        <f t="shared" si="23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6"/>
        <v>127.96000000000001</v>
      </c>
      <c r="P3693" s="8">
        <f t="shared" si="234"/>
        <v>186.80291970802921</v>
      </c>
      <c r="Q3693" t="s">
        <v>8317</v>
      </c>
      <c r="R3693" t="s">
        <v>8318</v>
      </c>
      <c r="S3693" s="12">
        <f t="shared" si="235"/>
        <v>42020.700567129628</v>
      </c>
      <c r="T3693" s="12">
        <f t="shared" si="23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6"/>
        <v>126</v>
      </c>
      <c r="P3694" s="8">
        <f t="shared" si="234"/>
        <v>74.117647058823536</v>
      </c>
      <c r="Q3694" t="s">
        <v>8317</v>
      </c>
      <c r="R3694" t="s">
        <v>8318</v>
      </c>
      <c r="S3694" s="12">
        <f t="shared" si="235"/>
        <v>41891.96503472222</v>
      </c>
      <c r="T3694" s="12">
        <f t="shared" si="23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6"/>
        <v>129.12912912912913</v>
      </c>
      <c r="P3695" s="8">
        <f t="shared" si="234"/>
        <v>30.714285714285715</v>
      </c>
      <c r="Q3695" t="s">
        <v>8317</v>
      </c>
      <c r="R3695" t="s">
        <v>8318</v>
      </c>
      <c r="S3695" s="12">
        <f t="shared" si="235"/>
        <v>42309.191307870366</v>
      </c>
      <c r="T3695" s="12">
        <f t="shared" si="23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6"/>
        <v>107.42857142857143</v>
      </c>
      <c r="P3696" s="8">
        <f t="shared" ref="P3696:P3759" si="238">AVERAGE(E3696/L3696)</f>
        <v>62.666666666666664</v>
      </c>
      <c r="Q3696" t="s">
        <v>8317</v>
      </c>
      <c r="R3696" t="s">
        <v>8318</v>
      </c>
      <c r="S3696" s="12">
        <f t="shared" si="235"/>
        <v>42490.133877314816</v>
      </c>
      <c r="T3696" s="12">
        <f t="shared" si="23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6"/>
        <v>100.125</v>
      </c>
      <c r="P3697" s="8">
        <f t="shared" si="238"/>
        <v>121.36363636363636</v>
      </c>
      <c r="Q3697" t="s">
        <v>8317</v>
      </c>
      <c r="R3697" t="s">
        <v>8318</v>
      </c>
      <c r="S3697" s="12">
        <f t="shared" ref="S3697:S3760" si="239">(((J3697/60)/60)/24)+DATE(1970,1,1)</f>
        <v>41995.870486111111</v>
      </c>
      <c r="T3697" s="12">
        <f t="shared" si="23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6"/>
        <v>155</v>
      </c>
      <c r="P3698" s="8">
        <f t="shared" si="238"/>
        <v>39.743589743589745</v>
      </c>
      <c r="Q3698" t="s">
        <v>8317</v>
      </c>
      <c r="R3698" t="s">
        <v>8318</v>
      </c>
      <c r="S3698" s="12">
        <f t="shared" si="239"/>
        <v>41988.617083333331</v>
      </c>
      <c r="T3698" s="12">
        <f t="shared" si="23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6"/>
        <v>108</v>
      </c>
      <c r="P3699" s="8">
        <f t="shared" si="238"/>
        <v>72</v>
      </c>
      <c r="Q3699" t="s">
        <v>8317</v>
      </c>
      <c r="R3699" t="s">
        <v>8318</v>
      </c>
      <c r="S3699" s="12">
        <f t="shared" si="239"/>
        <v>42479.465833333335</v>
      </c>
      <c r="T3699" s="12">
        <f t="shared" si="23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6"/>
        <v>110.52</v>
      </c>
      <c r="P3700" s="8">
        <f t="shared" si="238"/>
        <v>40.632352941176471</v>
      </c>
      <c r="Q3700" t="s">
        <v>8317</v>
      </c>
      <c r="R3700" t="s">
        <v>8318</v>
      </c>
      <c r="S3700" s="12">
        <f t="shared" si="239"/>
        <v>42401.806562500002</v>
      </c>
      <c r="T3700" s="12">
        <f t="shared" si="23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6"/>
        <v>100.8</v>
      </c>
      <c r="P3701" s="8">
        <f t="shared" si="238"/>
        <v>63</v>
      </c>
      <c r="Q3701" t="s">
        <v>8317</v>
      </c>
      <c r="R3701" t="s">
        <v>8318</v>
      </c>
      <c r="S3701" s="12">
        <f t="shared" si="239"/>
        <v>41897.602037037039</v>
      </c>
      <c r="T3701" s="12">
        <f t="shared" si="23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6"/>
        <v>121.2</v>
      </c>
      <c r="P3702" s="8">
        <f t="shared" si="238"/>
        <v>33.666666666666664</v>
      </c>
      <c r="Q3702" t="s">
        <v>8317</v>
      </c>
      <c r="R3702" t="s">
        <v>8318</v>
      </c>
      <c r="S3702" s="12">
        <f t="shared" si="239"/>
        <v>41882.585648148146</v>
      </c>
      <c r="T3702" s="12">
        <f t="shared" si="23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6"/>
        <v>100.33333333333334</v>
      </c>
      <c r="P3703" s="8">
        <f t="shared" si="238"/>
        <v>38.589743589743591</v>
      </c>
      <c r="Q3703" t="s">
        <v>8317</v>
      </c>
      <c r="R3703" t="s">
        <v>8318</v>
      </c>
      <c r="S3703" s="12">
        <f t="shared" si="239"/>
        <v>42129.541585648149</v>
      </c>
      <c r="T3703" s="12">
        <f t="shared" si="23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6"/>
        <v>109.16666666666666</v>
      </c>
      <c r="P3704" s="8">
        <f t="shared" si="238"/>
        <v>155.95238095238096</v>
      </c>
      <c r="Q3704" t="s">
        <v>8317</v>
      </c>
      <c r="R3704" t="s">
        <v>8318</v>
      </c>
      <c r="S3704" s="12">
        <f t="shared" si="239"/>
        <v>42524.53800925926</v>
      </c>
      <c r="T3704" s="12">
        <f t="shared" si="23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6"/>
        <v>123.42857142857142</v>
      </c>
      <c r="P3705" s="8">
        <f t="shared" si="238"/>
        <v>43.2</v>
      </c>
      <c r="Q3705" t="s">
        <v>8317</v>
      </c>
      <c r="R3705" t="s">
        <v>8318</v>
      </c>
      <c r="S3705" s="12">
        <f t="shared" si="239"/>
        <v>42556.504490740743</v>
      </c>
      <c r="T3705" s="12">
        <f t="shared" si="23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6"/>
        <v>136.33666666666667</v>
      </c>
      <c r="P3706" s="8">
        <f t="shared" si="238"/>
        <v>15.148518518518518</v>
      </c>
      <c r="Q3706" t="s">
        <v>8317</v>
      </c>
      <c r="R3706" t="s">
        <v>8318</v>
      </c>
      <c r="S3706" s="12">
        <f t="shared" si="239"/>
        <v>42461.689745370371</v>
      </c>
      <c r="T3706" s="12">
        <f t="shared" si="23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6"/>
        <v>103.46657233816768</v>
      </c>
      <c r="P3707" s="8">
        <f t="shared" si="238"/>
        <v>83.571428571428569</v>
      </c>
      <c r="Q3707" t="s">
        <v>8317</v>
      </c>
      <c r="R3707" t="s">
        <v>8318</v>
      </c>
      <c r="S3707" s="12">
        <f t="shared" si="239"/>
        <v>41792.542986111112</v>
      </c>
      <c r="T3707" s="12">
        <f t="shared" si="23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6"/>
        <v>121.33333333333334</v>
      </c>
      <c r="P3708" s="8">
        <f t="shared" si="238"/>
        <v>140</v>
      </c>
      <c r="Q3708" t="s">
        <v>8317</v>
      </c>
      <c r="R3708" t="s">
        <v>8318</v>
      </c>
      <c r="S3708" s="12">
        <f t="shared" si="239"/>
        <v>41879.913761574076</v>
      </c>
      <c r="T3708" s="12">
        <f t="shared" si="23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6"/>
        <v>186</v>
      </c>
      <c r="P3709" s="8">
        <f t="shared" si="238"/>
        <v>80.869565217391298</v>
      </c>
      <c r="Q3709" t="s">
        <v>8317</v>
      </c>
      <c r="R3709" t="s">
        <v>8318</v>
      </c>
      <c r="S3709" s="12">
        <f t="shared" si="239"/>
        <v>42552.048356481479</v>
      </c>
      <c r="T3709" s="12">
        <f t="shared" si="23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6"/>
        <v>300</v>
      </c>
      <c r="P3710" s="8">
        <f t="shared" si="238"/>
        <v>53.846153846153847</v>
      </c>
      <c r="Q3710" t="s">
        <v>8317</v>
      </c>
      <c r="R3710" t="s">
        <v>8318</v>
      </c>
      <c r="S3710" s="12">
        <f t="shared" si="239"/>
        <v>41810.142199074071</v>
      </c>
      <c r="T3710" s="12">
        <f t="shared" si="23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6"/>
        <v>108.25</v>
      </c>
      <c r="P3711" s="8">
        <f t="shared" si="238"/>
        <v>30.928571428571427</v>
      </c>
      <c r="Q3711" t="s">
        <v>8317</v>
      </c>
      <c r="R3711" t="s">
        <v>8318</v>
      </c>
      <c r="S3711" s="12">
        <f t="shared" si="239"/>
        <v>41785.707708333335</v>
      </c>
      <c r="T3711" s="12">
        <f t="shared" si="23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6"/>
        <v>141.15384615384616</v>
      </c>
      <c r="P3712" s="8">
        <f t="shared" si="238"/>
        <v>67.962962962962962</v>
      </c>
      <c r="Q3712" t="s">
        <v>8317</v>
      </c>
      <c r="R3712" t="s">
        <v>8318</v>
      </c>
      <c r="S3712" s="12">
        <f t="shared" si="239"/>
        <v>42072.576249999998</v>
      </c>
      <c r="T3712" s="12">
        <f t="shared" si="23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6"/>
        <v>113.99999999999999</v>
      </c>
      <c r="P3713" s="8">
        <f t="shared" si="238"/>
        <v>27.142857142857142</v>
      </c>
      <c r="Q3713" t="s">
        <v>8317</v>
      </c>
      <c r="R3713" t="s">
        <v>8318</v>
      </c>
      <c r="S3713" s="12">
        <f t="shared" si="239"/>
        <v>41779.724224537036</v>
      </c>
      <c r="T3713" s="12">
        <f t="shared" si="23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6"/>
        <v>153.73333333333335</v>
      </c>
      <c r="P3714" s="8">
        <f t="shared" si="238"/>
        <v>110.86538461538461</v>
      </c>
      <c r="Q3714" t="s">
        <v>8317</v>
      </c>
      <c r="R3714" t="s">
        <v>8318</v>
      </c>
      <c r="S3714" s="12">
        <f t="shared" si="239"/>
        <v>42134.172071759262</v>
      </c>
      <c r="T3714" s="12">
        <f t="shared" si="23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6"/>
        <v>101.49999999999999</v>
      </c>
      <c r="P3715" s="8">
        <f t="shared" si="238"/>
        <v>106.84210526315789</v>
      </c>
      <c r="Q3715" t="s">
        <v>8317</v>
      </c>
      <c r="R3715" t="s">
        <v>8318</v>
      </c>
      <c r="S3715" s="12">
        <f t="shared" si="239"/>
        <v>42505.738032407404</v>
      </c>
      <c r="T3715" s="12">
        <f t="shared" si="237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6"/>
        <v>102.35000000000001</v>
      </c>
      <c r="P3716" s="8">
        <f t="shared" si="238"/>
        <v>105.51546391752578</v>
      </c>
      <c r="Q3716" t="s">
        <v>8317</v>
      </c>
      <c r="R3716" t="s">
        <v>8318</v>
      </c>
      <c r="S3716" s="12">
        <f t="shared" si="239"/>
        <v>42118.556331018524</v>
      </c>
      <c r="T3716" s="12">
        <f t="shared" si="237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6"/>
        <v>102.57142857142858</v>
      </c>
      <c r="P3717" s="8">
        <f t="shared" si="238"/>
        <v>132.96296296296296</v>
      </c>
      <c r="Q3717" t="s">
        <v>8317</v>
      </c>
      <c r="R3717" t="s">
        <v>8318</v>
      </c>
      <c r="S3717" s="12">
        <f t="shared" si="239"/>
        <v>42036.995590277773</v>
      </c>
      <c r="T3717" s="12">
        <f t="shared" si="237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6"/>
        <v>155.75</v>
      </c>
      <c r="P3718" s="8">
        <f t="shared" si="238"/>
        <v>51.916666666666664</v>
      </c>
      <c r="Q3718" t="s">
        <v>8317</v>
      </c>
      <c r="R3718" t="s">
        <v>8318</v>
      </c>
      <c r="S3718" s="12">
        <f t="shared" si="239"/>
        <v>42360.887835648144</v>
      </c>
      <c r="T3718" s="12">
        <f t="shared" si="237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6"/>
        <v>100.75</v>
      </c>
      <c r="P3719" s="8">
        <f t="shared" si="238"/>
        <v>310</v>
      </c>
      <c r="Q3719" t="s">
        <v>8317</v>
      </c>
      <c r="R3719" t="s">
        <v>8318</v>
      </c>
      <c r="S3719" s="12">
        <f t="shared" si="239"/>
        <v>42102.866307870368</v>
      </c>
      <c r="T3719" s="12">
        <f t="shared" si="237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6"/>
        <v>239.4</v>
      </c>
      <c r="P3720" s="8">
        <f t="shared" si="238"/>
        <v>26.021739130434781</v>
      </c>
      <c r="Q3720" t="s">
        <v>8317</v>
      </c>
      <c r="R3720" t="s">
        <v>8318</v>
      </c>
      <c r="S3720" s="12">
        <f t="shared" si="239"/>
        <v>42032.716145833328</v>
      </c>
      <c r="T3720" s="12">
        <f t="shared" si="237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6"/>
        <v>210</v>
      </c>
      <c r="P3721" s="8">
        <f t="shared" si="238"/>
        <v>105</v>
      </c>
      <c r="Q3721" t="s">
        <v>8317</v>
      </c>
      <c r="R3721" t="s">
        <v>8318</v>
      </c>
      <c r="S3721" s="12">
        <f t="shared" si="239"/>
        <v>42147.729930555557</v>
      </c>
      <c r="T3721" s="12">
        <f t="shared" si="237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6"/>
        <v>104.51515151515152</v>
      </c>
      <c r="P3722" s="8">
        <f t="shared" si="238"/>
        <v>86.224999999999994</v>
      </c>
      <c r="Q3722" t="s">
        <v>8317</v>
      </c>
      <c r="R3722" t="s">
        <v>8318</v>
      </c>
      <c r="S3722" s="12">
        <f t="shared" si="239"/>
        <v>42165.993125000001</v>
      </c>
      <c r="T3722" s="12">
        <f t="shared" si="237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6"/>
        <v>100.8</v>
      </c>
      <c r="P3723" s="8">
        <f t="shared" si="238"/>
        <v>114.54545454545455</v>
      </c>
      <c r="Q3723" t="s">
        <v>8317</v>
      </c>
      <c r="R3723" t="s">
        <v>8318</v>
      </c>
      <c r="S3723" s="12">
        <f t="shared" si="239"/>
        <v>41927.936157407406</v>
      </c>
      <c r="T3723" s="12">
        <f t="shared" si="237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6"/>
        <v>111.20000000000002</v>
      </c>
      <c r="P3724" s="8">
        <f t="shared" si="238"/>
        <v>47.657142857142858</v>
      </c>
      <c r="Q3724" t="s">
        <v>8317</v>
      </c>
      <c r="R3724" t="s">
        <v>8318</v>
      </c>
      <c r="S3724" s="12">
        <f t="shared" si="239"/>
        <v>42381.671840277777</v>
      </c>
      <c r="T3724" s="12">
        <f t="shared" si="237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ref="O3725:O3788" si="240">SUM(E3725/D3725)*100</f>
        <v>102.04444444444445</v>
      </c>
      <c r="P3725" s="8">
        <f t="shared" si="238"/>
        <v>72.888888888888886</v>
      </c>
      <c r="Q3725" t="s">
        <v>8317</v>
      </c>
      <c r="R3725" t="s">
        <v>8318</v>
      </c>
      <c r="S3725" s="12">
        <f t="shared" si="239"/>
        <v>41943.753032407411</v>
      </c>
      <c r="T3725" s="12">
        <f t="shared" si="237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40"/>
        <v>102.54767441860466</v>
      </c>
      <c r="P3726" s="8">
        <f t="shared" si="238"/>
        <v>49.545505617977533</v>
      </c>
      <c r="Q3726" t="s">
        <v>8317</v>
      </c>
      <c r="R3726" t="s">
        <v>8318</v>
      </c>
      <c r="S3726" s="12">
        <f t="shared" si="239"/>
        <v>42465.491435185191</v>
      </c>
      <c r="T3726" s="12">
        <f t="shared" si="237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40"/>
        <v>127</v>
      </c>
      <c r="P3727" s="8">
        <f t="shared" si="238"/>
        <v>25.4</v>
      </c>
      <c r="Q3727" t="s">
        <v>8317</v>
      </c>
      <c r="R3727" t="s">
        <v>8318</v>
      </c>
      <c r="S3727" s="12">
        <f t="shared" si="239"/>
        <v>42401.945219907408</v>
      </c>
      <c r="T3727" s="12">
        <f t="shared" si="237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40"/>
        <v>338.70588235294122</v>
      </c>
      <c r="P3728" s="8">
        <f t="shared" si="238"/>
        <v>62.586956521739133</v>
      </c>
      <c r="Q3728" t="s">
        <v>8317</v>
      </c>
      <c r="R3728" t="s">
        <v>8318</v>
      </c>
      <c r="S3728" s="12">
        <f t="shared" si="239"/>
        <v>42462.140868055561</v>
      </c>
      <c r="T3728" s="12">
        <f t="shared" si="237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40"/>
        <v>100.75</v>
      </c>
      <c r="P3729" s="8">
        <f t="shared" si="238"/>
        <v>61.060606060606062</v>
      </c>
      <c r="Q3729" t="s">
        <v>8317</v>
      </c>
      <c r="R3729" t="s">
        <v>8318</v>
      </c>
      <c r="S3729" s="12">
        <f t="shared" si="239"/>
        <v>42632.348310185189</v>
      </c>
      <c r="T3729" s="12">
        <f t="shared" si="237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40"/>
        <v>9.31</v>
      </c>
      <c r="P3730" s="8">
        <f t="shared" si="238"/>
        <v>60.064516129032256</v>
      </c>
      <c r="Q3730" t="s">
        <v>8317</v>
      </c>
      <c r="R3730" t="s">
        <v>8318</v>
      </c>
      <c r="S3730" s="12">
        <f t="shared" si="239"/>
        <v>42205.171018518522</v>
      </c>
      <c r="T3730" s="12">
        <f t="shared" si="237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40"/>
        <v>7.24</v>
      </c>
      <c r="P3731" s="8">
        <f t="shared" si="238"/>
        <v>72.400000000000006</v>
      </c>
      <c r="Q3731" t="s">
        <v>8317</v>
      </c>
      <c r="R3731" t="s">
        <v>8318</v>
      </c>
      <c r="S3731" s="12">
        <f t="shared" si="239"/>
        <v>42041.205000000002</v>
      </c>
      <c r="T3731" s="12">
        <f t="shared" si="237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40"/>
        <v>10</v>
      </c>
      <c r="P3732" s="8">
        <f t="shared" si="238"/>
        <v>100</v>
      </c>
      <c r="Q3732" t="s">
        <v>8317</v>
      </c>
      <c r="R3732" t="s">
        <v>8318</v>
      </c>
      <c r="S3732" s="12">
        <f t="shared" si="239"/>
        <v>42203.677766203706</v>
      </c>
      <c r="T3732" s="12">
        <f t="shared" si="237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40"/>
        <v>11.272727272727273</v>
      </c>
      <c r="P3733" s="8">
        <f t="shared" si="238"/>
        <v>51.666666666666664</v>
      </c>
      <c r="Q3733" t="s">
        <v>8317</v>
      </c>
      <c r="R3733" t="s">
        <v>8318</v>
      </c>
      <c r="S3733" s="12">
        <f t="shared" si="239"/>
        <v>41983.752847222218</v>
      </c>
      <c r="T3733" s="12">
        <f t="shared" si="237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40"/>
        <v>15.411764705882353</v>
      </c>
      <c r="P3734" s="8">
        <f t="shared" si="238"/>
        <v>32.75</v>
      </c>
      <c r="Q3734" t="s">
        <v>8317</v>
      </c>
      <c r="R3734" t="s">
        <v>8318</v>
      </c>
      <c r="S3734" s="12">
        <f t="shared" si="239"/>
        <v>41968.677465277782</v>
      </c>
      <c r="T3734" s="12">
        <f t="shared" si="237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40"/>
        <v>0</v>
      </c>
      <c r="P3735" s="8">
        <v>0</v>
      </c>
      <c r="Q3735" t="s">
        <v>8317</v>
      </c>
      <c r="R3735" t="s">
        <v>8318</v>
      </c>
      <c r="S3735" s="12">
        <f t="shared" si="239"/>
        <v>42103.024398148147</v>
      </c>
      <c r="T3735" s="12">
        <f t="shared" si="237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40"/>
        <v>28.466666666666669</v>
      </c>
      <c r="P3736" s="8">
        <f t="shared" si="238"/>
        <v>61</v>
      </c>
      <c r="Q3736" t="s">
        <v>8317</v>
      </c>
      <c r="R3736" t="s">
        <v>8318</v>
      </c>
      <c r="S3736" s="12">
        <f t="shared" si="239"/>
        <v>42089.901574074072</v>
      </c>
      <c r="T3736" s="12">
        <f t="shared" si="237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40"/>
        <v>13.333333333333334</v>
      </c>
      <c r="P3737" s="8">
        <f t="shared" si="238"/>
        <v>10</v>
      </c>
      <c r="Q3737" t="s">
        <v>8317</v>
      </c>
      <c r="R3737" t="s">
        <v>8318</v>
      </c>
      <c r="S3737" s="12">
        <f t="shared" si="239"/>
        <v>42122.693159722221</v>
      </c>
      <c r="T3737" s="12">
        <f t="shared" si="237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40"/>
        <v>0.66666666666666674</v>
      </c>
      <c r="P3738" s="8">
        <f t="shared" si="238"/>
        <v>10</v>
      </c>
      <c r="Q3738" t="s">
        <v>8317</v>
      </c>
      <c r="R3738" t="s">
        <v>8318</v>
      </c>
      <c r="S3738" s="12">
        <f t="shared" si="239"/>
        <v>42048.711724537032</v>
      </c>
      <c r="T3738" s="12">
        <f t="shared" si="237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40"/>
        <v>21.428571428571427</v>
      </c>
      <c r="P3739" s="8">
        <f t="shared" si="238"/>
        <v>37.5</v>
      </c>
      <c r="Q3739" t="s">
        <v>8317</v>
      </c>
      <c r="R3739" t="s">
        <v>8318</v>
      </c>
      <c r="S3739" s="12">
        <f t="shared" si="239"/>
        <v>42297.691006944442</v>
      </c>
      <c r="T3739" s="12">
        <f t="shared" si="237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40"/>
        <v>18</v>
      </c>
      <c r="P3740" s="8">
        <f t="shared" si="238"/>
        <v>45</v>
      </c>
      <c r="Q3740" t="s">
        <v>8317</v>
      </c>
      <c r="R3740" t="s">
        <v>8318</v>
      </c>
      <c r="S3740" s="12">
        <f t="shared" si="239"/>
        <v>41813.938715277778</v>
      </c>
      <c r="T3740" s="12">
        <f t="shared" si="237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40"/>
        <v>20.125</v>
      </c>
      <c r="P3741" s="8">
        <f t="shared" si="238"/>
        <v>100.625</v>
      </c>
      <c r="Q3741" t="s">
        <v>8317</v>
      </c>
      <c r="R3741" t="s">
        <v>8318</v>
      </c>
      <c r="S3741" s="12">
        <f t="shared" si="239"/>
        <v>42548.449861111112</v>
      </c>
      <c r="T3741" s="12">
        <f t="shared" si="237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40"/>
        <v>17.899999999999999</v>
      </c>
      <c r="P3742" s="8">
        <f t="shared" si="238"/>
        <v>25.571428571428573</v>
      </c>
      <c r="Q3742" t="s">
        <v>8317</v>
      </c>
      <c r="R3742" t="s">
        <v>8318</v>
      </c>
      <c r="S3742" s="12">
        <f t="shared" si="239"/>
        <v>41833.089756944442</v>
      </c>
      <c r="T3742" s="12">
        <f t="shared" si="237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40"/>
        <v>0</v>
      </c>
      <c r="P3743" s="8">
        <v>0</v>
      </c>
      <c r="Q3743" t="s">
        <v>8317</v>
      </c>
      <c r="R3743" t="s">
        <v>8318</v>
      </c>
      <c r="S3743" s="12">
        <f t="shared" si="239"/>
        <v>42325.920717592591</v>
      </c>
      <c r="T3743" s="12">
        <f t="shared" ref="T3743:T3806" si="241">(((I3743/60)/60)/24)+DATE(1970,1,1)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40"/>
        <v>2</v>
      </c>
      <c r="P3744" s="8">
        <f t="shared" si="238"/>
        <v>25</v>
      </c>
      <c r="Q3744" t="s">
        <v>8317</v>
      </c>
      <c r="R3744" t="s">
        <v>8318</v>
      </c>
      <c r="S3744" s="12">
        <f t="shared" si="239"/>
        <v>41858.214629629627</v>
      </c>
      <c r="T3744" s="12">
        <f t="shared" si="241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40"/>
        <v>0</v>
      </c>
      <c r="P3745" s="8">
        <v>0</v>
      </c>
      <c r="Q3745" t="s">
        <v>8317</v>
      </c>
      <c r="R3745" t="s">
        <v>8318</v>
      </c>
      <c r="S3745" s="12">
        <f t="shared" si="239"/>
        <v>41793.710231481484</v>
      </c>
      <c r="T3745" s="12">
        <f t="shared" si="241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40"/>
        <v>0</v>
      </c>
      <c r="P3746" s="8">
        <v>0</v>
      </c>
      <c r="Q3746" t="s">
        <v>8317</v>
      </c>
      <c r="R3746" t="s">
        <v>8318</v>
      </c>
      <c r="S3746" s="12">
        <f t="shared" si="239"/>
        <v>41793.814259259263</v>
      </c>
      <c r="T3746" s="12">
        <f t="shared" si="241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40"/>
        <v>10</v>
      </c>
      <c r="P3747" s="8">
        <f t="shared" si="238"/>
        <v>10</v>
      </c>
      <c r="Q3747" t="s">
        <v>8317</v>
      </c>
      <c r="R3747" t="s">
        <v>8318</v>
      </c>
      <c r="S3747" s="12">
        <f t="shared" si="239"/>
        <v>41831.697939814818</v>
      </c>
      <c r="T3747" s="12">
        <f t="shared" si="241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40"/>
        <v>2.3764705882352941</v>
      </c>
      <c r="P3748" s="8">
        <f t="shared" si="238"/>
        <v>202</v>
      </c>
      <c r="Q3748" t="s">
        <v>8317</v>
      </c>
      <c r="R3748" t="s">
        <v>8318</v>
      </c>
      <c r="S3748" s="12">
        <f t="shared" si="239"/>
        <v>42621.389340277776</v>
      </c>
      <c r="T3748" s="12">
        <f t="shared" si="241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40"/>
        <v>1</v>
      </c>
      <c r="P3749" s="8">
        <f t="shared" si="238"/>
        <v>25</v>
      </c>
      <c r="Q3749" t="s">
        <v>8317</v>
      </c>
      <c r="R3749" t="s">
        <v>8318</v>
      </c>
      <c r="S3749" s="12">
        <f t="shared" si="239"/>
        <v>42164.299722222218</v>
      </c>
      <c r="T3749" s="12">
        <f t="shared" si="241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40"/>
        <v>103.52</v>
      </c>
      <c r="P3750" s="8">
        <f t="shared" si="238"/>
        <v>99.538461538461533</v>
      </c>
      <c r="Q3750" t="s">
        <v>8317</v>
      </c>
      <c r="R3750" t="s">
        <v>8359</v>
      </c>
      <c r="S3750" s="12">
        <f t="shared" si="239"/>
        <v>42395.706435185188</v>
      </c>
      <c r="T3750" s="12">
        <f t="shared" si="241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40"/>
        <v>105</v>
      </c>
      <c r="P3751" s="8">
        <f t="shared" si="238"/>
        <v>75</v>
      </c>
      <c r="Q3751" t="s">
        <v>8317</v>
      </c>
      <c r="R3751" t="s">
        <v>8359</v>
      </c>
      <c r="S3751" s="12">
        <f t="shared" si="239"/>
        <v>42458.127175925925</v>
      </c>
      <c r="T3751" s="12">
        <f t="shared" si="241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40"/>
        <v>100.44999999999999</v>
      </c>
      <c r="P3752" s="8">
        <f t="shared" si="238"/>
        <v>215.25</v>
      </c>
      <c r="Q3752" t="s">
        <v>8317</v>
      </c>
      <c r="R3752" t="s">
        <v>8359</v>
      </c>
      <c r="S3752" s="12">
        <f t="shared" si="239"/>
        <v>42016.981574074074</v>
      </c>
      <c r="T3752" s="12">
        <f t="shared" si="241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40"/>
        <v>132.6</v>
      </c>
      <c r="P3753" s="8">
        <f t="shared" si="238"/>
        <v>120.54545454545455</v>
      </c>
      <c r="Q3753" t="s">
        <v>8317</v>
      </c>
      <c r="R3753" t="s">
        <v>8359</v>
      </c>
      <c r="S3753" s="12">
        <f t="shared" si="239"/>
        <v>42403.035567129627</v>
      </c>
      <c r="T3753" s="12">
        <f t="shared" si="241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40"/>
        <v>112.99999999999999</v>
      </c>
      <c r="P3754" s="8">
        <f t="shared" si="238"/>
        <v>37.666666666666664</v>
      </c>
      <c r="Q3754" t="s">
        <v>8317</v>
      </c>
      <c r="R3754" t="s">
        <v>8359</v>
      </c>
      <c r="S3754" s="12">
        <f t="shared" si="239"/>
        <v>42619.802488425921</v>
      </c>
      <c r="T3754" s="12">
        <f t="shared" si="241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40"/>
        <v>103.34</v>
      </c>
      <c r="P3755" s="8">
        <f t="shared" si="238"/>
        <v>172.23333333333332</v>
      </c>
      <c r="Q3755" t="s">
        <v>8317</v>
      </c>
      <c r="R3755" t="s">
        <v>8359</v>
      </c>
      <c r="S3755" s="12">
        <f t="shared" si="239"/>
        <v>42128.824074074073</v>
      </c>
      <c r="T3755" s="12">
        <f t="shared" si="241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40"/>
        <v>120</v>
      </c>
      <c r="P3756" s="8">
        <f t="shared" si="238"/>
        <v>111.11111111111111</v>
      </c>
      <c r="Q3756" t="s">
        <v>8317</v>
      </c>
      <c r="R3756" t="s">
        <v>8359</v>
      </c>
      <c r="S3756" s="12">
        <f t="shared" si="239"/>
        <v>41808.881215277775</v>
      </c>
      <c r="T3756" s="12">
        <f t="shared" si="241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40"/>
        <v>129.63636363636363</v>
      </c>
      <c r="P3757" s="8">
        <f t="shared" si="238"/>
        <v>25.464285714285715</v>
      </c>
      <c r="Q3757" t="s">
        <v>8317</v>
      </c>
      <c r="R3757" t="s">
        <v>8359</v>
      </c>
      <c r="S3757" s="12">
        <f t="shared" si="239"/>
        <v>42445.866979166662</v>
      </c>
      <c r="T3757" s="12">
        <f t="shared" si="241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40"/>
        <v>101.11111111111111</v>
      </c>
      <c r="P3758" s="8">
        <f t="shared" si="238"/>
        <v>267.64705882352939</v>
      </c>
      <c r="Q3758" t="s">
        <v>8317</v>
      </c>
      <c r="R3758" t="s">
        <v>8359</v>
      </c>
      <c r="S3758" s="12">
        <f t="shared" si="239"/>
        <v>41771.814791666664</v>
      </c>
      <c r="T3758" s="12">
        <f t="shared" si="241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40"/>
        <v>108.51428571428572</v>
      </c>
      <c r="P3759" s="8">
        <f t="shared" si="238"/>
        <v>75.959999999999994</v>
      </c>
      <c r="Q3759" t="s">
        <v>8317</v>
      </c>
      <c r="R3759" t="s">
        <v>8359</v>
      </c>
      <c r="S3759" s="12">
        <f t="shared" si="239"/>
        <v>41954.850868055553</v>
      </c>
      <c r="T3759" s="12">
        <f t="shared" si="241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40"/>
        <v>102.33333333333334</v>
      </c>
      <c r="P3760" s="8">
        <f t="shared" ref="P3760:P3823" si="242">AVERAGE(E3760/L3760)</f>
        <v>59.03846153846154</v>
      </c>
      <c r="Q3760" t="s">
        <v>8317</v>
      </c>
      <c r="R3760" t="s">
        <v>8359</v>
      </c>
      <c r="S3760" s="12">
        <f t="shared" si="239"/>
        <v>41747.471504629626</v>
      </c>
      <c r="T3760" s="12">
        <f t="shared" si="241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40"/>
        <v>110.24425000000002</v>
      </c>
      <c r="P3761" s="8">
        <f t="shared" si="242"/>
        <v>50.111022727272733</v>
      </c>
      <c r="Q3761" t="s">
        <v>8317</v>
      </c>
      <c r="R3761" t="s">
        <v>8359</v>
      </c>
      <c r="S3761" s="12">
        <f t="shared" ref="S3761:S3763" si="243">(((J3761/60)/60)/24)+DATE(1970,1,1)</f>
        <v>42182.108252314814</v>
      </c>
      <c r="T3761" s="12">
        <f t="shared" si="241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40"/>
        <v>101.0154</v>
      </c>
      <c r="P3762" s="8">
        <f t="shared" si="242"/>
        <v>55.502967032967035</v>
      </c>
      <c r="Q3762" t="s">
        <v>8317</v>
      </c>
      <c r="R3762" t="s">
        <v>8359</v>
      </c>
      <c r="S3762" s="12">
        <f t="shared" si="243"/>
        <v>41739.525300925925</v>
      </c>
      <c r="T3762" s="12">
        <f t="shared" si="241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40"/>
        <v>100</v>
      </c>
      <c r="P3763" s="8">
        <f t="shared" si="242"/>
        <v>166.66666666666666</v>
      </c>
      <c r="Q3763" t="s">
        <v>8317</v>
      </c>
      <c r="R3763" t="s">
        <v>8359</v>
      </c>
      <c r="S3763" s="12">
        <f t="shared" si="243"/>
        <v>42173.466863425929</v>
      </c>
      <c r="T3763" s="12">
        <f t="shared" si="241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40"/>
        <v>106.24</v>
      </c>
      <c r="P3764" s="8">
        <f t="shared" si="242"/>
        <v>47.428571428571431</v>
      </c>
      <c r="Q3764" t="s">
        <v>8317</v>
      </c>
      <c r="R3764" t="s">
        <v>8359</v>
      </c>
      <c r="S3764" s="12">
        <f>(((J3764/60)/60)/24)+DATE(1970,1,1)</f>
        <v>42193.813530092593</v>
      </c>
      <c r="T3764" s="12">
        <f t="shared" si="241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40"/>
        <v>100</v>
      </c>
      <c r="P3765" s="8">
        <f t="shared" si="242"/>
        <v>64.935064935064929</v>
      </c>
      <c r="Q3765" t="s">
        <v>8317</v>
      </c>
      <c r="R3765" t="s">
        <v>8359</v>
      </c>
      <c r="S3765" s="12">
        <f t="shared" ref="S3765:S3828" si="244">(((J3765/60)/60)/24)+DATE(1970,1,1)</f>
        <v>42065.750300925924</v>
      </c>
      <c r="T3765" s="12">
        <f t="shared" si="241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40"/>
        <v>100</v>
      </c>
      <c r="P3766" s="8">
        <f t="shared" si="242"/>
        <v>55.555555555555557</v>
      </c>
      <c r="Q3766" t="s">
        <v>8317</v>
      </c>
      <c r="R3766" t="s">
        <v>8359</v>
      </c>
      <c r="S3766" s="12">
        <f t="shared" si="244"/>
        <v>42499.842962962968</v>
      </c>
      <c r="T3766" s="12">
        <f t="shared" si="241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40"/>
        <v>113.45714285714286</v>
      </c>
      <c r="P3767" s="8">
        <f t="shared" si="242"/>
        <v>74.224299065420567</v>
      </c>
      <c r="Q3767" t="s">
        <v>8317</v>
      </c>
      <c r="R3767" t="s">
        <v>8359</v>
      </c>
      <c r="S3767" s="12">
        <f t="shared" si="244"/>
        <v>41820.776412037041</v>
      </c>
      <c r="T3767" s="12">
        <f t="shared" si="241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40"/>
        <v>102.65010000000001</v>
      </c>
      <c r="P3768" s="8">
        <f t="shared" si="242"/>
        <v>106.9271875</v>
      </c>
      <c r="Q3768" t="s">
        <v>8317</v>
      </c>
      <c r="R3768" t="s">
        <v>8359</v>
      </c>
      <c r="S3768" s="12">
        <f t="shared" si="244"/>
        <v>41788.167187500003</v>
      </c>
      <c r="T3768" s="12">
        <f t="shared" si="241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40"/>
        <v>116.75</v>
      </c>
      <c r="P3769" s="8">
        <f t="shared" si="242"/>
        <v>41.696428571428569</v>
      </c>
      <c r="Q3769" t="s">
        <v>8317</v>
      </c>
      <c r="R3769" t="s">
        <v>8359</v>
      </c>
      <c r="S3769" s="12">
        <f t="shared" si="244"/>
        <v>42050.019641203704</v>
      </c>
      <c r="T3769" s="12">
        <f t="shared" si="241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40"/>
        <v>107.65274999999998</v>
      </c>
      <c r="P3770" s="8">
        <f t="shared" si="242"/>
        <v>74.243275862068955</v>
      </c>
      <c r="Q3770" t="s">
        <v>8317</v>
      </c>
      <c r="R3770" t="s">
        <v>8359</v>
      </c>
      <c r="S3770" s="12">
        <f t="shared" si="244"/>
        <v>41772.727893518517</v>
      </c>
      <c r="T3770" s="12">
        <f t="shared" si="241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40"/>
        <v>100</v>
      </c>
      <c r="P3771" s="8">
        <f t="shared" si="242"/>
        <v>73.333333333333329</v>
      </c>
      <c r="Q3771" t="s">
        <v>8317</v>
      </c>
      <c r="R3771" t="s">
        <v>8359</v>
      </c>
      <c r="S3771" s="12">
        <f t="shared" si="244"/>
        <v>42445.598136574074</v>
      </c>
      <c r="T3771" s="12">
        <f t="shared" si="241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40"/>
        <v>100</v>
      </c>
      <c r="P3772" s="8">
        <f t="shared" si="242"/>
        <v>100</v>
      </c>
      <c r="Q3772" t="s">
        <v>8317</v>
      </c>
      <c r="R3772" t="s">
        <v>8359</v>
      </c>
      <c r="S3772" s="12">
        <f t="shared" si="244"/>
        <v>42138.930671296301</v>
      </c>
      <c r="T3772" s="12">
        <f t="shared" si="241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40"/>
        <v>146</v>
      </c>
      <c r="P3773" s="8">
        <f t="shared" si="242"/>
        <v>38.421052631578945</v>
      </c>
      <c r="Q3773" t="s">
        <v>8317</v>
      </c>
      <c r="R3773" t="s">
        <v>8359</v>
      </c>
      <c r="S3773" s="12">
        <f t="shared" si="244"/>
        <v>42493.857083333336</v>
      </c>
      <c r="T3773" s="12">
        <f t="shared" si="241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40"/>
        <v>110.2</v>
      </c>
      <c r="P3774" s="8">
        <f t="shared" si="242"/>
        <v>166.96969696969697</v>
      </c>
      <c r="Q3774" t="s">
        <v>8317</v>
      </c>
      <c r="R3774" t="s">
        <v>8359</v>
      </c>
      <c r="S3774" s="12">
        <f t="shared" si="244"/>
        <v>42682.616967592592</v>
      </c>
      <c r="T3774" s="12">
        <f t="shared" si="241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40"/>
        <v>108.2</v>
      </c>
      <c r="P3775" s="8">
        <f t="shared" si="242"/>
        <v>94.912280701754383</v>
      </c>
      <c r="Q3775" t="s">
        <v>8317</v>
      </c>
      <c r="R3775" t="s">
        <v>8359</v>
      </c>
      <c r="S3775" s="12">
        <f t="shared" si="244"/>
        <v>42656.005173611105</v>
      </c>
      <c r="T3775" s="12">
        <f t="shared" si="241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40"/>
        <v>100</v>
      </c>
      <c r="P3776" s="8">
        <f t="shared" si="242"/>
        <v>100</v>
      </c>
      <c r="Q3776" t="s">
        <v>8317</v>
      </c>
      <c r="R3776" t="s">
        <v>8359</v>
      </c>
      <c r="S3776" s="12">
        <f t="shared" si="244"/>
        <v>42087.792303240742</v>
      </c>
      <c r="T3776" s="12">
        <f t="shared" si="241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40"/>
        <v>100.25</v>
      </c>
      <c r="P3777" s="8">
        <f t="shared" si="242"/>
        <v>143.21428571428572</v>
      </c>
      <c r="Q3777" t="s">
        <v>8317</v>
      </c>
      <c r="R3777" t="s">
        <v>8359</v>
      </c>
      <c r="S3777" s="12">
        <f t="shared" si="244"/>
        <v>42075.942627314813</v>
      </c>
      <c r="T3777" s="12">
        <f t="shared" si="241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40"/>
        <v>106.71250000000001</v>
      </c>
      <c r="P3778" s="8">
        <f t="shared" si="242"/>
        <v>90.819148936170208</v>
      </c>
      <c r="Q3778" t="s">
        <v>8317</v>
      </c>
      <c r="R3778" t="s">
        <v>8359</v>
      </c>
      <c r="S3778" s="12">
        <f t="shared" si="244"/>
        <v>41814.367800925924</v>
      </c>
      <c r="T3778" s="12">
        <f t="shared" si="241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40"/>
        <v>143.19999999999999</v>
      </c>
      <c r="P3779" s="8">
        <f t="shared" si="242"/>
        <v>48.542372881355931</v>
      </c>
      <c r="Q3779" t="s">
        <v>8317</v>
      </c>
      <c r="R3779" t="s">
        <v>8359</v>
      </c>
      <c r="S3779" s="12">
        <f t="shared" si="244"/>
        <v>41887.111354166671</v>
      </c>
      <c r="T3779" s="12">
        <f t="shared" si="241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40"/>
        <v>105.04166666666667</v>
      </c>
      <c r="P3780" s="8">
        <f t="shared" si="242"/>
        <v>70.027777777777771</v>
      </c>
      <c r="Q3780" t="s">
        <v>8317</v>
      </c>
      <c r="R3780" t="s">
        <v>8359</v>
      </c>
      <c r="S3780" s="12">
        <f t="shared" si="244"/>
        <v>41989.819212962961</v>
      </c>
      <c r="T3780" s="12">
        <f t="shared" si="241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40"/>
        <v>103.98</v>
      </c>
      <c r="P3781" s="8">
        <f t="shared" si="242"/>
        <v>135.62608695652173</v>
      </c>
      <c r="Q3781" t="s">
        <v>8317</v>
      </c>
      <c r="R3781" t="s">
        <v>8359</v>
      </c>
      <c r="S3781" s="12">
        <f t="shared" si="244"/>
        <v>42425.735416666663</v>
      </c>
      <c r="T3781" s="12">
        <f t="shared" si="241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40"/>
        <v>120</v>
      </c>
      <c r="P3782" s="8">
        <f t="shared" si="242"/>
        <v>100</v>
      </c>
      <c r="Q3782" t="s">
        <v>8317</v>
      </c>
      <c r="R3782" t="s">
        <v>8359</v>
      </c>
      <c r="S3782" s="12">
        <f t="shared" si="244"/>
        <v>42166.219733796301</v>
      </c>
      <c r="T3782" s="12">
        <f t="shared" si="241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40"/>
        <v>109.66666666666667</v>
      </c>
      <c r="P3783" s="8">
        <f t="shared" si="242"/>
        <v>94.90384615384616</v>
      </c>
      <c r="Q3783" t="s">
        <v>8317</v>
      </c>
      <c r="R3783" t="s">
        <v>8359</v>
      </c>
      <c r="S3783" s="12">
        <f t="shared" si="244"/>
        <v>41865.882928240739</v>
      </c>
      <c r="T3783" s="12">
        <f t="shared" si="241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40"/>
        <v>101.75</v>
      </c>
      <c r="P3784" s="8">
        <f t="shared" si="242"/>
        <v>75.370370370370367</v>
      </c>
      <c r="Q3784" t="s">
        <v>8317</v>
      </c>
      <c r="R3784" t="s">
        <v>8359</v>
      </c>
      <c r="S3784" s="12">
        <f t="shared" si="244"/>
        <v>42546.862233796302</v>
      </c>
      <c r="T3784" s="12">
        <f t="shared" si="241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40"/>
        <v>128.91666666666666</v>
      </c>
      <c r="P3785" s="8">
        <f t="shared" si="242"/>
        <v>64.458333333333329</v>
      </c>
      <c r="Q3785" t="s">
        <v>8317</v>
      </c>
      <c r="R3785" t="s">
        <v>8359</v>
      </c>
      <c r="S3785" s="12">
        <f t="shared" si="244"/>
        <v>42420.140277777777</v>
      </c>
      <c r="T3785" s="12">
        <f t="shared" si="241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40"/>
        <v>114.99999999999999</v>
      </c>
      <c r="P3786" s="8">
        <f t="shared" si="242"/>
        <v>115</v>
      </c>
      <c r="Q3786" t="s">
        <v>8317</v>
      </c>
      <c r="R3786" t="s">
        <v>8359</v>
      </c>
      <c r="S3786" s="12">
        <f t="shared" si="244"/>
        <v>42531.980694444443</v>
      </c>
      <c r="T3786" s="12">
        <f t="shared" si="241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40"/>
        <v>150.75</v>
      </c>
      <c r="P3787" s="8">
        <f t="shared" si="242"/>
        <v>100.5</v>
      </c>
      <c r="Q3787" t="s">
        <v>8317</v>
      </c>
      <c r="R3787" t="s">
        <v>8359</v>
      </c>
      <c r="S3787" s="12">
        <f t="shared" si="244"/>
        <v>42548.63853009259</v>
      </c>
      <c r="T3787" s="12">
        <f t="shared" si="241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40"/>
        <v>110.96666666666665</v>
      </c>
      <c r="P3788" s="8">
        <f t="shared" si="242"/>
        <v>93.774647887323937</v>
      </c>
      <c r="Q3788" t="s">
        <v>8317</v>
      </c>
      <c r="R3788" t="s">
        <v>8359</v>
      </c>
      <c r="S3788" s="12">
        <f t="shared" si="244"/>
        <v>42487.037905092591</v>
      </c>
      <c r="T3788" s="12">
        <f t="shared" si="241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ref="O3789:O3852" si="245">SUM(E3789/D3789)*100</f>
        <v>100.28571428571429</v>
      </c>
      <c r="P3789" s="8">
        <f t="shared" si="242"/>
        <v>35.1</v>
      </c>
      <c r="Q3789" t="s">
        <v>8317</v>
      </c>
      <c r="R3789" t="s">
        <v>8359</v>
      </c>
      <c r="S3789" s="12">
        <f t="shared" si="244"/>
        <v>42167.534791666665</v>
      </c>
      <c r="T3789" s="12">
        <f t="shared" si="241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45"/>
        <v>0.66666666666666674</v>
      </c>
      <c r="P3790" s="8">
        <f t="shared" si="242"/>
        <v>500</v>
      </c>
      <c r="Q3790" t="s">
        <v>8317</v>
      </c>
      <c r="R3790" t="s">
        <v>8359</v>
      </c>
      <c r="S3790" s="12">
        <f t="shared" si="244"/>
        <v>42333.695821759262</v>
      </c>
      <c r="T3790" s="12">
        <f t="shared" si="241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45"/>
        <v>3.267605633802817</v>
      </c>
      <c r="P3791" s="8">
        <f t="shared" si="242"/>
        <v>29</v>
      </c>
      <c r="Q3791" t="s">
        <v>8317</v>
      </c>
      <c r="R3791" t="s">
        <v>8359</v>
      </c>
      <c r="S3791" s="12">
        <f t="shared" si="244"/>
        <v>42138.798819444448</v>
      </c>
      <c r="T3791" s="12">
        <f t="shared" si="241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45"/>
        <v>0</v>
      </c>
      <c r="P3792" s="8">
        <v>0</v>
      </c>
      <c r="Q3792" t="s">
        <v>8317</v>
      </c>
      <c r="R3792" t="s">
        <v>8359</v>
      </c>
      <c r="S3792" s="12">
        <f t="shared" si="244"/>
        <v>42666.666932870372</v>
      </c>
      <c r="T3792" s="12">
        <f t="shared" si="241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45"/>
        <v>0</v>
      </c>
      <c r="P3793" s="8">
        <v>0</v>
      </c>
      <c r="Q3793" t="s">
        <v>8317</v>
      </c>
      <c r="R3793" t="s">
        <v>8359</v>
      </c>
      <c r="S3793" s="12">
        <f t="shared" si="244"/>
        <v>41766.692037037035</v>
      </c>
      <c r="T3793" s="12">
        <f t="shared" si="241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45"/>
        <v>0.27999999999999997</v>
      </c>
      <c r="P3794" s="8">
        <f t="shared" si="242"/>
        <v>17.5</v>
      </c>
      <c r="Q3794" t="s">
        <v>8317</v>
      </c>
      <c r="R3794" t="s">
        <v>8359</v>
      </c>
      <c r="S3794" s="12">
        <f t="shared" si="244"/>
        <v>42170.447013888886</v>
      </c>
      <c r="T3794" s="12">
        <f t="shared" si="241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45"/>
        <v>59.657142857142851</v>
      </c>
      <c r="P3795" s="8">
        <f t="shared" si="242"/>
        <v>174</v>
      </c>
      <c r="Q3795" t="s">
        <v>8317</v>
      </c>
      <c r="R3795" t="s">
        <v>8359</v>
      </c>
      <c r="S3795" s="12">
        <f t="shared" si="244"/>
        <v>41968.938993055555</v>
      </c>
      <c r="T3795" s="12">
        <f t="shared" si="241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45"/>
        <v>1</v>
      </c>
      <c r="P3796" s="8">
        <f t="shared" si="242"/>
        <v>50</v>
      </c>
      <c r="Q3796" t="s">
        <v>8317</v>
      </c>
      <c r="R3796" t="s">
        <v>8359</v>
      </c>
      <c r="S3796" s="12">
        <f t="shared" si="244"/>
        <v>42132.58048611111</v>
      </c>
      <c r="T3796" s="12">
        <f t="shared" si="241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45"/>
        <v>1.6666666666666667</v>
      </c>
      <c r="P3797" s="8">
        <f t="shared" si="242"/>
        <v>5</v>
      </c>
      <c r="Q3797" t="s">
        <v>8317</v>
      </c>
      <c r="R3797" t="s">
        <v>8359</v>
      </c>
      <c r="S3797" s="12">
        <f t="shared" si="244"/>
        <v>42201.436226851853</v>
      </c>
      <c r="T3797" s="12">
        <f t="shared" si="241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45"/>
        <v>4.4444444444444444E-3</v>
      </c>
      <c r="P3798" s="8">
        <f t="shared" si="242"/>
        <v>1</v>
      </c>
      <c r="Q3798" t="s">
        <v>8317</v>
      </c>
      <c r="R3798" t="s">
        <v>8359</v>
      </c>
      <c r="S3798" s="12">
        <f t="shared" si="244"/>
        <v>42689.029583333337</v>
      </c>
      <c r="T3798" s="12">
        <f t="shared" si="241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45"/>
        <v>89.666666666666657</v>
      </c>
      <c r="P3799" s="8">
        <f t="shared" si="242"/>
        <v>145.40540540540542</v>
      </c>
      <c r="Q3799" t="s">
        <v>8317</v>
      </c>
      <c r="R3799" t="s">
        <v>8359</v>
      </c>
      <c r="S3799" s="12">
        <f t="shared" si="244"/>
        <v>42084.881539351853</v>
      </c>
      <c r="T3799" s="12">
        <f t="shared" si="241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45"/>
        <v>1.4642857142857144</v>
      </c>
      <c r="P3800" s="8">
        <f t="shared" si="242"/>
        <v>205</v>
      </c>
      <c r="Q3800" t="s">
        <v>8317</v>
      </c>
      <c r="R3800" t="s">
        <v>8359</v>
      </c>
      <c r="S3800" s="12">
        <f t="shared" si="244"/>
        <v>41831.722777777781</v>
      </c>
      <c r="T3800" s="12">
        <f t="shared" si="241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45"/>
        <v>4.0199999999999996</v>
      </c>
      <c r="P3801" s="8">
        <f t="shared" si="242"/>
        <v>100.5</v>
      </c>
      <c r="Q3801" t="s">
        <v>8317</v>
      </c>
      <c r="R3801" t="s">
        <v>8359</v>
      </c>
      <c r="S3801" s="12">
        <f t="shared" si="244"/>
        <v>42410.93105324074</v>
      </c>
      <c r="T3801" s="12">
        <f t="shared" si="241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45"/>
        <v>4.004545454545454</v>
      </c>
      <c r="P3802" s="8">
        <f t="shared" si="242"/>
        <v>55.0625</v>
      </c>
      <c r="Q3802" t="s">
        <v>8317</v>
      </c>
      <c r="R3802" t="s">
        <v>8359</v>
      </c>
      <c r="S3802" s="12">
        <f t="shared" si="244"/>
        <v>41982.737071759257</v>
      </c>
      <c r="T3802" s="12">
        <f t="shared" si="241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45"/>
        <v>8.52</v>
      </c>
      <c r="P3803" s="8">
        <f t="shared" si="242"/>
        <v>47.333333333333336</v>
      </c>
      <c r="Q3803" t="s">
        <v>8317</v>
      </c>
      <c r="R3803" t="s">
        <v>8359</v>
      </c>
      <c r="S3803" s="12">
        <f t="shared" si="244"/>
        <v>41975.676111111112</v>
      </c>
      <c r="T3803" s="12">
        <f t="shared" si="241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45"/>
        <v>0</v>
      </c>
      <c r="P3804" s="8">
        <v>0</v>
      </c>
      <c r="Q3804" t="s">
        <v>8317</v>
      </c>
      <c r="R3804" t="s">
        <v>8359</v>
      </c>
      <c r="S3804" s="12">
        <f t="shared" si="244"/>
        <v>42269.126226851848</v>
      </c>
      <c r="T3804" s="12">
        <f t="shared" si="241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45"/>
        <v>19.650000000000002</v>
      </c>
      <c r="P3805" s="8">
        <f t="shared" si="242"/>
        <v>58.95</v>
      </c>
      <c r="Q3805" t="s">
        <v>8317</v>
      </c>
      <c r="R3805" t="s">
        <v>8359</v>
      </c>
      <c r="S3805" s="12">
        <f t="shared" si="244"/>
        <v>42403.971851851849</v>
      </c>
      <c r="T3805" s="12">
        <f t="shared" si="241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45"/>
        <v>0</v>
      </c>
      <c r="P3806" s="8">
        <v>0</v>
      </c>
      <c r="Q3806" t="s">
        <v>8317</v>
      </c>
      <c r="R3806" t="s">
        <v>8359</v>
      </c>
      <c r="S3806" s="12">
        <f t="shared" si="244"/>
        <v>42527.00953703704</v>
      </c>
      <c r="T3806" s="12">
        <f t="shared" si="241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45"/>
        <v>2E-3</v>
      </c>
      <c r="P3807" s="8">
        <f t="shared" si="242"/>
        <v>1.5</v>
      </c>
      <c r="Q3807" t="s">
        <v>8317</v>
      </c>
      <c r="R3807" t="s">
        <v>8359</v>
      </c>
      <c r="S3807" s="12">
        <f t="shared" si="244"/>
        <v>41849.887037037035</v>
      </c>
      <c r="T3807" s="12">
        <f t="shared" ref="T3807:T3868" si="246">(((I3807/60)/60)/24)+DATE(1970,1,1)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45"/>
        <v>6.6666666666666666E-2</v>
      </c>
      <c r="P3808" s="8">
        <f t="shared" si="242"/>
        <v>5</v>
      </c>
      <c r="Q3808" t="s">
        <v>8317</v>
      </c>
      <c r="R3808" t="s">
        <v>8359</v>
      </c>
      <c r="S3808" s="12">
        <f t="shared" si="244"/>
        <v>41799.259039351848</v>
      </c>
      <c r="T3808" s="12">
        <f t="shared" si="246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45"/>
        <v>30.333333333333336</v>
      </c>
      <c r="P3809" s="8">
        <f t="shared" si="242"/>
        <v>50.555555555555557</v>
      </c>
      <c r="Q3809" t="s">
        <v>8317</v>
      </c>
      <c r="R3809" t="s">
        <v>8359</v>
      </c>
      <c r="S3809" s="12">
        <f t="shared" si="244"/>
        <v>42090.909016203703</v>
      </c>
      <c r="T3809" s="12">
        <f t="shared" si="246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45"/>
        <v>100</v>
      </c>
      <c r="P3810" s="8">
        <f t="shared" si="242"/>
        <v>41.666666666666664</v>
      </c>
      <c r="Q3810" t="s">
        <v>8317</v>
      </c>
      <c r="R3810" t="s">
        <v>8318</v>
      </c>
      <c r="S3810" s="12">
        <f t="shared" si="244"/>
        <v>42059.453923611116</v>
      </c>
      <c r="T3810" s="12">
        <f t="shared" si="246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45"/>
        <v>101.25</v>
      </c>
      <c r="P3811" s="8">
        <f t="shared" si="242"/>
        <v>53.289473684210527</v>
      </c>
      <c r="Q3811" t="s">
        <v>8317</v>
      </c>
      <c r="R3811" t="s">
        <v>8318</v>
      </c>
      <c r="S3811" s="12">
        <f t="shared" si="244"/>
        <v>41800.526701388888</v>
      </c>
      <c r="T3811" s="12">
        <f t="shared" si="246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45"/>
        <v>121.73333333333333</v>
      </c>
      <c r="P3812" s="8">
        <f t="shared" si="242"/>
        <v>70.230769230769226</v>
      </c>
      <c r="Q3812" t="s">
        <v>8317</v>
      </c>
      <c r="R3812" t="s">
        <v>8318</v>
      </c>
      <c r="S3812" s="12">
        <f t="shared" si="244"/>
        <v>42054.849050925928</v>
      </c>
      <c r="T3812" s="12">
        <f t="shared" si="246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45"/>
        <v>330</v>
      </c>
      <c r="P3813" s="8">
        <f t="shared" si="242"/>
        <v>43.421052631578945</v>
      </c>
      <c r="Q3813" t="s">
        <v>8317</v>
      </c>
      <c r="R3813" t="s">
        <v>8318</v>
      </c>
      <c r="S3813" s="12">
        <f t="shared" si="244"/>
        <v>42487.62700231481</v>
      </c>
      <c r="T3813" s="12">
        <f t="shared" si="246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45"/>
        <v>109.55</v>
      </c>
      <c r="P3814" s="8">
        <f t="shared" si="242"/>
        <v>199.18181818181819</v>
      </c>
      <c r="Q3814" t="s">
        <v>8317</v>
      </c>
      <c r="R3814" t="s">
        <v>8318</v>
      </c>
      <c r="S3814" s="12">
        <f t="shared" si="244"/>
        <v>42109.751250000001</v>
      </c>
      <c r="T3814" s="12">
        <f t="shared" si="246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45"/>
        <v>100.95190476190474</v>
      </c>
      <c r="P3815" s="8">
        <f t="shared" si="242"/>
        <v>78.518148148148143</v>
      </c>
      <c r="Q3815" t="s">
        <v>8317</v>
      </c>
      <c r="R3815" t="s">
        <v>8318</v>
      </c>
      <c r="S3815" s="12">
        <f t="shared" si="244"/>
        <v>42497.275706018518</v>
      </c>
      <c r="T3815" s="12">
        <f t="shared" si="246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45"/>
        <v>140.13333333333333</v>
      </c>
      <c r="P3816" s="8">
        <f t="shared" si="242"/>
        <v>61.823529411764703</v>
      </c>
      <c r="Q3816" t="s">
        <v>8317</v>
      </c>
      <c r="R3816" t="s">
        <v>8318</v>
      </c>
      <c r="S3816" s="12">
        <f t="shared" si="244"/>
        <v>42058.904074074075</v>
      </c>
      <c r="T3816" s="12">
        <f t="shared" si="246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45"/>
        <v>100.001</v>
      </c>
      <c r="P3817" s="8">
        <f t="shared" si="242"/>
        <v>50.000500000000002</v>
      </c>
      <c r="Q3817" t="s">
        <v>8317</v>
      </c>
      <c r="R3817" t="s">
        <v>8318</v>
      </c>
      <c r="S3817" s="12">
        <f t="shared" si="244"/>
        <v>42207.259918981479</v>
      </c>
      <c r="T3817" s="12">
        <f t="shared" si="246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45"/>
        <v>119.238</v>
      </c>
      <c r="P3818" s="8">
        <f t="shared" si="242"/>
        <v>48.339729729729726</v>
      </c>
      <c r="Q3818" t="s">
        <v>8317</v>
      </c>
      <c r="R3818" t="s">
        <v>8318</v>
      </c>
      <c r="S3818" s="12">
        <f t="shared" si="244"/>
        <v>41807.690081018518</v>
      </c>
      <c r="T3818" s="12">
        <f t="shared" si="246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45"/>
        <v>107.25</v>
      </c>
      <c r="P3819" s="8">
        <f t="shared" si="242"/>
        <v>107.25</v>
      </c>
      <c r="Q3819" t="s">
        <v>8317</v>
      </c>
      <c r="R3819" t="s">
        <v>8318</v>
      </c>
      <c r="S3819" s="12">
        <f t="shared" si="244"/>
        <v>42284.69694444444</v>
      </c>
      <c r="T3819" s="12">
        <f t="shared" si="246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45"/>
        <v>227.99999999999997</v>
      </c>
      <c r="P3820" s="8">
        <f t="shared" si="242"/>
        <v>57</v>
      </c>
      <c r="Q3820" t="s">
        <v>8317</v>
      </c>
      <c r="R3820" t="s">
        <v>8318</v>
      </c>
      <c r="S3820" s="12">
        <f t="shared" si="244"/>
        <v>42045.84238425926</v>
      </c>
      <c r="T3820" s="12">
        <f t="shared" si="246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45"/>
        <v>106.4</v>
      </c>
      <c r="P3821" s="8">
        <f t="shared" si="242"/>
        <v>40.92307692307692</v>
      </c>
      <c r="Q3821" t="s">
        <v>8317</v>
      </c>
      <c r="R3821" t="s">
        <v>8318</v>
      </c>
      <c r="S3821" s="12">
        <f t="shared" si="244"/>
        <v>42184.209537037037</v>
      </c>
      <c r="T3821" s="12">
        <f t="shared" si="246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45"/>
        <v>143.33333333333334</v>
      </c>
      <c r="P3822" s="8">
        <f t="shared" si="242"/>
        <v>21.5</v>
      </c>
      <c r="Q3822" t="s">
        <v>8317</v>
      </c>
      <c r="R3822" t="s">
        <v>8318</v>
      </c>
      <c r="S3822" s="12">
        <f t="shared" si="244"/>
        <v>42160.651817129634</v>
      </c>
      <c r="T3822" s="12">
        <f t="shared" si="246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45"/>
        <v>104.54285714285714</v>
      </c>
      <c r="P3823" s="8">
        <f t="shared" si="242"/>
        <v>79.543478260869563</v>
      </c>
      <c r="Q3823" t="s">
        <v>8317</v>
      </c>
      <c r="R3823" t="s">
        <v>8318</v>
      </c>
      <c r="S3823" s="12">
        <f t="shared" si="244"/>
        <v>42341.180636574078</v>
      </c>
      <c r="T3823" s="12">
        <f t="shared" si="246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45"/>
        <v>110.02000000000001</v>
      </c>
      <c r="P3824" s="8">
        <f t="shared" ref="P3824:P3883" si="247">AVERAGE(E3824/L3824)</f>
        <v>72.381578947368425</v>
      </c>
      <c r="Q3824" t="s">
        <v>8317</v>
      </c>
      <c r="R3824" t="s">
        <v>8318</v>
      </c>
      <c r="S3824" s="12">
        <f t="shared" si="244"/>
        <v>42329.838159722218</v>
      </c>
      <c r="T3824" s="12">
        <f t="shared" si="246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45"/>
        <v>106</v>
      </c>
      <c r="P3825" s="8">
        <f t="shared" si="247"/>
        <v>64.634146341463421</v>
      </c>
      <c r="Q3825" t="s">
        <v>8317</v>
      </c>
      <c r="R3825" t="s">
        <v>8318</v>
      </c>
      <c r="S3825" s="12">
        <f t="shared" si="244"/>
        <v>42170.910231481481</v>
      </c>
      <c r="T3825" s="12">
        <f t="shared" si="246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45"/>
        <v>108</v>
      </c>
      <c r="P3826" s="8">
        <f t="shared" si="247"/>
        <v>38.571428571428569</v>
      </c>
      <c r="Q3826" t="s">
        <v>8317</v>
      </c>
      <c r="R3826" t="s">
        <v>8318</v>
      </c>
      <c r="S3826" s="12">
        <f t="shared" si="244"/>
        <v>42571.626192129625</v>
      </c>
      <c r="T3826" s="12">
        <f t="shared" si="246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45"/>
        <v>105.42</v>
      </c>
      <c r="P3827" s="8">
        <f t="shared" si="247"/>
        <v>107.57142857142857</v>
      </c>
      <c r="Q3827" t="s">
        <v>8317</v>
      </c>
      <c r="R3827" t="s">
        <v>8318</v>
      </c>
      <c r="S3827" s="12">
        <f t="shared" si="244"/>
        <v>42151.069606481484</v>
      </c>
      <c r="T3827" s="12">
        <f t="shared" si="246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45"/>
        <v>119.16666666666667</v>
      </c>
      <c r="P3828" s="8">
        <f t="shared" si="247"/>
        <v>27.5</v>
      </c>
      <c r="Q3828" t="s">
        <v>8317</v>
      </c>
      <c r="R3828" t="s">
        <v>8318</v>
      </c>
      <c r="S3828" s="12">
        <f t="shared" si="244"/>
        <v>42101.423541666663</v>
      </c>
      <c r="T3828" s="12">
        <f t="shared" si="246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45"/>
        <v>152.66666666666666</v>
      </c>
      <c r="P3829" s="8">
        <f t="shared" si="247"/>
        <v>70.461538461538467</v>
      </c>
      <c r="Q3829" t="s">
        <v>8317</v>
      </c>
      <c r="R3829" t="s">
        <v>8318</v>
      </c>
      <c r="S3829" s="12">
        <f t="shared" ref="S3829:S3892" si="248">(((J3829/60)/60)/24)+DATE(1970,1,1)</f>
        <v>42034.928252314814</v>
      </c>
      <c r="T3829" s="12">
        <f t="shared" si="246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45"/>
        <v>100</v>
      </c>
      <c r="P3830" s="8">
        <f t="shared" si="247"/>
        <v>178.57142857142858</v>
      </c>
      <c r="Q3830" t="s">
        <v>8317</v>
      </c>
      <c r="R3830" t="s">
        <v>8318</v>
      </c>
      <c r="S3830" s="12">
        <f t="shared" si="248"/>
        <v>41944.527627314819</v>
      </c>
      <c r="T3830" s="12">
        <f t="shared" si="246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45"/>
        <v>100.2</v>
      </c>
      <c r="P3831" s="8">
        <f t="shared" si="247"/>
        <v>62.625</v>
      </c>
      <c r="Q3831" t="s">
        <v>8317</v>
      </c>
      <c r="R3831" t="s">
        <v>8318</v>
      </c>
      <c r="S3831" s="12">
        <f t="shared" si="248"/>
        <v>42593.865405092598</v>
      </c>
      <c r="T3831" s="12">
        <f t="shared" si="246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45"/>
        <v>225</v>
      </c>
      <c r="P3832" s="8">
        <f t="shared" si="247"/>
        <v>75</v>
      </c>
      <c r="Q3832" t="s">
        <v>8317</v>
      </c>
      <c r="R3832" t="s">
        <v>8318</v>
      </c>
      <c r="S3832" s="12">
        <f t="shared" si="248"/>
        <v>42503.740868055553</v>
      </c>
      <c r="T3832" s="12">
        <f t="shared" si="246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45"/>
        <v>106.02199999999999</v>
      </c>
      <c r="P3833" s="8">
        <f t="shared" si="247"/>
        <v>58.901111111111113</v>
      </c>
      <c r="Q3833" t="s">
        <v>8317</v>
      </c>
      <c r="R3833" t="s">
        <v>8318</v>
      </c>
      <c r="S3833" s="12">
        <f t="shared" si="248"/>
        <v>41927.848900462966</v>
      </c>
      <c r="T3833" s="12">
        <f t="shared" si="246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45"/>
        <v>104.66666666666666</v>
      </c>
      <c r="P3834" s="8">
        <f t="shared" si="247"/>
        <v>139.55555555555554</v>
      </c>
      <c r="Q3834" t="s">
        <v>8317</v>
      </c>
      <c r="R3834" t="s">
        <v>8318</v>
      </c>
      <c r="S3834" s="12">
        <f t="shared" si="248"/>
        <v>42375.114988425921</v>
      </c>
      <c r="T3834" s="12">
        <f t="shared" si="246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45"/>
        <v>116.66666666666667</v>
      </c>
      <c r="P3835" s="8">
        <f t="shared" si="247"/>
        <v>70</v>
      </c>
      <c r="Q3835" t="s">
        <v>8317</v>
      </c>
      <c r="R3835" t="s">
        <v>8318</v>
      </c>
      <c r="S3835" s="12">
        <f t="shared" si="248"/>
        <v>41963.872361111105</v>
      </c>
      <c r="T3835" s="12">
        <f t="shared" si="246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45"/>
        <v>109.03333333333333</v>
      </c>
      <c r="P3836" s="8">
        <f t="shared" si="247"/>
        <v>57.385964912280699</v>
      </c>
      <c r="Q3836" t="s">
        <v>8317</v>
      </c>
      <c r="R3836" t="s">
        <v>8318</v>
      </c>
      <c r="S3836" s="12">
        <f t="shared" si="248"/>
        <v>42143.445219907408</v>
      </c>
      <c r="T3836" s="12">
        <f t="shared" si="246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45"/>
        <v>160</v>
      </c>
      <c r="P3837" s="8">
        <f t="shared" si="247"/>
        <v>40</v>
      </c>
      <c r="Q3837" t="s">
        <v>8317</v>
      </c>
      <c r="R3837" t="s">
        <v>8318</v>
      </c>
      <c r="S3837" s="12">
        <f t="shared" si="248"/>
        <v>42460.94222222222</v>
      </c>
      <c r="T3837" s="12">
        <f t="shared" si="246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45"/>
        <v>112.5</v>
      </c>
      <c r="P3838" s="8">
        <f t="shared" si="247"/>
        <v>64.285714285714292</v>
      </c>
      <c r="Q3838" t="s">
        <v>8317</v>
      </c>
      <c r="R3838" t="s">
        <v>8318</v>
      </c>
      <c r="S3838" s="12">
        <f t="shared" si="248"/>
        <v>42553.926527777774</v>
      </c>
      <c r="T3838" s="12">
        <f t="shared" si="246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45"/>
        <v>102.1</v>
      </c>
      <c r="P3839" s="8">
        <f t="shared" si="247"/>
        <v>120.11764705882354</v>
      </c>
      <c r="Q3839" t="s">
        <v>8317</v>
      </c>
      <c r="R3839" t="s">
        <v>8318</v>
      </c>
      <c r="S3839" s="12">
        <f t="shared" si="248"/>
        <v>42152.765717592592</v>
      </c>
      <c r="T3839" s="12">
        <f t="shared" si="246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45"/>
        <v>100.824</v>
      </c>
      <c r="P3840" s="8">
        <f t="shared" si="247"/>
        <v>1008.24</v>
      </c>
      <c r="Q3840" t="s">
        <v>8317</v>
      </c>
      <c r="R3840" t="s">
        <v>8318</v>
      </c>
      <c r="S3840" s="12">
        <f t="shared" si="248"/>
        <v>42116.710752314815</v>
      </c>
      <c r="T3840" s="12">
        <f t="shared" si="246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45"/>
        <v>101.25</v>
      </c>
      <c r="P3841" s="8">
        <f t="shared" si="247"/>
        <v>63.28125</v>
      </c>
      <c r="Q3841" t="s">
        <v>8317</v>
      </c>
      <c r="R3841" t="s">
        <v>8318</v>
      </c>
      <c r="S3841" s="12">
        <f t="shared" si="248"/>
        <v>42155.142638888887</v>
      </c>
      <c r="T3841" s="12">
        <f t="shared" si="246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45"/>
        <v>6500</v>
      </c>
      <c r="P3842" s="8">
        <f t="shared" si="247"/>
        <v>21.666666666666668</v>
      </c>
      <c r="Q3842" t="s">
        <v>8317</v>
      </c>
      <c r="R3842" t="s">
        <v>8318</v>
      </c>
      <c r="S3842" s="12">
        <f t="shared" si="248"/>
        <v>42432.701724537037</v>
      </c>
      <c r="T3842" s="12">
        <f t="shared" si="246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5"/>
        <v>8.7200000000000006</v>
      </c>
      <c r="P3843" s="8">
        <f t="shared" si="247"/>
        <v>25.647058823529413</v>
      </c>
      <c r="Q3843" t="s">
        <v>8317</v>
      </c>
      <c r="R3843" t="s">
        <v>8318</v>
      </c>
      <c r="S3843" s="12">
        <f t="shared" si="248"/>
        <v>41780.785729166666</v>
      </c>
      <c r="T3843" s="12">
        <f t="shared" si="246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5"/>
        <v>21.94</v>
      </c>
      <c r="P3844" s="8">
        <f t="shared" si="247"/>
        <v>47.695652173913047</v>
      </c>
      <c r="Q3844" t="s">
        <v>8317</v>
      </c>
      <c r="R3844" t="s">
        <v>8318</v>
      </c>
      <c r="S3844" s="12">
        <f t="shared" si="248"/>
        <v>41740.493657407409</v>
      </c>
      <c r="T3844" s="12">
        <f t="shared" si="246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5"/>
        <v>21.3</v>
      </c>
      <c r="P3845" s="8">
        <f t="shared" si="247"/>
        <v>56.05263157894737</v>
      </c>
      <c r="Q3845" t="s">
        <v>8317</v>
      </c>
      <c r="R3845" t="s">
        <v>8318</v>
      </c>
      <c r="S3845" s="12">
        <f t="shared" si="248"/>
        <v>41766.072500000002</v>
      </c>
      <c r="T3845" s="12">
        <f t="shared" si="246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5"/>
        <v>41.489795918367342</v>
      </c>
      <c r="P3846" s="8">
        <f t="shared" si="247"/>
        <v>81.319999999999993</v>
      </c>
      <c r="Q3846" t="s">
        <v>8317</v>
      </c>
      <c r="R3846" t="s">
        <v>8318</v>
      </c>
      <c r="S3846" s="12">
        <f t="shared" si="248"/>
        <v>41766.617291666669</v>
      </c>
      <c r="T3846" s="12">
        <f t="shared" si="246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5"/>
        <v>2.105</v>
      </c>
      <c r="P3847" s="8">
        <f t="shared" si="247"/>
        <v>70.166666666666671</v>
      </c>
      <c r="Q3847" t="s">
        <v>8317</v>
      </c>
      <c r="R3847" t="s">
        <v>8318</v>
      </c>
      <c r="S3847" s="12">
        <f t="shared" si="248"/>
        <v>42248.627013888887</v>
      </c>
      <c r="T3847" s="12">
        <f t="shared" si="246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5"/>
        <v>2.7</v>
      </c>
      <c r="P3848" s="8">
        <f t="shared" si="247"/>
        <v>23.625</v>
      </c>
      <c r="Q3848" t="s">
        <v>8317</v>
      </c>
      <c r="R3848" t="s">
        <v>8318</v>
      </c>
      <c r="S3848" s="12">
        <f t="shared" si="248"/>
        <v>41885.221550925926</v>
      </c>
      <c r="T3848" s="12">
        <f t="shared" si="246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5"/>
        <v>16.161904761904761</v>
      </c>
      <c r="P3849" s="8">
        <f t="shared" si="247"/>
        <v>188.55555555555554</v>
      </c>
      <c r="Q3849" t="s">
        <v>8317</v>
      </c>
      <c r="R3849" t="s">
        <v>8318</v>
      </c>
      <c r="S3849" s="12">
        <f t="shared" si="248"/>
        <v>42159.224432870367</v>
      </c>
      <c r="T3849" s="12">
        <f t="shared" si="246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5"/>
        <v>16.376923076923077</v>
      </c>
      <c r="P3850" s="8">
        <f t="shared" si="247"/>
        <v>49.511627906976742</v>
      </c>
      <c r="Q3850" t="s">
        <v>8317</v>
      </c>
      <c r="R3850" t="s">
        <v>8318</v>
      </c>
      <c r="S3850" s="12">
        <f t="shared" si="248"/>
        <v>42265.817002314812</v>
      </c>
      <c r="T3850" s="12">
        <f t="shared" si="246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5"/>
        <v>7.043333333333333</v>
      </c>
      <c r="P3851" s="8">
        <f t="shared" si="247"/>
        <v>75.464285714285708</v>
      </c>
      <c r="Q3851" t="s">
        <v>8317</v>
      </c>
      <c r="R3851" t="s">
        <v>8318</v>
      </c>
      <c r="S3851" s="12">
        <f t="shared" si="248"/>
        <v>42136.767175925925</v>
      </c>
      <c r="T3851" s="12">
        <f t="shared" si="246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5"/>
        <v>3.8</v>
      </c>
      <c r="P3852" s="8">
        <f t="shared" si="247"/>
        <v>9.5</v>
      </c>
      <c r="Q3852" t="s">
        <v>8317</v>
      </c>
      <c r="R3852" t="s">
        <v>8318</v>
      </c>
      <c r="S3852" s="12">
        <f t="shared" si="248"/>
        <v>41975.124340277776</v>
      </c>
      <c r="T3852" s="12">
        <f t="shared" si="246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ref="O3853:O3916" si="249">SUM(E3853/D3853)*100</f>
        <v>34.08</v>
      </c>
      <c r="P3853" s="8">
        <f t="shared" si="247"/>
        <v>35.5</v>
      </c>
      <c r="Q3853" t="s">
        <v>8317</v>
      </c>
      <c r="R3853" t="s">
        <v>8318</v>
      </c>
      <c r="S3853" s="12">
        <f t="shared" si="248"/>
        <v>42172.439571759256</v>
      </c>
      <c r="T3853" s="12">
        <f t="shared" si="246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9"/>
        <v>0.2</v>
      </c>
      <c r="P3854" s="8">
        <f t="shared" si="247"/>
        <v>10</v>
      </c>
      <c r="Q3854" t="s">
        <v>8317</v>
      </c>
      <c r="R3854" t="s">
        <v>8318</v>
      </c>
      <c r="S3854" s="12">
        <f t="shared" si="248"/>
        <v>42065.190694444449</v>
      </c>
      <c r="T3854" s="12">
        <f t="shared" si="246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9"/>
        <v>2.5999999999999999E-2</v>
      </c>
      <c r="P3855" s="8">
        <f t="shared" si="247"/>
        <v>13</v>
      </c>
      <c r="Q3855" t="s">
        <v>8317</v>
      </c>
      <c r="R3855" t="s">
        <v>8318</v>
      </c>
      <c r="S3855" s="12">
        <f t="shared" si="248"/>
        <v>41848.84002314815</v>
      </c>
      <c r="T3855" s="12">
        <f t="shared" si="246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9"/>
        <v>16.254545454545454</v>
      </c>
      <c r="P3856" s="8">
        <f t="shared" si="247"/>
        <v>89.4</v>
      </c>
      <c r="Q3856" t="s">
        <v>8317</v>
      </c>
      <c r="R3856" t="s">
        <v>8318</v>
      </c>
      <c r="S3856" s="12">
        <f t="shared" si="248"/>
        <v>42103.884930555556</v>
      </c>
      <c r="T3856" s="12">
        <f t="shared" si="246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9"/>
        <v>2.5</v>
      </c>
      <c r="P3857" s="8">
        <f t="shared" si="247"/>
        <v>25</v>
      </c>
      <c r="Q3857" t="s">
        <v>8317</v>
      </c>
      <c r="R3857" t="s">
        <v>8318</v>
      </c>
      <c r="S3857" s="12">
        <f t="shared" si="248"/>
        <v>42059.970729166671</v>
      </c>
      <c r="T3857" s="12">
        <f t="shared" si="246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9"/>
        <v>0.02</v>
      </c>
      <c r="P3858" s="8">
        <f t="shared" si="247"/>
        <v>1</v>
      </c>
      <c r="Q3858" t="s">
        <v>8317</v>
      </c>
      <c r="R3858" t="s">
        <v>8318</v>
      </c>
      <c r="S3858" s="12">
        <f t="shared" si="248"/>
        <v>42041.743090277778</v>
      </c>
      <c r="T3858" s="12">
        <f t="shared" si="246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9"/>
        <v>5.2</v>
      </c>
      <c r="P3859" s="8">
        <f t="shared" si="247"/>
        <v>65</v>
      </c>
      <c r="Q3859" t="s">
        <v>8317</v>
      </c>
      <c r="R3859" t="s">
        <v>8318</v>
      </c>
      <c r="S3859" s="12">
        <f t="shared" si="248"/>
        <v>41829.73715277778</v>
      </c>
      <c r="T3859" s="12">
        <f t="shared" si="246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9"/>
        <v>2</v>
      </c>
      <c r="P3860" s="8">
        <f t="shared" si="247"/>
        <v>10</v>
      </c>
      <c r="Q3860" t="s">
        <v>8317</v>
      </c>
      <c r="R3860" t="s">
        <v>8318</v>
      </c>
      <c r="S3860" s="12">
        <f t="shared" si="248"/>
        <v>42128.431064814817</v>
      </c>
      <c r="T3860" s="12">
        <f t="shared" si="246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9"/>
        <v>0.04</v>
      </c>
      <c r="P3861" s="8">
        <f t="shared" si="247"/>
        <v>1</v>
      </c>
      <c r="Q3861" t="s">
        <v>8317</v>
      </c>
      <c r="R3861" t="s">
        <v>8318</v>
      </c>
      <c r="S3861" s="12">
        <f t="shared" si="248"/>
        <v>41789.893599537041</v>
      </c>
      <c r="T3861" s="12">
        <f t="shared" si="246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9"/>
        <v>17.666666666666668</v>
      </c>
      <c r="P3862" s="8">
        <f t="shared" si="247"/>
        <v>81.538461538461533</v>
      </c>
      <c r="Q3862" t="s">
        <v>8317</v>
      </c>
      <c r="R3862" t="s">
        <v>8318</v>
      </c>
      <c r="S3862" s="12">
        <f t="shared" si="248"/>
        <v>41833.660995370366</v>
      </c>
      <c r="T3862" s="12">
        <f t="shared" si="246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9"/>
        <v>5</v>
      </c>
      <c r="P3863" s="8">
        <f t="shared" si="247"/>
        <v>100</v>
      </c>
      <c r="Q3863" t="s">
        <v>8317</v>
      </c>
      <c r="R3863" t="s">
        <v>8318</v>
      </c>
      <c r="S3863" s="12">
        <f t="shared" si="248"/>
        <v>41914.590011574073</v>
      </c>
      <c r="T3863" s="12">
        <f t="shared" si="246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9"/>
        <v>1.3333333333333334E-2</v>
      </c>
      <c r="P3864" s="8">
        <f t="shared" si="247"/>
        <v>1</v>
      </c>
      <c r="Q3864" t="s">
        <v>8317</v>
      </c>
      <c r="R3864" t="s">
        <v>8318</v>
      </c>
      <c r="S3864" s="12">
        <f t="shared" si="248"/>
        <v>42611.261064814811</v>
      </c>
      <c r="T3864" s="12">
        <f t="shared" si="246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9"/>
        <v>0</v>
      </c>
      <c r="P3865" s="8">
        <v>0</v>
      </c>
      <c r="Q3865" t="s">
        <v>8317</v>
      </c>
      <c r="R3865" t="s">
        <v>8318</v>
      </c>
      <c r="S3865" s="12">
        <f t="shared" si="248"/>
        <v>42253.633159722223</v>
      </c>
      <c r="T3865" s="12">
        <f t="shared" si="246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9"/>
        <v>1.2</v>
      </c>
      <c r="P3866" s="8">
        <f t="shared" si="247"/>
        <v>20</v>
      </c>
      <c r="Q3866" t="s">
        <v>8317</v>
      </c>
      <c r="R3866" t="s">
        <v>8318</v>
      </c>
      <c r="S3866" s="12">
        <f t="shared" si="248"/>
        <v>42295.891828703709</v>
      </c>
      <c r="T3866" s="12">
        <f t="shared" si="246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9"/>
        <v>26.937422295897225</v>
      </c>
      <c r="P3867" s="8">
        <f t="shared" si="247"/>
        <v>46.428571428571431</v>
      </c>
      <c r="Q3867" t="s">
        <v>8317</v>
      </c>
      <c r="R3867" t="s">
        <v>8318</v>
      </c>
      <c r="S3867" s="12">
        <f t="shared" si="248"/>
        <v>41841.651597222226</v>
      </c>
      <c r="T3867" s="12">
        <f t="shared" si="246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9"/>
        <v>0.54999999999999993</v>
      </c>
      <c r="P3868" s="8">
        <f t="shared" si="247"/>
        <v>5.5</v>
      </c>
      <c r="Q3868" t="s">
        <v>8317</v>
      </c>
      <c r="R3868" t="s">
        <v>8318</v>
      </c>
      <c r="S3868" s="12">
        <f t="shared" si="248"/>
        <v>42402.947002314817</v>
      </c>
      <c r="T3868" s="12">
        <f t="shared" si="246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9"/>
        <v>12.55</v>
      </c>
      <c r="P3869" s="8">
        <f t="shared" si="247"/>
        <v>50.2</v>
      </c>
      <c r="Q3869" t="s">
        <v>8317</v>
      </c>
      <c r="R3869" t="s">
        <v>8318</v>
      </c>
      <c r="S3869" s="12">
        <f t="shared" si="248"/>
        <v>42509.814108796301</v>
      </c>
      <c r="T3869" s="12">
        <f>(((I3869/60)/60)/24)+DATE(1970,1,1)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9"/>
        <v>0.2</v>
      </c>
      <c r="P3870" s="8">
        <f t="shared" si="247"/>
        <v>10</v>
      </c>
      <c r="Q3870" t="s">
        <v>8317</v>
      </c>
      <c r="R3870" t="s">
        <v>8359</v>
      </c>
      <c r="S3870" s="12">
        <f t="shared" si="248"/>
        <v>41865.659780092588</v>
      </c>
      <c r="T3870" s="12">
        <f t="shared" ref="T3870:T3933" si="250">(((I3870/60)/60)/24)+DATE(1970,1,1)</f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9"/>
        <v>3.4474868431088401</v>
      </c>
      <c r="P3871" s="8">
        <f t="shared" si="247"/>
        <v>30.133333333333333</v>
      </c>
      <c r="Q3871" t="s">
        <v>8317</v>
      </c>
      <c r="R3871" t="s">
        <v>8359</v>
      </c>
      <c r="S3871" s="12">
        <f t="shared" si="248"/>
        <v>42047.724444444444</v>
      </c>
      <c r="T3871" s="12">
        <f t="shared" si="250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9"/>
        <v>15</v>
      </c>
      <c r="P3872" s="8">
        <f t="shared" si="247"/>
        <v>150</v>
      </c>
      <c r="Q3872" t="s">
        <v>8317</v>
      </c>
      <c r="R3872" t="s">
        <v>8359</v>
      </c>
      <c r="S3872" s="12">
        <f t="shared" si="248"/>
        <v>41793.17219907407</v>
      </c>
      <c r="T3872" s="12">
        <f t="shared" si="250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9"/>
        <v>2.666666666666667</v>
      </c>
      <c r="P3873" s="8">
        <f t="shared" si="247"/>
        <v>13.333333333333334</v>
      </c>
      <c r="Q3873" t="s">
        <v>8317</v>
      </c>
      <c r="R3873" t="s">
        <v>8359</v>
      </c>
      <c r="S3873" s="12">
        <f t="shared" si="248"/>
        <v>42763.780671296292</v>
      </c>
      <c r="T3873" s="12">
        <f t="shared" si="250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9"/>
        <v>0</v>
      </c>
      <c r="P3874" s="8">
        <v>0</v>
      </c>
      <c r="Q3874" t="s">
        <v>8317</v>
      </c>
      <c r="R3874" t="s">
        <v>8359</v>
      </c>
      <c r="S3874" s="12">
        <f t="shared" si="248"/>
        <v>42180.145787037036</v>
      </c>
      <c r="T3874" s="12">
        <f t="shared" si="250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9"/>
        <v>0</v>
      </c>
      <c r="P3875" s="8">
        <v>0</v>
      </c>
      <c r="Q3875" t="s">
        <v>8317</v>
      </c>
      <c r="R3875" t="s">
        <v>8359</v>
      </c>
      <c r="S3875" s="12">
        <f t="shared" si="248"/>
        <v>42255.696006944447</v>
      </c>
      <c r="T3875" s="12">
        <f t="shared" si="250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9"/>
        <v>0</v>
      </c>
      <c r="P3876" s="8">
        <v>0</v>
      </c>
      <c r="Q3876" t="s">
        <v>8317</v>
      </c>
      <c r="R3876" t="s">
        <v>8359</v>
      </c>
      <c r="S3876" s="12">
        <f t="shared" si="248"/>
        <v>42007.016458333332</v>
      </c>
      <c r="T3876" s="12">
        <f t="shared" si="250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9"/>
        <v>0</v>
      </c>
      <c r="P3877" s="8">
        <v>0</v>
      </c>
      <c r="Q3877" t="s">
        <v>8317</v>
      </c>
      <c r="R3877" t="s">
        <v>8359</v>
      </c>
      <c r="S3877" s="12">
        <f t="shared" si="248"/>
        <v>42615.346817129626</v>
      </c>
      <c r="T3877" s="12">
        <f t="shared" si="250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9"/>
        <v>52.794871794871788</v>
      </c>
      <c r="P3878" s="8">
        <f t="shared" si="247"/>
        <v>44.760869565217391</v>
      </c>
      <c r="Q3878" t="s">
        <v>8317</v>
      </c>
      <c r="R3878" t="s">
        <v>8359</v>
      </c>
      <c r="S3878" s="12">
        <f t="shared" si="248"/>
        <v>42372.624166666668</v>
      </c>
      <c r="T3878" s="12">
        <f t="shared" si="250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9"/>
        <v>4.9639999999999995</v>
      </c>
      <c r="P3879" s="8">
        <f t="shared" si="247"/>
        <v>88.642857142857139</v>
      </c>
      <c r="Q3879" t="s">
        <v>8317</v>
      </c>
      <c r="R3879" t="s">
        <v>8359</v>
      </c>
      <c r="S3879" s="12">
        <f t="shared" si="248"/>
        <v>42682.67768518519</v>
      </c>
      <c r="T3879" s="12">
        <f t="shared" si="250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9"/>
        <v>5.5555555555555552E-2</v>
      </c>
      <c r="P3880" s="8">
        <f t="shared" si="247"/>
        <v>10</v>
      </c>
      <c r="Q3880" t="s">
        <v>8317</v>
      </c>
      <c r="R3880" t="s">
        <v>8359</v>
      </c>
      <c r="S3880" s="12">
        <f t="shared" si="248"/>
        <v>42154.818819444445</v>
      </c>
      <c r="T3880" s="12">
        <f t="shared" si="250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9"/>
        <v>0</v>
      </c>
      <c r="P3881" s="8">
        <v>0</v>
      </c>
      <c r="Q3881" t="s">
        <v>8317</v>
      </c>
      <c r="R3881" t="s">
        <v>8359</v>
      </c>
      <c r="S3881" s="12">
        <f t="shared" si="248"/>
        <v>41999.861064814817</v>
      </c>
      <c r="T3881" s="12">
        <f t="shared" si="250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9"/>
        <v>13.066666666666665</v>
      </c>
      <c r="P3882" s="8">
        <f t="shared" si="247"/>
        <v>57.647058823529413</v>
      </c>
      <c r="Q3882" t="s">
        <v>8317</v>
      </c>
      <c r="R3882" t="s">
        <v>8359</v>
      </c>
      <c r="S3882" s="12">
        <f t="shared" si="248"/>
        <v>41815.815046296295</v>
      </c>
      <c r="T3882" s="12">
        <f t="shared" si="250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9"/>
        <v>5</v>
      </c>
      <c r="P3883" s="8">
        <f t="shared" si="247"/>
        <v>25</v>
      </c>
      <c r="Q3883" t="s">
        <v>8317</v>
      </c>
      <c r="R3883" t="s">
        <v>8359</v>
      </c>
      <c r="S3883" s="12">
        <f t="shared" si="248"/>
        <v>42756.018506944441</v>
      </c>
      <c r="T3883" s="12">
        <f t="shared" si="250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9"/>
        <v>0</v>
      </c>
      <c r="P3884" s="8">
        <v>0</v>
      </c>
      <c r="Q3884" t="s">
        <v>8317</v>
      </c>
      <c r="R3884" t="s">
        <v>8359</v>
      </c>
      <c r="S3884" s="12">
        <f t="shared" si="248"/>
        <v>42373.983449074076</v>
      </c>
      <c r="T3884" s="12">
        <f t="shared" si="250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9"/>
        <v>0</v>
      </c>
      <c r="P3885" s="8">
        <v>0</v>
      </c>
      <c r="Q3885" t="s">
        <v>8317</v>
      </c>
      <c r="R3885" t="s">
        <v>8359</v>
      </c>
      <c r="S3885" s="12">
        <f t="shared" si="248"/>
        <v>41854.602650462963</v>
      </c>
      <c r="T3885" s="12">
        <f t="shared" si="250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9"/>
        <v>0</v>
      </c>
      <c r="P3886" s="8">
        <v>0</v>
      </c>
      <c r="Q3886" t="s">
        <v>8317</v>
      </c>
      <c r="R3886" t="s">
        <v>8359</v>
      </c>
      <c r="S3886" s="12">
        <f t="shared" si="248"/>
        <v>42065.791574074072</v>
      </c>
      <c r="T3886" s="12">
        <f t="shared" si="250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9"/>
        <v>0</v>
      </c>
      <c r="P3887" s="8">
        <v>0</v>
      </c>
      <c r="Q3887" t="s">
        <v>8317</v>
      </c>
      <c r="R3887" t="s">
        <v>8359</v>
      </c>
      <c r="S3887" s="12">
        <f t="shared" si="248"/>
        <v>42469.951284722221</v>
      </c>
      <c r="T3887" s="12">
        <f t="shared" si="250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9"/>
        <v>0</v>
      </c>
      <c r="P3888" s="8">
        <v>0</v>
      </c>
      <c r="Q3888" t="s">
        <v>8317</v>
      </c>
      <c r="R3888" t="s">
        <v>8359</v>
      </c>
      <c r="S3888" s="12">
        <f t="shared" si="248"/>
        <v>41954.228032407409</v>
      </c>
      <c r="T3888" s="12">
        <f t="shared" si="250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9"/>
        <v>1.7500000000000002</v>
      </c>
      <c r="P3889" s="8">
        <f t="shared" ref="P3889:P3951" si="251">AVERAGE(E3889/L3889)</f>
        <v>17.5</v>
      </c>
      <c r="Q3889" t="s">
        <v>8317</v>
      </c>
      <c r="R3889" t="s">
        <v>8359</v>
      </c>
      <c r="S3889" s="12">
        <f t="shared" si="248"/>
        <v>42079.857974537037</v>
      </c>
      <c r="T3889" s="12">
        <f t="shared" si="250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9"/>
        <v>27.1</v>
      </c>
      <c r="P3890" s="8">
        <f t="shared" si="251"/>
        <v>38.714285714285715</v>
      </c>
      <c r="Q3890" t="s">
        <v>8317</v>
      </c>
      <c r="R3890" t="s">
        <v>8318</v>
      </c>
      <c r="S3890" s="12">
        <f t="shared" si="248"/>
        <v>42762.545810185184</v>
      </c>
      <c r="T3890" s="12">
        <f t="shared" si="250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9"/>
        <v>1.4749999999999999</v>
      </c>
      <c r="P3891" s="8">
        <f t="shared" si="251"/>
        <v>13.111111111111111</v>
      </c>
      <c r="Q3891" t="s">
        <v>8317</v>
      </c>
      <c r="R3891" t="s">
        <v>8318</v>
      </c>
      <c r="S3891" s="12">
        <f t="shared" si="248"/>
        <v>41977.004976851851</v>
      </c>
      <c r="T3891" s="12">
        <f t="shared" si="250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9"/>
        <v>16.826666666666668</v>
      </c>
      <c r="P3892" s="8">
        <f t="shared" si="251"/>
        <v>315.5</v>
      </c>
      <c r="Q3892" t="s">
        <v>8317</v>
      </c>
      <c r="R3892" t="s">
        <v>8318</v>
      </c>
      <c r="S3892" s="12">
        <f t="shared" si="248"/>
        <v>42171.758611111116</v>
      </c>
      <c r="T3892" s="12">
        <f t="shared" si="250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9"/>
        <v>32.5</v>
      </c>
      <c r="P3893" s="8">
        <f t="shared" si="251"/>
        <v>37.142857142857146</v>
      </c>
      <c r="Q3893" t="s">
        <v>8317</v>
      </c>
      <c r="R3893" t="s">
        <v>8318</v>
      </c>
      <c r="S3893" s="12">
        <f t="shared" ref="S3893:S3947" si="252">(((J3893/60)/60)/24)+DATE(1970,1,1)</f>
        <v>42056.1324537037</v>
      </c>
      <c r="T3893" s="12">
        <f t="shared" si="250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9"/>
        <v>0</v>
      </c>
      <c r="P3894" s="8">
        <v>0</v>
      </c>
      <c r="Q3894" t="s">
        <v>8317</v>
      </c>
      <c r="R3894" t="s">
        <v>8318</v>
      </c>
      <c r="S3894" s="12">
        <f t="shared" si="252"/>
        <v>41867.652280092596</v>
      </c>
      <c r="T3894" s="12">
        <f t="shared" si="250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9"/>
        <v>21.55</v>
      </c>
      <c r="P3895" s="8">
        <f t="shared" si="251"/>
        <v>128.27380952380952</v>
      </c>
      <c r="Q3895" t="s">
        <v>8317</v>
      </c>
      <c r="R3895" t="s">
        <v>8318</v>
      </c>
      <c r="S3895" s="12">
        <f t="shared" si="252"/>
        <v>41779.657870370371</v>
      </c>
      <c r="T3895" s="12">
        <f t="shared" si="250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9"/>
        <v>3.4666666666666663</v>
      </c>
      <c r="P3896" s="8">
        <f t="shared" si="251"/>
        <v>47.272727272727273</v>
      </c>
      <c r="Q3896" t="s">
        <v>8317</v>
      </c>
      <c r="R3896" t="s">
        <v>8318</v>
      </c>
      <c r="S3896" s="12">
        <f t="shared" si="252"/>
        <v>42679.958472222221</v>
      </c>
      <c r="T3896" s="12">
        <f t="shared" si="250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9"/>
        <v>5</v>
      </c>
      <c r="P3897" s="8">
        <f t="shared" si="251"/>
        <v>50</v>
      </c>
      <c r="Q3897" t="s">
        <v>8317</v>
      </c>
      <c r="R3897" t="s">
        <v>8318</v>
      </c>
      <c r="S3897" s="12">
        <f t="shared" si="252"/>
        <v>42032.250208333338</v>
      </c>
      <c r="T3897" s="12">
        <f t="shared" si="250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9"/>
        <v>10.625</v>
      </c>
      <c r="P3898" s="8">
        <f t="shared" si="251"/>
        <v>42.5</v>
      </c>
      <c r="Q3898" t="s">
        <v>8317</v>
      </c>
      <c r="R3898" t="s">
        <v>8318</v>
      </c>
      <c r="S3898" s="12">
        <f t="shared" si="252"/>
        <v>41793.191875000004</v>
      </c>
      <c r="T3898" s="12">
        <f t="shared" si="250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9"/>
        <v>17.599999999999998</v>
      </c>
      <c r="P3899" s="8">
        <f t="shared" si="251"/>
        <v>44</v>
      </c>
      <c r="Q3899" t="s">
        <v>8317</v>
      </c>
      <c r="R3899" t="s">
        <v>8318</v>
      </c>
      <c r="S3899" s="12">
        <f t="shared" si="252"/>
        <v>41982.87364583333</v>
      </c>
      <c r="T3899" s="12">
        <f t="shared" si="250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9"/>
        <v>32.56</v>
      </c>
      <c r="P3900" s="8">
        <f t="shared" si="251"/>
        <v>50.875</v>
      </c>
      <c r="Q3900" t="s">
        <v>8317</v>
      </c>
      <c r="R3900" t="s">
        <v>8318</v>
      </c>
      <c r="S3900" s="12">
        <f t="shared" si="252"/>
        <v>42193.482291666667</v>
      </c>
      <c r="T3900" s="12">
        <f t="shared" si="250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9"/>
        <v>1.25</v>
      </c>
      <c r="P3901" s="8">
        <f t="shared" si="251"/>
        <v>62.5</v>
      </c>
      <c r="Q3901" t="s">
        <v>8317</v>
      </c>
      <c r="R3901" t="s">
        <v>8318</v>
      </c>
      <c r="S3901" s="12">
        <f t="shared" si="252"/>
        <v>41843.775011574071</v>
      </c>
      <c r="T3901" s="12">
        <f t="shared" si="250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9"/>
        <v>5.4</v>
      </c>
      <c r="P3902" s="8">
        <f t="shared" si="251"/>
        <v>27</v>
      </c>
      <c r="Q3902" t="s">
        <v>8317</v>
      </c>
      <c r="R3902" t="s">
        <v>8318</v>
      </c>
      <c r="S3902" s="12">
        <f t="shared" si="252"/>
        <v>42136.092488425929</v>
      </c>
      <c r="T3902" s="12">
        <f t="shared" si="250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9"/>
        <v>0.83333333333333337</v>
      </c>
      <c r="P3903" s="8">
        <f t="shared" si="251"/>
        <v>25</v>
      </c>
      <c r="Q3903" t="s">
        <v>8317</v>
      </c>
      <c r="R3903" t="s">
        <v>8318</v>
      </c>
      <c r="S3903" s="12">
        <f t="shared" si="252"/>
        <v>42317.826377314821</v>
      </c>
      <c r="T3903" s="12">
        <f t="shared" si="250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9"/>
        <v>48.833333333333336</v>
      </c>
      <c r="P3904" s="8">
        <f t="shared" si="251"/>
        <v>47.258064516129032</v>
      </c>
      <c r="Q3904" t="s">
        <v>8317</v>
      </c>
      <c r="R3904" t="s">
        <v>8318</v>
      </c>
      <c r="S3904" s="12">
        <f t="shared" si="252"/>
        <v>42663.468078703707</v>
      </c>
      <c r="T3904" s="12">
        <f t="shared" si="250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9"/>
        <v>0</v>
      </c>
      <c r="P3905" s="8">
        <v>0</v>
      </c>
      <c r="Q3905" t="s">
        <v>8317</v>
      </c>
      <c r="R3905" t="s">
        <v>8318</v>
      </c>
      <c r="S3905" s="12">
        <f t="shared" si="252"/>
        <v>42186.01116898148</v>
      </c>
      <c r="T3905" s="12">
        <f t="shared" si="250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9"/>
        <v>0.03</v>
      </c>
      <c r="P3906" s="8">
        <f t="shared" si="251"/>
        <v>1.5</v>
      </c>
      <c r="Q3906" t="s">
        <v>8317</v>
      </c>
      <c r="R3906" t="s">
        <v>8318</v>
      </c>
      <c r="S3906" s="12">
        <f t="shared" si="252"/>
        <v>42095.229166666672</v>
      </c>
      <c r="T3906" s="12">
        <f t="shared" si="250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9"/>
        <v>11.533333333333333</v>
      </c>
      <c r="P3907" s="8">
        <f t="shared" si="251"/>
        <v>24.714285714285715</v>
      </c>
      <c r="Q3907" t="s">
        <v>8317</v>
      </c>
      <c r="R3907" t="s">
        <v>8318</v>
      </c>
      <c r="S3907" s="12">
        <f t="shared" si="252"/>
        <v>42124.623877314814</v>
      </c>
      <c r="T3907" s="12">
        <f t="shared" si="250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9"/>
        <v>67.333333333333329</v>
      </c>
      <c r="P3908" s="8">
        <f t="shared" si="251"/>
        <v>63.125</v>
      </c>
      <c r="Q3908" t="s">
        <v>8317</v>
      </c>
      <c r="R3908" t="s">
        <v>8318</v>
      </c>
      <c r="S3908" s="12">
        <f t="shared" si="252"/>
        <v>42143.917743055557</v>
      </c>
      <c r="T3908" s="12">
        <f t="shared" si="25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9"/>
        <v>15.299999999999999</v>
      </c>
      <c r="P3909" s="8">
        <f t="shared" si="251"/>
        <v>38.25</v>
      </c>
      <c r="Q3909" t="s">
        <v>8317</v>
      </c>
      <c r="R3909" t="s">
        <v>8318</v>
      </c>
      <c r="S3909" s="12">
        <f t="shared" si="252"/>
        <v>41906.819513888891</v>
      </c>
      <c r="T3909" s="12">
        <f t="shared" si="25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9"/>
        <v>8.6666666666666679</v>
      </c>
      <c r="P3910" s="8">
        <f t="shared" si="251"/>
        <v>16.25</v>
      </c>
      <c r="Q3910" t="s">
        <v>8317</v>
      </c>
      <c r="R3910" t="s">
        <v>8318</v>
      </c>
      <c r="S3910" s="12">
        <f t="shared" si="252"/>
        <v>41834.135370370372</v>
      </c>
      <c r="T3910" s="12">
        <f t="shared" si="25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9"/>
        <v>0.22499999999999998</v>
      </c>
      <c r="P3911" s="8">
        <f t="shared" si="251"/>
        <v>33.75</v>
      </c>
      <c r="Q3911" t="s">
        <v>8317</v>
      </c>
      <c r="R3911" t="s">
        <v>8318</v>
      </c>
      <c r="S3911" s="12">
        <f t="shared" si="252"/>
        <v>41863.359282407408</v>
      </c>
      <c r="T3911" s="12">
        <f t="shared" si="25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9"/>
        <v>3.0833333333333335</v>
      </c>
      <c r="P3912" s="8">
        <f t="shared" si="251"/>
        <v>61.666666666666664</v>
      </c>
      <c r="Q3912" t="s">
        <v>8317</v>
      </c>
      <c r="R3912" t="s">
        <v>8318</v>
      </c>
      <c r="S3912" s="12">
        <f t="shared" si="252"/>
        <v>42224.756909722222</v>
      </c>
      <c r="T3912" s="12">
        <f t="shared" si="25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9"/>
        <v>37.412500000000001</v>
      </c>
      <c r="P3913" s="8">
        <f t="shared" si="251"/>
        <v>83.138888888888886</v>
      </c>
      <c r="Q3913" t="s">
        <v>8317</v>
      </c>
      <c r="R3913" t="s">
        <v>8318</v>
      </c>
      <c r="S3913" s="12">
        <f t="shared" si="252"/>
        <v>41939.8122337963</v>
      </c>
      <c r="T3913" s="12">
        <f t="shared" si="25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9"/>
        <v>6.6666666666666671E-3</v>
      </c>
      <c r="P3914" s="8">
        <f t="shared" si="251"/>
        <v>1</v>
      </c>
      <c r="Q3914" t="s">
        <v>8317</v>
      </c>
      <c r="R3914" t="s">
        <v>8318</v>
      </c>
      <c r="S3914" s="12">
        <f t="shared" si="252"/>
        <v>42059.270023148143</v>
      </c>
      <c r="T3914" s="12">
        <f t="shared" si="25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9"/>
        <v>10</v>
      </c>
      <c r="P3915" s="8">
        <f t="shared" si="251"/>
        <v>142.85714285714286</v>
      </c>
      <c r="Q3915" t="s">
        <v>8317</v>
      </c>
      <c r="R3915" t="s">
        <v>8318</v>
      </c>
      <c r="S3915" s="12">
        <f t="shared" si="252"/>
        <v>42308.211215277777</v>
      </c>
      <c r="T3915" s="12">
        <f t="shared" si="25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9"/>
        <v>36.36</v>
      </c>
      <c r="P3916" s="8">
        <f t="shared" si="251"/>
        <v>33.666666666666664</v>
      </c>
      <c r="Q3916" t="s">
        <v>8317</v>
      </c>
      <c r="R3916" t="s">
        <v>8318</v>
      </c>
      <c r="S3916" s="12">
        <f t="shared" si="252"/>
        <v>42114.818935185183</v>
      </c>
      <c r="T3916" s="12">
        <f t="shared" si="25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ref="O3917:O3980" si="253">SUM(E3917/D3917)*100</f>
        <v>0.33333333333333337</v>
      </c>
      <c r="P3917" s="8">
        <f t="shared" si="251"/>
        <v>5</v>
      </c>
      <c r="Q3917" t="s">
        <v>8317</v>
      </c>
      <c r="R3917" t="s">
        <v>8318</v>
      </c>
      <c r="S3917" s="12">
        <f t="shared" si="252"/>
        <v>42492.98505787037</v>
      </c>
      <c r="T3917" s="12">
        <f t="shared" si="25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53"/>
        <v>0</v>
      </c>
      <c r="P3918" s="8">
        <v>0</v>
      </c>
      <c r="Q3918" t="s">
        <v>8317</v>
      </c>
      <c r="R3918" t="s">
        <v>8318</v>
      </c>
      <c r="S3918" s="12">
        <f t="shared" si="252"/>
        <v>42494.471666666665</v>
      </c>
      <c r="T3918" s="12">
        <f t="shared" si="25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53"/>
        <v>0.2857142857142857</v>
      </c>
      <c r="P3919" s="8">
        <f t="shared" si="251"/>
        <v>10</v>
      </c>
      <c r="Q3919" t="s">
        <v>8317</v>
      </c>
      <c r="R3919" t="s">
        <v>8318</v>
      </c>
      <c r="S3919" s="12">
        <f t="shared" si="252"/>
        <v>41863.527326388888</v>
      </c>
      <c r="T3919" s="12">
        <f t="shared" si="25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53"/>
        <v>0.2</v>
      </c>
      <c r="P3920" s="8">
        <f t="shared" si="251"/>
        <v>40</v>
      </c>
      <c r="Q3920" t="s">
        <v>8317</v>
      </c>
      <c r="R3920" t="s">
        <v>8318</v>
      </c>
      <c r="S3920" s="12">
        <f t="shared" si="252"/>
        <v>41843.664618055554</v>
      </c>
      <c r="T3920" s="12">
        <f t="shared" si="25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53"/>
        <v>1.7999999999999998</v>
      </c>
      <c r="P3921" s="8">
        <f t="shared" si="251"/>
        <v>30</v>
      </c>
      <c r="Q3921" t="s">
        <v>8317</v>
      </c>
      <c r="R3921" t="s">
        <v>8318</v>
      </c>
      <c r="S3921" s="12">
        <f t="shared" si="252"/>
        <v>42358.684872685189</v>
      </c>
      <c r="T3921" s="12">
        <f t="shared" si="25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53"/>
        <v>5.4</v>
      </c>
      <c r="P3922" s="8">
        <f t="shared" si="251"/>
        <v>45</v>
      </c>
      <c r="Q3922" t="s">
        <v>8317</v>
      </c>
      <c r="R3922" t="s">
        <v>8318</v>
      </c>
      <c r="S3922" s="12">
        <f t="shared" si="252"/>
        <v>42657.38726851852</v>
      </c>
      <c r="T3922" s="12">
        <f t="shared" si="250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53"/>
        <v>0</v>
      </c>
      <c r="P3923" s="8">
        <v>0</v>
      </c>
      <c r="Q3923" t="s">
        <v>8317</v>
      </c>
      <c r="R3923" t="s">
        <v>8318</v>
      </c>
      <c r="S3923" s="12">
        <f t="shared" si="252"/>
        <v>41926.542303240742</v>
      </c>
      <c r="T3923" s="12">
        <f t="shared" si="25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53"/>
        <v>8.1333333333333329</v>
      </c>
      <c r="P3924" s="8">
        <f t="shared" si="251"/>
        <v>10.166666666666666</v>
      </c>
      <c r="Q3924" t="s">
        <v>8317</v>
      </c>
      <c r="R3924" t="s">
        <v>8318</v>
      </c>
      <c r="S3924" s="12">
        <f t="shared" si="252"/>
        <v>42020.768634259264</v>
      </c>
      <c r="T3924" s="12">
        <f t="shared" si="25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53"/>
        <v>12.034782608695652</v>
      </c>
      <c r="P3925" s="8">
        <f t="shared" si="251"/>
        <v>81.411764705882348</v>
      </c>
      <c r="Q3925" t="s">
        <v>8317</v>
      </c>
      <c r="R3925" t="s">
        <v>8318</v>
      </c>
      <c r="S3925" s="12">
        <f t="shared" si="252"/>
        <v>42075.979988425926</v>
      </c>
      <c r="T3925" s="12">
        <f t="shared" si="25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53"/>
        <v>15.266666666666667</v>
      </c>
      <c r="P3926" s="8">
        <f t="shared" si="251"/>
        <v>57.25</v>
      </c>
      <c r="Q3926" t="s">
        <v>8317</v>
      </c>
      <c r="R3926" t="s">
        <v>8318</v>
      </c>
      <c r="S3926" s="12">
        <f t="shared" si="252"/>
        <v>41786.959745370368</v>
      </c>
      <c r="T3926" s="12">
        <f t="shared" si="25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53"/>
        <v>10</v>
      </c>
      <c r="P3927" s="8">
        <f t="shared" si="251"/>
        <v>5</v>
      </c>
      <c r="Q3927" t="s">
        <v>8317</v>
      </c>
      <c r="R3927" t="s">
        <v>8318</v>
      </c>
      <c r="S3927" s="12">
        <f t="shared" si="252"/>
        <v>41820.870821759258</v>
      </c>
      <c r="T3927" s="12">
        <f t="shared" si="25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53"/>
        <v>0.3</v>
      </c>
      <c r="P3928" s="8">
        <f t="shared" si="251"/>
        <v>15</v>
      </c>
      <c r="Q3928" t="s">
        <v>8317</v>
      </c>
      <c r="R3928" t="s">
        <v>8318</v>
      </c>
      <c r="S3928" s="12">
        <f t="shared" si="252"/>
        <v>41970.085046296299</v>
      </c>
      <c r="T3928" s="12">
        <f t="shared" si="25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53"/>
        <v>1</v>
      </c>
      <c r="P3929" s="8">
        <f t="shared" si="251"/>
        <v>12.5</v>
      </c>
      <c r="Q3929" t="s">
        <v>8317</v>
      </c>
      <c r="R3929" t="s">
        <v>8318</v>
      </c>
      <c r="S3929" s="12">
        <f t="shared" si="252"/>
        <v>41830.267407407409</v>
      </c>
      <c r="T3929" s="12">
        <f t="shared" si="25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53"/>
        <v>13.020000000000001</v>
      </c>
      <c r="P3930" s="8">
        <f t="shared" si="251"/>
        <v>93</v>
      </c>
      <c r="Q3930" t="s">
        <v>8317</v>
      </c>
      <c r="R3930" t="s">
        <v>8318</v>
      </c>
      <c r="S3930" s="12">
        <f t="shared" si="252"/>
        <v>42265.683182870373</v>
      </c>
      <c r="T3930" s="12">
        <f t="shared" si="25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53"/>
        <v>2.2650000000000001</v>
      </c>
      <c r="P3931" s="8">
        <f t="shared" si="251"/>
        <v>32.357142857142854</v>
      </c>
      <c r="Q3931" t="s">
        <v>8317</v>
      </c>
      <c r="R3931" t="s">
        <v>8318</v>
      </c>
      <c r="S3931" s="12">
        <f t="shared" si="252"/>
        <v>42601.827141203699</v>
      </c>
      <c r="T3931" s="12">
        <f t="shared" si="25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53"/>
        <v>0</v>
      </c>
      <c r="P3932" s="8">
        <v>0</v>
      </c>
      <c r="Q3932" t="s">
        <v>8317</v>
      </c>
      <c r="R3932" t="s">
        <v>8318</v>
      </c>
      <c r="S3932" s="12">
        <f t="shared" si="252"/>
        <v>42433.338749999995</v>
      </c>
      <c r="T3932" s="12">
        <f t="shared" si="25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53"/>
        <v>0</v>
      </c>
      <c r="P3933" s="8">
        <v>0</v>
      </c>
      <c r="Q3933" t="s">
        <v>8317</v>
      </c>
      <c r="R3933" t="s">
        <v>8318</v>
      </c>
      <c r="S3933" s="12">
        <f t="shared" si="252"/>
        <v>42228.151701388888</v>
      </c>
      <c r="T3933" s="12">
        <f t="shared" si="25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53"/>
        <v>8.3333333333333332E-3</v>
      </c>
      <c r="P3934" s="8">
        <f t="shared" si="251"/>
        <v>1</v>
      </c>
      <c r="Q3934" t="s">
        <v>8317</v>
      </c>
      <c r="R3934" t="s">
        <v>8318</v>
      </c>
      <c r="S3934" s="12">
        <f t="shared" si="252"/>
        <v>42415.168564814812</v>
      </c>
      <c r="T3934" s="12">
        <f t="shared" ref="T3934:T3997" si="254">(((I3934/60)/60)/24)+DATE(1970,1,1)</f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53"/>
        <v>15.742857142857142</v>
      </c>
      <c r="P3935" s="8">
        <f t="shared" si="251"/>
        <v>91.833333333333329</v>
      </c>
      <c r="Q3935" t="s">
        <v>8317</v>
      </c>
      <c r="R3935" t="s">
        <v>8318</v>
      </c>
      <c r="S3935" s="12">
        <f t="shared" si="252"/>
        <v>42538.968310185184</v>
      </c>
      <c r="T3935" s="12">
        <f t="shared" si="254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53"/>
        <v>11</v>
      </c>
      <c r="P3936" s="8">
        <f t="shared" si="251"/>
        <v>45.833333333333336</v>
      </c>
      <c r="Q3936" t="s">
        <v>8317</v>
      </c>
      <c r="R3936" t="s">
        <v>8318</v>
      </c>
      <c r="S3936" s="12">
        <f t="shared" si="252"/>
        <v>42233.671747685185</v>
      </c>
      <c r="T3936" s="12">
        <f t="shared" si="254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53"/>
        <v>43.833333333333336</v>
      </c>
      <c r="P3937" s="8">
        <f t="shared" si="251"/>
        <v>57.173913043478258</v>
      </c>
      <c r="Q3937" t="s">
        <v>8317</v>
      </c>
      <c r="R3937" t="s">
        <v>8318</v>
      </c>
      <c r="S3937" s="12">
        <f t="shared" si="252"/>
        <v>42221.656782407401</v>
      </c>
      <c r="T3937" s="12">
        <f t="shared" si="254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53"/>
        <v>0</v>
      </c>
      <c r="P3938" s="8">
        <v>0</v>
      </c>
      <c r="Q3938" t="s">
        <v>8317</v>
      </c>
      <c r="R3938" t="s">
        <v>8318</v>
      </c>
      <c r="S3938" s="12">
        <f t="shared" si="252"/>
        <v>42675.262962962966</v>
      </c>
      <c r="T3938" s="12">
        <f t="shared" si="254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53"/>
        <v>86.135181975736558</v>
      </c>
      <c r="P3939" s="8">
        <f t="shared" si="251"/>
        <v>248.5</v>
      </c>
      <c r="Q3939" t="s">
        <v>8317</v>
      </c>
      <c r="R3939" t="s">
        <v>8318</v>
      </c>
      <c r="S3939" s="12">
        <f t="shared" si="252"/>
        <v>42534.631481481483</v>
      </c>
      <c r="T3939" s="12">
        <f t="shared" si="254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53"/>
        <v>12.196620583717358</v>
      </c>
      <c r="P3940" s="8">
        <f t="shared" si="251"/>
        <v>79.400000000000006</v>
      </c>
      <c r="Q3940" t="s">
        <v>8317</v>
      </c>
      <c r="R3940" t="s">
        <v>8318</v>
      </c>
      <c r="S3940" s="12">
        <f t="shared" si="252"/>
        <v>42151.905717592599</v>
      </c>
      <c r="T3940" s="12">
        <f t="shared" si="254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53"/>
        <v>0.1</v>
      </c>
      <c r="P3941" s="8">
        <f t="shared" si="251"/>
        <v>5</v>
      </c>
      <c r="Q3941" t="s">
        <v>8317</v>
      </c>
      <c r="R3941" t="s">
        <v>8318</v>
      </c>
      <c r="S3941" s="12">
        <f t="shared" si="252"/>
        <v>41915.400219907409</v>
      </c>
      <c r="T3941" s="12">
        <f t="shared" si="254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53"/>
        <v>0.22</v>
      </c>
      <c r="P3942" s="8">
        <f t="shared" si="251"/>
        <v>5.5</v>
      </c>
      <c r="Q3942" t="s">
        <v>8317</v>
      </c>
      <c r="R3942" t="s">
        <v>8318</v>
      </c>
      <c r="S3942" s="12">
        <f t="shared" si="252"/>
        <v>41961.492488425924</v>
      </c>
      <c r="T3942" s="12">
        <f t="shared" si="254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53"/>
        <v>0.90909090909090906</v>
      </c>
      <c r="P3943" s="8">
        <f t="shared" si="251"/>
        <v>25</v>
      </c>
      <c r="Q3943" t="s">
        <v>8317</v>
      </c>
      <c r="R3943" t="s">
        <v>8318</v>
      </c>
      <c r="S3943" s="12">
        <f t="shared" si="252"/>
        <v>41940.587233796294</v>
      </c>
      <c r="T3943" s="12">
        <f t="shared" si="254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53"/>
        <v>0</v>
      </c>
      <c r="P3944" s="8">
        <v>0</v>
      </c>
      <c r="Q3944" t="s">
        <v>8317</v>
      </c>
      <c r="R3944" t="s">
        <v>8318</v>
      </c>
      <c r="S3944" s="12">
        <f t="shared" si="252"/>
        <v>42111.904097222221</v>
      </c>
      <c r="T3944" s="12">
        <f t="shared" si="254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53"/>
        <v>35.64</v>
      </c>
      <c r="P3945" s="8">
        <f t="shared" si="251"/>
        <v>137.07692307692307</v>
      </c>
      <c r="Q3945" t="s">
        <v>8317</v>
      </c>
      <c r="R3945" t="s">
        <v>8318</v>
      </c>
      <c r="S3945" s="12">
        <f t="shared" si="252"/>
        <v>42279.778564814813</v>
      </c>
      <c r="T3945" s="12">
        <f t="shared" si="254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53"/>
        <v>0</v>
      </c>
      <c r="P3946" s="8">
        <v>0</v>
      </c>
      <c r="Q3946" t="s">
        <v>8317</v>
      </c>
      <c r="R3946" t="s">
        <v>8318</v>
      </c>
      <c r="S3946" s="12">
        <f t="shared" si="252"/>
        <v>42213.662905092591</v>
      </c>
      <c r="T3946" s="12">
        <f t="shared" si="254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53"/>
        <v>0.25</v>
      </c>
      <c r="P3947" s="8">
        <f t="shared" si="251"/>
        <v>5</v>
      </c>
      <c r="Q3947" t="s">
        <v>8317</v>
      </c>
      <c r="R3947" t="s">
        <v>8318</v>
      </c>
      <c r="S3947" s="12">
        <f t="shared" si="252"/>
        <v>42109.801712962959</v>
      </c>
      <c r="T3947" s="12">
        <f t="shared" si="254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53"/>
        <v>3.25</v>
      </c>
      <c r="P3948" s="8">
        <f t="shared" si="251"/>
        <v>39</v>
      </c>
      <c r="Q3948" t="s">
        <v>8317</v>
      </c>
      <c r="R3948" t="s">
        <v>8318</v>
      </c>
      <c r="S3948" s="12">
        <f>(((J3948/60)/60)/24)+DATE(1970,1,1)</f>
        <v>42031.833587962959</v>
      </c>
      <c r="T3948" s="12">
        <f t="shared" si="254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53"/>
        <v>3.3666666666666663</v>
      </c>
      <c r="P3949" s="8">
        <f t="shared" si="251"/>
        <v>50.5</v>
      </c>
      <c r="Q3949" t="s">
        <v>8317</v>
      </c>
      <c r="R3949" t="s">
        <v>8318</v>
      </c>
      <c r="S3949" s="12">
        <f t="shared" ref="S3949:S3953" si="255">(((J3949/60)/60)/24)+DATE(1970,1,1)</f>
        <v>42615.142870370371</v>
      </c>
      <c r="T3949" s="12">
        <f t="shared" si="254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53"/>
        <v>0</v>
      </c>
      <c r="P3950" s="8">
        <v>0</v>
      </c>
      <c r="Q3950" t="s">
        <v>8317</v>
      </c>
      <c r="R3950" t="s">
        <v>8318</v>
      </c>
      <c r="S3950" s="12">
        <f t="shared" si="255"/>
        <v>41829.325497685182</v>
      </c>
      <c r="T3950" s="12">
        <f t="shared" si="254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53"/>
        <v>15.770000000000001</v>
      </c>
      <c r="P3951" s="8">
        <f t="shared" si="251"/>
        <v>49.28125</v>
      </c>
      <c r="Q3951" t="s">
        <v>8317</v>
      </c>
      <c r="R3951" t="s">
        <v>8318</v>
      </c>
      <c r="S3951" s="12">
        <f t="shared" si="255"/>
        <v>42016.120613425926</v>
      </c>
      <c r="T3951" s="12">
        <f t="shared" si="254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53"/>
        <v>0.625</v>
      </c>
      <c r="P3952" s="8">
        <f t="shared" ref="P3952:P4015" si="256">AVERAGE(E3952/L3952)</f>
        <v>25</v>
      </c>
      <c r="Q3952" t="s">
        <v>8317</v>
      </c>
      <c r="R3952" t="s">
        <v>8318</v>
      </c>
      <c r="S3952" s="12">
        <f t="shared" si="255"/>
        <v>42439.702314814815</v>
      </c>
      <c r="T3952" s="12">
        <f t="shared" si="254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53"/>
        <v>5.0000000000000001E-4</v>
      </c>
      <c r="P3953" s="8">
        <f t="shared" si="256"/>
        <v>1</v>
      </c>
      <c r="Q3953" t="s">
        <v>8317</v>
      </c>
      <c r="R3953" t="s">
        <v>8318</v>
      </c>
      <c r="S3953" s="12">
        <f t="shared" si="255"/>
        <v>42433.825717592597</v>
      </c>
      <c r="T3953" s="12">
        <f t="shared" si="254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53"/>
        <v>9.6153846153846159E-2</v>
      </c>
      <c r="P3954" s="8">
        <f t="shared" si="256"/>
        <v>25</v>
      </c>
      <c r="Q3954" t="s">
        <v>8317</v>
      </c>
      <c r="R3954" t="s">
        <v>8318</v>
      </c>
      <c r="S3954" s="12">
        <f>(((J3954/60)/60)/24)+DATE(1970,1,1)</f>
        <v>42243.790393518517</v>
      </c>
      <c r="T3954" s="12">
        <f t="shared" si="254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53"/>
        <v>0</v>
      </c>
      <c r="P3955" s="8">
        <v>0</v>
      </c>
      <c r="Q3955" t="s">
        <v>8317</v>
      </c>
      <c r="R3955" t="s">
        <v>8318</v>
      </c>
      <c r="S3955" s="12">
        <f t="shared" ref="S3955:S4018" si="257">(((J3955/60)/60)/24)+DATE(1970,1,1)</f>
        <v>42550.048449074078</v>
      </c>
      <c r="T3955" s="12">
        <f t="shared" si="254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53"/>
        <v>0</v>
      </c>
      <c r="P3956" s="8">
        <v>0</v>
      </c>
      <c r="Q3956" t="s">
        <v>8317</v>
      </c>
      <c r="R3956" t="s">
        <v>8318</v>
      </c>
      <c r="S3956" s="12">
        <f t="shared" si="257"/>
        <v>41774.651203703703</v>
      </c>
      <c r="T3956" s="12">
        <f t="shared" si="254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53"/>
        <v>24.285714285714285</v>
      </c>
      <c r="P3957" s="8">
        <f t="shared" si="256"/>
        <v>53.125</v>
      </c>
      <c r="Q3957" t="s">
        <v>8317</v>
      </c>
      <c r="R3957" t="s">
        <v>8318</v>
      </c>
      <c r="S3957" s="12">
        <f t="shared" si="257"/>
        <v>42306.848854166667</v>
      </c>
      <c r="T3957" s="12">
        <f t="shared" si="254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53"/>
        <v>0</v>
      </c>
      <c r="P3958" s="8">
        <v>0</v>
      </c>
      <c r="Q3958" t="s">
        <v>8317</v>
      </c>
      <c r="R3958" t="s">
        <v>8318</v>
      </c>
      <c r="S3958" s="12">
        <f t="shared" si="257"/>
        <v>42457.932025462964</v>
      </c>
      <c r="T3958" s="12">
        <f t="shared" si="254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53"/>
        <v>2.5000000000000001E-2</v>
      </c>
      <c r="P3959" s="8">
        <f t="shared" si="256"/>
        <v>7</v>
      </c>
      <c r="Q3959" t="s">
        <v>8317</v>
      </c>
      <c r="R3959" t="s">
        <v>8318</v>
      </c>
      <c r="S3959" s="12">
        <f t="shared" si="257"/>
        <v>42513.976319444439</v>
      </c>
      <c r="T3959" s="12">
        <f t="shared" si="254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53"/>
        <v>32.049999999999997</v>
      </c>
      <c r="P3960" s="8">
        <f t="shared" si="256"/>
        <v>40.0625</v>
      </c>
      <c r="Q3960" t="s">
        <v>8317</v>
      </c>
      <c r="R3960" t="s">
        <v>8318</v>
      </c>
      <c r="S3960" s="12">
        <f t="shared" si="257"/>
        <v>41816.950370370374</v>
      </c>
      <c r="T3960" s="12">
        <f t="shared" si="254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53"/>
        <v>24.333333333333336</v>
      </c>
      <c r="P3961" s="8">
        <f t="shared" si="256"/>
        <v>24.333333333333332</v>
      </c>
      <c r="Q3961" t="s">
        <v>8317</v>
      </c>
      <c r="R3961" t="s">
        <v>8318</v>
      </c>
      <c r="S3961" s="12">
        <f t="shared" si="257"/>
        <v>41880.788842592592</v>
      </c>
      <c r="T3961" s="12">
        <f t="shared" si="254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53"/>
        <v>1.5</v>
      </c>
      <c r="P3962" s="8">
        <f t="shared" si="256"/>
        <v>11.25</v>
      </c>
      <c r="Q3962" t="s">
        <v>8317</v>
      </c>
      <c r="R3962" t="s">
        <v>8318</v>
      </c>
      <c r="S3962" s="12">
        <f t="shared" si="257"/>
        <v>42342.845555555556</v>
      </c>
      <c r="T3962" s="12">
        <f t="shared" si="254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53"/>
        <v>0.42</v>
      </c>
      <c r="P3963" s="8">
        <f t="shared" si="256"/>
        <v>10.5</v>
      </c>
      <c r="Q3963" t="s">
        <v>8317</v>
      </c>
      <c r="R3963" t="s">
        <v>8318</v>
      </c>
      <c r="S3963" s="12">
        <f t="shared" si="257"/>
        <v>41745.891319444447</v>
      </c>
      <c r="T3963" s="12">
        <f t="shared" si="254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53"/>
        <v>3.214285714285714</v>
      </c>
      <c r="P3964" s="8">
        <f t="shared" si="256"/>
        <v>15</v>
      </c>
      <c r="Q3964" t="s">
        <v>8317</v>
      </c>
      <c r="R3964" t="s">
        <v>8318</v>
      </c>
      <c r="S3964" s="12">
        <f t="shared" si="257"/>
        <v>42311.621458333335</v>
      </c>
      <c r="T3964" s="12">
        <f t="shared" si="254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53"/>
        <v>0</v>
      </c>
      <c r="P3965" s="8">
        <v>0</v>
      </c>
      <c r="Q3965" t="s">
        <v>8317</v>
      </c>
      <c r="R3965" t="s">
        <v>8318</v>
      </c>
      <c r="S3965" s="12">
        <f t="shared" si="257"/>
        <v>42296.154131944444</v>
      </c>
      <c r="T3965" s="12">
        <f t="shared" si="254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53"/>
        <v>6.3</v>
      </c>
      <c r="P3966" s="8">
        <f t="shared" si="256"/>
        <v>42</v>
      </c>
      <c r="Q3966" t="s">
        <v>8317</v>
      </c>
      <c r="R3966" t="s">
        <v>8318</v>
      </c>
      <c r="S3966" s="12">
        <f t="shared" si="257"/>
        <v>42053.722060185188</v>
      </c>
      <c r="T3966" s="12">
        <f t="shared" si="254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53"/>
        <v>14.249999999999998</v>
      </c>
      <c r="P3967" s="8">
        <f t="shared" si="256"/>
        <v>71.25</v>
      </c>
      <c r="Q3967" t="s">
        <v>8317</v>
      </c>
      <c r="R3967" t="s">
        <v>8318</v>
      </c>
      <c r="S3967" s="12">
        <f t="shared" si="257"/>
        <v>42414.235879629632</v>
      </c>
      <c r="T3967" s="12">
        <f t="shared" si="254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53"/>
        <v>0.6</v>
      </c>
      <c r="P3968" s="8">
        <f t="shared" si="256"/>
        <v>22.5</v>
      </c>
      <c r="Q3968" t="s">
        <v>8317</v>
      </c>
      <c r="R3968" t="s">
        <v>8318</v>
      </c>
      <c r="S3968" s="12">
        <f t="shared" si="257"/>
        <v>41801.711550925924</v>
      </c>
      <c r="T3968" s="12">
        <f t="shared" si="254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53"/>
        <v>24.117647058823529</v>
      </c>
      <c r="P3969" s="8">
        <f t="shared" si="256"/>
        <v>41</v>
      </c>
      <c r="Q3969" t="s">
        <v>8317</v>
      </c>
      <c r="R3969" t="s">
        <v>8318</v>
      </c>
      <c r="S3969" s="12">
        <f t="shared" si="257"/>
        <v>42770.290590277778</v>
      </c>
      <c r="T3969" s="12">
        <f t="shared" si="254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53"/>
        <v>10.54</v>
      </c>
      <c r="P3970" s="8">
        <f t="shared" si="256"/>
        <v>47.909090909090907</v>
      </c>
      <c r="Q3970" t="s">
        <v>8317</v>
      </c>
      <c r="R3970" t="s">
        <v>8318</v>
      </c>
      <c r="S3970" s="12">
        <f t="shared" si="257"/>
        <v>42452.815659722226</v>
      </c>
      <c r="T3970" s="12">
        <f t="shared" si="254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53"/>
        <v>7.4690265486725664</v>
      </c>
      <c r="P3971" s="8">
        <f t="shared" si="256"/>
        <v>35.166666666666664</v>
      </c>
      <c r="Q3971" t="s">
        <v>8317</v>
      </c>
      <c r="R3971" t="s">
        <v>8318</v>
      </c>
      <c r="S3971" s="12">
        <f t="shared" si="257"/>
        <v>42601.854699074072</v>
      </c>
      <c r="T3971" s="12">
        <f t="shared" si="254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53"/>
        <v>7.3333333333333334E-2</v>
      </c>
      <c r="P3972" s="8">
        <f t="shared" si="256"/>
        <v>5.5</v>
      </c>
      <c r="Q3972" t="s">
        <v>8317</v>
      </c>
      <c r="R3972" t="s">
        <v>8318</v>
      </c>
      <c r="S3972" s="12">
        <f t="shared" si="257"/>
        <v>42447.863553240735</v>
      </c>
      <c r="T3972" s="12">
        <f t="shared" si="254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3"/>
        <v>0.97142857142857131</v>
      </c>
      <c r="P3973" s="8">
        <f t="shared" si="256"/>
        <v>22.666666666666668</v>
      </c>
      <c r="Q3973" t="s">
        <v>8317</v>
      </c>
      <c r="R3973" t="s">
        <v>8318</v>
      </c>
      <c r="S3973" s="12">
        <f t="shared" si="257"/>
        <v>41811.536180555559</v>
      </c>
      <c r="T3973" s="12">
        <f t="shared" si="254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3"/>
        <v>21.099999999999998</v>
      </c>
      <c r="P3974" s="8">
        <f t="shared" si="256"/>
        <v>26.375</v>
      </c>
      <c r="Q3974" t="s">
        <v>8317</v>
      </c>
      <c r="R3974" t="s">
        <v>8318</v>
      </c>
      <c r="S3974" s="12">
        <f t="shared" si="257"/>
        <v>41981.067523148144</v>
      </c>
      <c r="T3974" s="12">
        <f t="shared" si="254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3"/>
        <v>78.100000000000009</v>
      </c>
      <c r="P3975" s="8">
        <f t="shared" si="256"/>
        <v>105.54054054054055</v>
      </c>
      <c r="Q3975" t="s">
        <v>8317</v>
      </c>
      <c r="R3975" t="s">
        <v>8318</v>
      </c>
      <c r="S3975" s="12">
        <f t="shared" si="257"/>
        <v>42469.68414351852</v>
      </c>
      <c r="T3975" s="12">
        <f t="shared" si="254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3"/>
        <v>32</v>
      </c>
      <c r="P3976" s="8">
        <f t="shared" si="256"/>
        <v>29.09090909090909</v>
      </c>
      <c r="Q3976" t="s">
        <v>8317</v>
      </c>
      <c r="R3976" t="s">
        <v>8318</v>
      </c>
      <c r="S3976" s="12">
        <f t="shared" si="257"/>
        <v>42493.546851851846</v>
      </c>
      <c r="T3976" s="12">
        <f t="shared" si="254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3"/>
        <v>0</v>
      </c>
      <c r="P3977" s="8">
        <v>0</v>
      </c>
      <c r="Q3977" t="s">
        <v>8317</v>
      </c>
      <c r="R3977" t="s">
        <v>8318</v>
      </c>
      <c r="S3977" s="12">
        <f t="shared" si="257"/>
        <v>42534.866875</v>
      </c>
      <c r="T3977" s="12">
        <f t="shared" si="254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3"/>
        <v>47.692307692307693</v>
      </c>
      <c r="P3978" s="8">
        <f t="shared" si="256"/>
        <v>62</v>
      </c>
      <c r="Q3978" t="s">
        <v>8317</v>
      </c>
      <c r="R3978" t="s">
        <v>8318</v>
      </c>
      <c r="S3978" s="12">
        <f t="shared" si="257"/>
        <v>41830.858344907407</v>
      </c>
      <c r="T3978" s="12">
        <f t="shared" si="254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3"/>
        <v>1.4500000000000002</v>
      </c>
      <c r="P3979" s="8">
        <f t="shared" si="256"/>
        <v>217.5</v>
      </c>
      <c r="Q3979" t="s">
        <v>8317</v>
      </c>
      <c r="R3979" t="s">
        <v>8318</v>
      </c>
      <c r="S3979" s="12">
        <f t="shared" si="257"/>
        <v>42543.788564814815</v>
      </c>
      <c r="T3979" s="12">
        <f t="shared" si="254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3"/>
        <v>10.7</v>
      </c>
      <c r="P3980" s="8">
        <f t="shared" si="256"/>
        <v>26.75</v>
      </c>
      <c r="Q3980" t="s">
        <v>8317</v>
      </c>
      <c r="R3980" t="s">
        <v>8318</v>
      </c>
      <c r="S3980" s="12">
        <f t="shared" si="257"/>
        <v>41975.642974537041</v>
      </c>
      <c r="T3980" s="12">
        <f t="shared" si="254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ref="O3981:O4044" si="258">SUM(E3981/D3981)*100</f>
        <v>1.8333333333333333</v>
      </c>
      <c r="P3981" s="8">
        <f t="shared" si="256"/>
        <v>18.333333333333332</v>
      </c>
      <c r="Q3981" t="s">
        <v>8317</v>
      </c>
      <c r="R3981" t="s">
        <v>8318</v>
      </c>
      <c r="S3981" s="12">
        <f t="shared" si="257"/>
        <v>42069.903437500005</v>
      </c>
      <c r="T3981" s="12">
        <f t="shared" si="254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8"/>
        <v>18</v>
      </c>
      <c r="P3982" s="8">
        <f t="shared" si="256"/>
        <v>64.285714285714292</v>
      </c>
      <c r="Q3982" t="s">
        <v>8317</v>
      </c>
      <c r="R3982" t="s">
        <v>8318</v>
      </c>
      <c r="S3982" s="12">
        <f t="shared" si="257"/>
        <v>41795.598923611113</v>
      </c>
      <c r="T3982" s="12">
        <f t="shared" si="254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8"/>
        <v>4.083333333333333</v>
      </c>
      <c r="P3983" s="8">
        <f t="shared" si="256"/>
        <v>175</v>
      </c>
      <c r="Q3983" t="s">
        <v>8317</v>
      </c>
      <c r="R3983" t="s">
        <v>8318</v>
      </c>
      <c r="S3983" s="12">
        <f t="shared" si="257"/>
        <v>42508.179965277777</v>
      </c>
      <c r="T3983" s="12">
        <f t="shared" si="254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8"/>
        <v>20</v>
      </c>
      <c r="P3984" s="8">
        <f t="shared" si="256"/>
        <v>34</v>
      </c>
      <c r="Q3984" t="s">
        <v>8317</v>
      </c>
      <c r="R3984" t="s">
        <v>8318</v>
      </c>
      <c r="S3984" s="12">
        <f t="shared" si="257"/>
        <v>42132.809953703705</v>
      </c>
      <c r="T3984" s="12">
        <f t="shared" si="254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8"/>
        <v>34.802513464991023</v>
      </c>
      <c r="P3985" s="8">
        <f t="shared" si="256"/>
        <v>84.282608695652172</v>
      </c>
      <c r="Q3985" t="s">
        <v>8317</v>
      </c>
      <c r="R3985" t="s">
        <v>8318</v>
      </c>
      <c r="S3985" s="12">
        <f t="shared" si="257"/>
        <v>41747.86986111111</v>
      </c>
      <c r="T3985" s="12">
        <f t="shared" si="254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8"/>
        <v>6.3333333333333339</v>
      </c>
      <c r="P3986" s="8">
        <f t="shared" si="256"/>
        <v>9.5</v>
      </c>
      <c r="Q3986" t="s">
        <v>8317</v>
      </c>
      <c r="R3986" t="s">
        <v>8318</v>
      </c>
      <c r="S3986" s="12">
        <f t="shared" si="257"/>
        <v>41920.963472222218</v>
      </c>
      <c r="T3986" s="12">
        <f t="shared" si="254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8"/>
        <v>32.049999999999997</v>
      </c>
      <c r="P3987" s="8">
        <f t="shared" si="256"/>
        <v>33.736842105263158</v>
      </c>
      <c r="Q3987" t="s">
        <v>8317</v>
      </c>
      <c r="R3987" t="s">
        <v>8318</v>
      </c>
      <c r="S3987" s="12">
        <f t="shared" si="257"/>
        <v>42399.707407407404</v>
      </c>
      <c r="T3987" s="12">
        <f t="shared" si="254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8"/>
        <v>9.76</v>
      </c>
      <c r="P3988" s="8">
        <f t="shared" si="256"/>
        <v>37.53846153846154</v>
      </c>
      <c r="Q3988" t="s">
        <v>8317</v>
      </c>
      <c r="R3988" t="s">
        <v>8318</v>
      </c>
      <c r="S3988" s="12">
        <f t="shared" si="257"/>
        <v>42467.548541666663</v>
      </c>
      <c r="T3988" s="12">
        <f t="shared" si="254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8"/>
        <v>37.75</v>
      </c>
      <c r="P3989" s="8">
        <f t="shared" si="256"/>
        <v>11.615384615384615</v>
      </c>
      <c r="Q3989" t="s">
        <v>8317</v>
      </c>
      <c r="R3989" t="s">
        <v>8318</v>
      </c>
      <c r="S3989" s="12">
        <f t="shared" si="257"/>
        <v>41765.92465277778</v>
      </c>
      <c r="T3989" s="12">
        <f t="shared" si="254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8"/>
        <v>2.1333333333333333</v>
      </c>
      <c r="P3990" s="8">
        <f t="shared" si="256"/>
        <v>8</v>
      </c>
      <c r="Q3990" t="s">
        <v>8317</v>
      </c>
      <c r="R3990" t="s">
        <v>8318</v>
      </c>
      <c r="S3990" s="12">
        <f t="shared" si="257"/>
        <v>42230.08116898148</v>
      </c>
      <c r="T3990" s="12">
        <f t="shared" si="254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8"/>
        <v>0</v>
      </c>
      <c r="P3991" s="8">
        <v>0</v>
      </c>
      <c r="Q3991" t="s">
        <v>8317</v>
      </c>
      <c r="R3991" t="s">
        <v>8318</v>
      </c>
      <c r="S3991" s="12">
        <f t="shared" si="257"/>
        <v>42286.749780092592</v>
      </c>
      <c r="T3991" s="12">
        <f t="shared" si="254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8"/>
        <v>4.1818181818181817</v>
      </c>
      <c r="P3992" s="8">
        <f t="shared" si="256"/>
        <v>23</v>
      </c>
      <c r="Q3992" t="s">
        <v>8317</v>
      </c>
      <c r="R3992" t="s">
        <v>8318</v>
      </c>
      <c r="S3992" s="12">
        <f t="shared" si="257"/>
        <v>42401.672372685185</v>
      </c>
      <c r="T3992" s="12">
        <f t="shared" si="254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8"/>
        <v>20</v>
      </c>
      <c r="P3993" s="8">
        <f t="shared" si="256"/>
        <v>100</v>
      </c>
      <c r="Q3993" t="s">
        <v>8317</v>
      </c>
      <c r="R3993" t="s">
        <v>8318</v>
      </c>
      <c r="S3993" s="12">
        <f t="shared" si="257"/>
        <v>42125.644467592589</v>
      </c>
      <c r="T3993" s="12">
        <f t="shared" si="254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8"/>
        <v>5.41</v>
      </c>
      <c r="P3994" s="8">
        <f t="shared" si="256"/>
        <v>60.111111111111114</v>
      </c>
      <c r="Q3994" t="s">
        <v>8317</v>
      </c>
      <c r="R3994" t="s">
        <v>8318</v>
      </c>
      <c r="S3994" s="12">
        <f t="shared" si="257"/>
        <v>42289.94049768518</v>
      </c>
      <c r="T3994" s="12">
        <f t="shared" si="254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8"/>
        <v>6.0000000000000001E-3</v>
      </c>
      <c r="P3995" s="8">
        <f t="shared" si="256"/>
        <v>3</v>
      </c>
      <c r="Q3995" t="s">
        <v>8317</v>
      </c>
      <c r="R3995" t="s">
        <v>8318</v>
      </c>
      <c r="S3995" s="12">
        <f t="shared" si="257"/>
        <v>42107.864722222221</v>
      </c>
      <c r="T3995" s="12">
        <f t="shared" si="254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8"/>
        <v>0.25</v>
      </c>
      <c r="P3996" s="8">
        <f t="shared" si="256"/>
        <v>5</v>
      </c>
      <c r="Q3996" t="s">
        <v>8317</v>
      </c>
      <c r="R3996" t="s">
        <v>8318</v>
      </c>
      <c r="S3996" s="12">
        <f t="shared" si="257"/>
        <v>41809.389930555553</v>
      </c>
      <c r="T3996" s="12">
        <f t="shared" si="254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8"/>
        <v>35</v>
      </c>
      <c r="P3997" s="8">
        <f t="shared" si="256"/>
        <v>17.5</v>
      </c>
      <c r="Q3997" t="s">
        <v>8317</v>
      </c>
      <c r="R3997" t="s">
        <v>8318</v>
      </c>
      <c r="S3997" s="12">
        <f t="shared" si="257"/>
        <v>42019.683761574073</v>
      </c>
      <c r="T3997" s="12">
        <f t="shared" si="254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8"/>
        <v>16.566666666666666</v>
      </c>
      <c r="P3998" s="8">
        <f t="shared" si="256"/>
        <v>29.235294117647058</v>
      </c>
      <c r="Q3998" t="s">
        <v>8317</v>
      </c>
      <c r="R3998" t="s">
        <v>8318</v>
      </c>
      <c r="S3998" s="12">
        <f t="shared" si="257"/>
        <v>41950.26694444444</v>
      </c>
      <c r="T3998" s="12">
        <f t="shared" ref="T3998:T4061" si="259">(((I3998/60)/60)/24)+DATE(1970,1,1)</f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8"/>
        <v>0</v>
      </c>
      <c r="P3999" s="8">
        <v>0</v>
      </c>
      <c r="Q3999" t="s">
        <v>8317</v>
      </c>
      <c r="R3999" t="s">
        <v>8318</v>
      </c>
      <c r="S3999" s="12">
        <f t="shared" si="257"/>
        <v>42069.391446759255</v>
      </c>
      <c r="T3999" s="12">
        <f t="shared" si="259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8"/>
        <v>57.199999999999996</v>
      </c>
      <c r="P4000" s="8">
        <f t="shared" si="256"/>
        <v>59.583333333333336</v>
      </c>
      <c r="Q4000" t="s">
        <v>8317</v>
      </c>
      <c r="R4000" t="s">
        <v>8318</v>
      </c>
      <c r="S4000" s="12">
        <f t="shared" si="257"/>
        <v>42061.963263888887</v>
      </c>
      <c r="T4000" s="12">
        <f t="shared" si="259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8"/>
        <v>16.514285714285716</v>
      </c>
      <c r="P4001" s="8">
        <f t="shared" si="256"/>
        <v>82.571428571428569</v>
      </c>
      <c r="Q4001" t="s">
        <v>8317</v>
      </c>
      <c r="R4001" t="s">
        <v>8318</v>
      </c>
      <c r="S4001" s="12">
        <f t="shared" si="257"/>
        <v>41842.828680555554</v>
      </c>
      <c r="T4001" s="12">
        <f t="shared" si="259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8"/>
        <v>0.125</v>
      </c>
      <c r="P4002" s="8">
        <f t="shared" si="256"/>
        <v>10</v>
      </c>
      <c r="Q4002" t="s">
        <v>8317</v>
      </c>
      <c r="R4002" t="s">
        <v>8318</v>
      </c>
      <c r="S4002" s="12">
        <f t="shared" si="257"/>
        <v>42437.64534722222</v>
      </c>
      <c r="T4002" s="12">
        <f t="shared" si="259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8"/>
        <v>37.75</v>
      </c>
      <c r="P4003" s="8">
        <f t="shared" si="256"/>
        <v>32.357142857142854</v>
      </c>
      <c r="Q4003" t="s">
        <v>8317</v>
      </c>
      <c r="R4003" t="s">
        <v>8318</v>
      </c>
      <c r="S4003" s="12">
        <f t="shared" si="257"/>
        <v>42775.964212962965</v>
      </c>
      <c r="T4003" s="12">
        <f t="shared" si="259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8"/>
        <v>1.8399999999999999</v>
      </c>
      <c r="P4004" s="8">
        <f t="shared" si="256"/>
        <v>5.75</v>
      </c>
      <c r="Q4004" t="s">
        <v>8317</v>
      </c>
      <c r="R4004" t="s">
        <v>8318</v>
      </c>
      <c r="S4004" s="12">
        <f t="shared" si="257"/>
        <v>41879.043530092589</v>
      </c>
      <c r="T4004" s="12">
        <f t="shared" si="259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8"/>
        <v>10.050000000000001</v>
      </c>
      <c r="P4005" s="8">
        <f t="shared" si="256"/>
        <v>100.5</v>
      </c>
      <c r="Q4005" t="s">
        <v>8317</v>
      </c>
      <c r="R4005" t="s">
        <v>8318</v>
      </c>
      <c r="S4005" s="12">
        <f t="shared" si="257"/>
        <v>42020.587349537032</v>
      </c>
      <c r="T4005" s="12">
        <f t="shared" si="259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8"/>
        <v>0.2</v>
      </c>
      <c r="P4006" s="8">
        <f t="shared" si="256"/>
        <v>1</v>
      </c>
      <c r="Q4006" t="s">
        <v>8317</v>
      </c>
      <c r="R4006" t="s">
        <v>8318</v>
      </c>
      <c r="S4006" s="12">
        <f t="shared" si="257"/>
        <v>41890.16269675926</v>
      </c>
      <c r="T4006" s="12">
        <f t="shared" si="259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8"/>
        <v>1.3333333333333335</v>
      </c>
      <c r="P4007" s="8">
        <f t="shared" si="256"/>
        <v>20</v>
      </c>
      <c r="Q4007" t="s">
        <v>8317</v>
      </c>
      <c r="R4007" t="s">
        <v>8318</v>
      </c>
      <c r="S4007" s="12">
        <f t="shared" si="257"/>
        <v>41872.807696759257</v>
      </c>
      <c r="T4007" s="12">
        <f t="shared" si="259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8"/>
        <v>6.6666666666666671E-3</v>
      </c>
      <c r="P4008" s="8">
        <f t="shared" si="256"/>
        <v>2</v>
      </c>
      <c r="Q4008" t="s">
        <v>8317</v>
      </c>
      <c r="R4008" t="s">
        <v>8318</v>
      </c>
      <c r="S4008" s="12">
        <f t="shared" si="257"/>
        <v>42391.772997685184</v>
      </c>
      <c r="T4008" s="12">
        <f t="shared" si="259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8"/>
        <v>0.25</v>
      </c>
      <c r="P4009" s="8">
        <f t="shared" si="256"/>
        <v>5</v>
      </c>
      <c r="Q4009" t="s">
        <v>8317</v>
      </c>
      <c r="R4009" t="s">
        <v>8318</v>
      </c>
      <c r="S4009" s="12">
        <f t="shared" si="257"/>
        <v>41848.772928240738</v>
      </c>
      <c r="T4009" s="12">
        <f t="shared" si="259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8"/>
        <v>6</v>
      </c>
      <c r="P4010" s="8">
        <f t="shared" si="256"/>
        <v>15</v>
      </c>
      <c r="Q4010" t="s">
        <v>8317</v>
      </c>
      <c r="R4010" t="s">
        <v>8318</v>
      </c>
      <c r="S4010" s="12">
        <f t="shared" si="257"/>
        <v>42177.964201388888</v>
      </c>
      <c r="T4010" s="12">
        <f t="shared" si="259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8"/>
        <v>3.8860103626943006</v>
      </c>
      <c r="P4011" s="8">
        <f t="shared" si="256"/>
        <v>25</v>
      </c>
      <c r="Q4011" t="s">
        <v>8317</v>
      </c>
      <c r="R4011" t="s">
        <v>8318</v>
      </c>
      <c r="S4011" s="12">
        <f t="shared" si="257"/>
        <v>41851.700925925928</v>
      </c>
      <c r="T4011" s="12">
        <f t="shared" si="259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8"/>
        <v>24.194444444444443</v>
      </c>
      <c r="P4012" s="8">
        <f t="shared" si="256"/>
        <v>45.842105263157897</v>
      </c>
      <c r="Q4012" t="s">
        <v>8317</v>
      </c>
      <c r="R4012" t="s">
        <v>8318</v>
      </c>
      <c r="S4012" s="12">
        <f t="shared" si="257"/>
        <v>41921.770439814813</v>
      </c>
      <c r="T4012" s="12">
        <f t="shared" si="259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8"/>
        <v>7.6</v>
      </c>
      <c r="P4013" s="8">
        <f t="shared" si="256"/>
        <v>4.75</v>
      </c>
      <c r="Q4013" t="s">
        <v>8317</v>
      </c>
      <c r="R4013" t="s">
        <v>8318</v>
      </c>
      <c r="S4013" s="12">
        <f t="shared" si="257"/>
        <v>42002.54488425926</v>
      </c>
      <c r="T4013" s="12">
        <f t="shared" si="259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8"/>
        <v>0</v>
      </c>
      <c r="P4014" s="8">
        <v>0</v>
      </c>
      <c r="Q4014" t="s">
        <v>8317</v>
      </c>
      <c r="R4014" t="s">
        <v>8318</v>
      </c>
      <c r="S4014" s="12">
        <f t="shared" si="257"/>
        <v>42096.544548611113</v>
      </c>
      <c r="T4014" s="12">
        <f t="shared" si="259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8"/>
        <v>1.3</v>
      </c>
      <c r="P4015" s="8">
        <f t="shared" si="256"/>
        <v>13</v>
      </c>
      <c r="Q4015" t="s">
        <v>8317</v>
      </c>
      <c r="R4015" t="s">
        <v>8318</v>
      </c>
      <c r="S4015" s="12">
        <f t="shared" si="257"/>
        <v>42021.301192129627</v>
      </c>
      <c r="T4015" s="12">
        <f t="shared" si="259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8"/>
        <v>0</v>
      </c>
      <c r="P4016" s="8">
        <v>0</v>
      </c>
      <c r="Q4016" t="s">
        <v>8317</v>
      </c>
      <c r="R4016" t="s">
        <v>8318</v>
      </c>
      <c r="S4016" s="12">
        <f t="shared" si="257"/>
        <v>42419.246168981481</v>
      </c>
      <c r="T4016" s="12">
        <f t="shared" si="259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8"/>
        <v>1.4285714285714287E-2</v>
      </c>
      <c r="P4017" s="8">
        <f t="shared" ref="P4017:P4079" si="260">AVERAGE(E4017/L4017)</f>
        <v>1</v>
      </c>
      <c r="Q4017" t="s">
        <v>8317</v>
      </c>
      <c r="R4017" t="s">
        <v>8318</v>
      </c>
      <c r="S4017" s="12">
        <f t="shared" si="257"/>
        <v>42174.780821759254</v>
      </c>
      <c r="T4017" s="12">
        <f t="shared" si="259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8"/>
        <v>14.000000000000002</v>
      </c>
      <c r="P4018" s="8">
        <f t="shared" si="260"/>
        <v>10</v>
      </c>
      <c r="Q4018" t="s">
        <v>8317</v>
      </c>
      <c r="R4018" t="s">
        <v>8318</v>
      </c>
      <c r="S4018" s="12">
        <f t="shared" si="257"/>
        <v>41869.872685185182</v>
      </c>
      <c r="T4018" s="12">
        <f t="shared" si="259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8"/>
        <v>1.05</v>
      </c>
      <c r="P4019" s="8">
        <f t="shared" si="260"/>
        <v>52.5</v>
      </c>
      <c r="Q4019" t="s">
        <v>8317</v>
      </c>
      <c r="R4019" t="s">
        <v>8318</v>
      </c>
      <c r="S4019" s="12">
        <f t="shared" ref="S4019:S4082" si="261">(((J4019/60)/60)/24)+DATE(1970,1,1)</f>
        <v>41856.672152777777</v>
      </c>
      <c r="T4019" s="12">
        <f t="shared" si="259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8"/>
        <v>8.6666666666666679</v>
      </c>
      <c r="P4020" s="8">
        <f t="shared" si="260"/>
        <v>32.5</v>
      </c>
      <c r="Q4020" t="s">
        <v>8317</v>
      </c>
      <c r="R4020" t="s">
        <v>8318</v>
      </c>
      <c r="S4020" s="12">
        <f t="shared" si="261"/>
        <v>42620.91097222222</v>
      </c>
      <c r="T4020" s="12">
        <f t="shared" si="259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8"/>
        <v>0.82857142857142851</v>
      </c>
      <c r="P4021" s="8">
        <f t="shared" si="260"/>
        <v>7.25</v>
      </c>
      <c r="Q4021" t="s">
        <v>8317</v>
      </c>
      <c r="R4021" t="s">
        <v>8318</v>
      </c>
      <c r="S4021" s="12">
        <f t="shared" si="261"/>
        <v>42417.675879629634</v>
      </c>
      <c r="T4021" s="12">
        <f t="shared" si="259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8"/>
        <v>16.666666666666664</v>
      </c>
      <c r="P4022" s="8">
        <f t="shared" si="260"/>
        <v>33.333333333333336</v>
      </c>
      <c r="Q4022" t="s">
        <v>8317</v>
      </c>
      <c r="R4022" t="s">
        <v>8318</v>
      </c>
      <c r="S4022" s="12">
        <f t="shared" si="261"/>
        <v>42057.190960648149</v>
      </c>
      <c r="T4022" s="12">
        <f t="shared" si="259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8"/>
        <v>0.83333333333333337</v>
      </c>
      <c r="P4023" s="8">
        <f t="shared" si="260"/>
        <v>62.5</v>
      </c>
      <c r="Q4023" t="s">
        <v>8317</v>
      </c>
      <c r="R4023" t="s">
        <v>8318</v>
      </c>
      <c r="S4023" s="12">
        <f t="shared" si="261"/>
        <v>41878.911550925928</v>
      </c>
      <c r="T4023" s="12">
        <f t="shared" si="259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8"/>
        <v>69.561111111111103</v>
      </c>
      <c r="P4024" s="8">
        <f t="shared" si="260"/>
        <v>63.558375634517766</v>
      </c>
      <c r="Q4024" t="s">
        <v>8317</v>
      </c>
      <c r="R4024" t="s">
        <v>8318</v>
      </c>
      <c r="S4024" s="12">
        <f t="shared" si="261"/>
        <v>41990.584108796291</v>
      </c>
      <c r="T4024" s="12">
        <f t="shared" si="259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8"/>
        <v>0</v>
      </c>
      <c r="P4025" s="8">
        <v>0</v>
      </c>
      <c r="Q4025" t="s">
        <v>8317</v>
      </c>
      <c r="R4025" t="s">
        <v>8318</v>
      </c>
      <c r="S4025" s="12">
        <f t="shared" si="261"/>
        <v>42408.999571759254</v>
      </c>
      <c r="T4025" s="12">
        <f t="shared" si="259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8"/>
        <v>1.25</v>
      </c>
      <c r="P4026" s="8">
        <f t="shared" si="260"/>
        <v>10</v>
      </c>
      <c r="Q4026" t="s">
        <v>8317</v>
      </c>
      <c r="R4026" t="s">
        <v>8318</v>
      </c>
      <c r="S4026" s="12">
        <f t="shared" si="261"/>
        <v>42217.670104166667</v>
      </c>
      <c r="T4026" s="12">
        <f t="shared" si="259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8"/>
        <v>5</v>
      </c>
      <c r="P4027" s="8">
        <f t="shared" si="260"/>
        <v>62.5</v>
      </c>
      <c r="Q4027" t="s">
        <v>8317</v>
      </c>
      <c r="R4027" t="s">
        <v>8318</v>
      </c>
      <c r="S4027" s="12">
        <f t="shared" si="261"/>
        <v>42151.237685185188</v>
      </c>
      <c r="T4027" s="12">
        <f t="shared" si="259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8"/>
        <v>0</v>
      </c>
      <c r="P4028" s="8">
        <v>0</v>
      </c>
      <c r="Q4028" t="s">
        <v>8317</v>
      </c>
      <c r="R4028" t="s">
        <v>8318</v>
      </c>
      <c r="S4028" s="12">
        <f t="shared" si="261"/>
        <v>42282.655543981484</v>
      </c>
      <c r="T4028" s="12">
        <f t="shared" si="259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8"/>
        <v>7.166666666666667</v>
      </c>
      <c r="P4029" s="8">
        <f t="shared" si="260"/>
        <v>30.714285714285715</v>
      </c>
      <c r="Q4029" t="s">
        <v>8317</v>
      </c>
      <c r="R4029" t="s">
        <v>8318</v>
      </c>
      <c r="S4029" s="12">
        <f t="shared" si="261"/>
        <v>42768.97084490741</v>
      </c>
      <c r="T4029" s="12">
        <f t="shared" si="259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8"/>
        <v>28.050000000000004</v>
      </c>
      <c r="P4030" s="8">
        <f t="shared" si="260"/>
        <v>51</v>
      </c>
      <c r="Q4030" t="s">
        <v>8317</v>
      </c>
      <c r="R4030" t="s">
        <v>8318</v>
      </c>
      <c r="S4030" s="12">
        <f t="shared" si="261"/>
        <v>41765.938657407409</v>
      </c>
      <c r="T4030" s="12">
        <f t="shared" si="259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8"/>
        <v>0</v>
      </c>
      <c r="P4031" s="8">
        <v>0</v>
      </c>
      <c r="Q4031" t="s">
        <v>8317</v>
      </c>
      <c r="R4031" t="s">
        <v>8318</v>
      </c>
      <c r="S4031" s="12">
        <f t="shared" si="261"/>
        <v>42322.025115740747</v>
      </c>
      <c r="T4031" s="12">
        <f t="shared" si="259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8"/>
        <v>16</v>
      </c>
      <c r="P4032" s="8">
        <f t="shared" si="260"/>
        <v>66.666666666666671</v>
      </c>
      <c r="Q4032" t="s">
        <v>8317</v>
      </c>
      <c r="R4032" t="s">
        <v>8318</v>
      </c>
      <c r="S4032" s="12">
        <f t="shared" si="261"/>
        <v>42374.655081018514</v>
      </c>
      <c r="T4032" s="12">
        <f t="shared" si="259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8"/>
        <v>0</v>
      </c>
      <c r="P4033" s="8">
        <v>0</v>
      </c>
      <c r="Q4033" t="s">
        <v>8317</v>
      </c>
      <c r="R4033" t="s">
        <v>8318</v>
      </c>
      <c r="S4033" s="12">
        <f t="shared" si="261"/>
        <v>41941.585231481484</v>
      </c>
      <c r="T4033" s="12">
        <f t="shared" si="259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8"/>
        <v>6.8287037037037033</v>
      </c>
      <c r="P4034" s="8">
        <f t="shared" si="260"/>
        <v>59</v>
      </c>
      <c r="Q4034" t="s">
        <v>8317</v>
      </c>
      <c r="R4034" t="s">
        <v>8318</v>
      </c>
      <c r="S4034" s="12">
        <f t="shared" si="261"/>
        <v>42293.809212962966</v>
      </c>
      <c r="T4034" s="12">
        <f t="shared" si="259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8"/>
        <v>25.698702928870294</v>
      </c>
      <c r="P4035" s="8">
        <f t="shared" si="260"/>
        <v>65.340319148936175</v>
      </c>
      <c r="Q4035" t="s">
        <v>8317</v>
      </c>
      <c r="R4035" t="s">
        <v>8318</v>
      </c>
      <c r="S4035" s="12">
        <f t="shared" si="261"/>
        <v>42614.268796296295</v>
      </c>
      <c r="T4035" s="12">
        <f t="shared" si="259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8"/>
        <v>1.4814814814814816</v>
      </c>
      <c r="P4036" s="8">
        <f t="shared" si="260"/>
        <v>100</v>
      </c>
      <c r="Q4036" t="s">
        <v>8317</v>
      </c>
      <c r="R4036" t="s">
        <v>8318</v>
      </c>
      <c r="S4036" s="12">
        <f t="shared" si="261"/>
        <v>42067.947337962964</v>
      </c>
      <c r="T4036" s="12">
        <f t="shared" si="259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8"/>
        <v>36.85</v>
      </c>
      <c r="P4037" s="8">
        <f t="shared" si="260"/>
        <v>147.4</v>
      </c>
      <c r="Q4037" t="s">
        <v>8317</v>
      </c>
      <c r="R4037" t="s">
        <v>8318</v>
      </c>
      <c r="S4037" s="12">
        <f t="shared" si="261"/>
        <v>41903.882951388885</v>
      </c>
      <c r="T4037" s="12">
        <f t="shared" si="259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8"/>
        <v>47.05</v>
      </c>
      <c r="P4038" s="8">
        <f t="shared" si="260"/>
        <v>166.05882352941177</v>
      </c>
      <c r="Q4038" t="s">
        <v>8317</v>
      </c>
      <c r="R4038" t="s">
        <v>8318</v>
      </c>
      <c r="S4038" s="12">
        <f t="shared" si="261"/>
        <v>41804.937083333331</v>
      </c>
      <c r="T4038" s="12">
        <f t="shared" si="259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8"/>
        <v>11.428571428571429</v>
      </c>
      <c r="P4039" s="8">
        <f t="shared" si="260"/>
        <v>40</v>
      </c>
      <c r="Q4039" t="s">
        <v>8317</v>
      </c>
      <c r="R4039" t="s">
        <v>8318</v>
      </c>
      <c r="S4039" s="12">
        <f t="shared" si="261"/>
        <v>42497.070775462969</v>
      </c>
      <c r="T4039" s="12">
        <f t="shared" si="259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8"/>
        <v>12.04</v>
      </c>
      <c r="P4040" s="8">
        <f t="shared" si="260"/>
        <v>75.25</v>
      </c>
      <c r="Q4040" t="s">
        <v>8317</v>
      </c>
      <c r="R4040" t="s">
        <v>8318</v>
      </c>
      <c r="S4040" s="12">
        <f t="shared" si="261"/>
        <v>41869.798726851855</v>
      </c>
      <c r="T4040" s="12">
        <f t="shared" si="259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8"/>
        <v>60</v>
      </c>
      <c r="P4041" s="8">
        <f t="shared" si="260"/>
        <v>60</v>
      </c>
      <c r="Q4041" t="s">
        <v>8317</v>
      </c>
      <c r="R4041" t="s">
        <v>8318</v>
      </c>
      <c r="S4041" s="12">
        <f t="shared" si="261"/>
        <v>42305.670914351853</v>
      </c>
      <c r="T4041" s="12">
        <f t="shared" si="259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8"/>
        <v>31.25</v>
      </c>
      <c r="P4042" s="8">
        <f t="shared" si="260"/>
        <v>1250</v>
      </c>
      <c r="Q4042" t="s">
        <v>8317</v>
      </c>
      <c r="R4042" t="s">
        <v>8318</v>
      </c>
      <c r="S4042" s="12">
        <f t="shared" si="261"/>
        <v>42144.231527777782</v>
      </c>
      <c r="T4042" s="12">
        <f t="shared" si="259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8"/>
        <v>0.42</v>
      </c>
      <c r="P4043" s="8">
        <f t="shared" si="260"/>
        <v>10.5</v>
      </c>
      <c r="Q4043" t="s">
        <v>8317</v>
      </c>
      <c r="R4043" t="s">
        <v>8318</v>
      </c>
      <c r="S4043" s="12">
        <f t="shared" si="261"/>
        <v>42559.474004629628</v>
      </c>
      <c r="T4043" s="12">
        <f t="shared" si="259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8"/>
        <v>0.21</v>
      </c>
      <c r="P4044" s="8">
        <f t="shared" si="260"/>
        <v>7</v>
      </c>
      <c r="Q4044" t="s">
        <v>8317</v>
      </c>
      <c r="R4044" t="s">
        <v>8318</v>
      </c>
      <c r="S4044" s="12">
        <f t="shared" si="261"/>
        <v>41995.084074074075</v>
      </c>
      <c r="T4044" s="12">
        <f t="shared" si="259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ref="O4045:O4103" si="262">SUM(E4045/D4045)*100</f>
        <v>0</v>
      </c>
      <c r="P4045" s="8">
        <v>0</v>
      </c>
      <c r="Q4045" t="s">
        <v>8317</v>
      </c>
      <c r="R4045" t="s">
        <v>8318</v>
      </c>
      <c r="S4045" s="12">
        <f t="shared" si="261"/>
        <v>41948.957465277781</v>
      </c>
      <c r="T4045" s="12">
        <f t="shared" si="259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62"/>
        <v>37.5</v>
      </c>
      <c r="P4046" s="8">
        <f t="shared" si="260"/>
        <v>56.25</v>
      </c>
      <c r="Q4046" t="s">
        <v>8317</v>
      </c>
      <c r="R4046" t="s">
        <v>8318</v>
      </c>
      <c r="S4046" s="12">
        <f t="shared" si="261"/>
        <v>42074.219699074078</v>
      </c>
      <c r="T4046" s="12">
        <f t="shared" si="259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62"/>
        <v>0.02</v>
      </c>
      <c r="P4047" s="8">
        <f t="shared" si="260"/>
        <v>1</v>
      </c>
      <c r="Q4047" t="s">
        <v>8317</v>
      </c>
      <c r="R4047" t="s">
        <v>8318</v>
      </c>
      <c r="S4047" s="12">
        <f t="shared" si="261"/>
        <v>41842.201261574075</v>
      </c>
      <c r="T4047" s="12">
        <f t="shared" si="259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62"/>
        <v>8.2142857142857135</v>
      </c>
      <c r="P4048" s="8">
        <f t="shared" si="260"/>
        <v>38.333333333333336</v>
      </c>
      <c r="Q4048" t="s">
        <v>8317</v>
      </c>
      <c r="R4048" t="s">
        <v>8318</v>
      </c>
      <c r="S4048" s="12">
        <f t="shared" si="261"/>
        <v>41904.650578703702</v>
      </c>
      <c r="T4048" s="12">
        <f t="shared" si="259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62"/>
        <v>2.1999999999999997</v>
      </c>
      <c r="P4049" s="8">
        <f t="shared" si="260"/>
        <v>27.5</v>
      </c>
      <c r="Q4049" t="s">
        <v>8317</v>
      </c>
      <c r="R4049" t="s">
        <v>8318</v>
      </c>
      <c r="S4049" s="12">
        <f t="shared" si="261"/>
        <v>41991.022488425922</v>
      </c>
      <c r="T4049" s="12">
        <f t="shared" si="259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62"/>
        <v>17.652941176470588</v>
      </c>
      <c r="P4050" s="8">
        <f t="shared" si="260"/>
        <v>32.978021978021978</v>
      </c>
      <c r="Q4050" t="s">
        <v>8317</v>
      </c>
      <c r="R4050" t="s">
        <v>8318</v>
      </c>
      <c r="S4050" s="12">
        <f t="shared" si="261"/>
        <v>42436.509108796294</v>
      </c>
      <c r="T4050" s="12">
        <f t="shared" si="259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62"/>
        <v>0.08</v>
      </c>
      <c r="P4051" s="8">
        <f t="shared" si="260"/>
        <v>16</v>
      </c>
      <c r="Q4051" t="s">
        <v>8317</v>
      </c>
      <c r="R4051" t="s">
        <v>8318</v>
      </c>
      <c r="S4051" s="12">
        <f t="shared" si="261"/>
        <v>42169.958506944444</v>
      </c>
      <c r="T4051" s="12">
        <f t="shared" si="259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62"/>
        <v>6.6666666666666666E-2</v>
      </c>
      <c r="P4052" s="8">
        <f t="shared" si="260"/>
        <v>1</v>
      </c>
      <c r="Q4052" t="s">
        <v>8317</v>
      </c>
      <c r="R4052" t="s">
        <v>8318</v>
      </c>
      <c r="S4052" s="12">
        <f t="shared" si="261"/>
        <v>41905.636469907404</v>
      </c>
      <c r="T4052" s="12">
        <f t="shared" si="259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62"/>
        <v>0</v>
      </c>
      <c r="P4053" s="8">
        <v>0</v>
      </c>
      <c r="Q4053" t="s">
        <v>8317</v>
      </c>
      <c r="R4053" t="s">
        <v>8318</v>
      </c>
      <c r="S4053" s="12">
        <f t="shared" si="261"/>
        <v>41761.810150462967</v>
      </c>
      <c r="T4053" s="12">
        <f t="shared" si="259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62"/>
        <v>37.533333333333339</v>
      </c>
      <c r="P4054" s="8">
        <f t="shared" si="260"/>
        <v>86.615384615384613</v>
      </c>
      <c r="Q4054" t="s">
        <v>8317</v>
      </c>
      <c r="R4054" t="s">
        <v>8318</v>
      </c>
      <c r="S4054" s="12">
        <f t="shared" si="261"/>
        <v>41865.878657407404</v>
      </c>
      <c r="T4054" s="12">
        <f t="shared" si="259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62"/>
        <v>22</v>
      </c>
      <c r="P4055" s="8">
        <f t="shared" si="260"/>
        <v>55</v>
      </c>
      <c r="Q4055" t="s">
        <v>8317</v>
      </c>
      <c r="R4055" t="s">
        <v>8318</v>
      </c>
      <c r="S4055" s="12">
        <f t="shared" si="261"/>
        <v>41928.690138888887</v>
      </c>
      <c r="T4055" s="12">
        <f t="shared" si="259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62"/>
        <v>0</v>
      </c>
      <c r="P4056" s="8">
        <v>0</v>
      </c>
      <c r="Q4056" t="s">
        <v>8317</v>
      </c>
      <c r="R4056" t="s">
        <v>8318</v>
      </c>
      <c r="S4056" s="12">
        <f t="shared" si="261"/>
        <v>42613.841261574074</v>
      </c>
      <c r="T4056" s="12">
        <f t="shared" si="259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62"/>
        <v>17.62</v>
      </c>
      <c r="P4057" s="8">
        <f t="shared" si="260"/>
        <v>41.952380952380949</v>
      </c>
      <c r="Q4057" t="s">
        <v>8317</v>
      </c>
      <c r="R4057" t="s">
        <v>8318</v>
      </c>
      <c r="S4057" s="12">
        <f t="shared" si="261"/>
        <v>41779.648506944446</v>
      </c>
      <c r="T4057" s="12">
        <f t="shared" si="259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62"/>
        <v>53</v>
      </c>
      <c r="P4058" s="8">
        <f t="shared" si="260"/>
        <v>88.333333333333329</v>
      </c>
      <c r="Q4058" t="s">
        <v>8317</v>
      </c>
      <c r="R4058" t="s">
        <v>8318</v>
      </c>
      <c r="S4058" s="12">
        <f t="shared" si="261"/>
        <v>42534.933321759265</v>
      </c>
      <c r="T4058" s="12">
        <f t="shared" si="259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62"/>
        <v>22.142857142857142</v>
      </c>
      <c r="P4059" s="8">
        <f t="shared" si="260"/>
        <v>129.16666666666666</v>
      </c>
      <c r="Q4059" t="s">
        <v>8317</v>
      </c>
      <c r="R4059" t="s">
        <v>8318</v>
      </c>
      <c r="S4059" s="12">
        <f t="shared" si="261"/>
        <v>42310.968518518523</v>
      </c>
      <c r="T4059" s="12">
        <f t="shared" si="259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62"/>
        <v>2.5333333333333332</v>
      </c>
      <c r="P4060" s="8">
        <f t="shared" si="260"/>
        <v>23.75</v>
      </c>
      <c r="Q4060" t="s">
        <v>8317</v>
      </c>
      <c r="R4060" t="s">
        <v>8318</v>
      </c>
      <c r="S4060" s="12">
        <f t="shared" si="261"/>
        <v>42446.060694444444</v>
      </c>
      <c r="T4060" s="12">
        <f t="shared" si="259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62"/>
        <v>2.5</v>
      </c>
      <c r="P4061" s="8">
        <f t="shared" si="260"/>
        <v>35.714285714285715</v>
      </c>
      <c r="Q4061" t="s">
        <v>8317</v>
      </c>
      <c r="R4061" t="s">
        <v>8318</v>
      </c>
      <c r="S4061" s="12">
        <f t="shared" si="261"/>
        <v>41866.640648148146</v>
      </c>
      <c r="T4061" s="12">
        <f t="shared" si="259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62"/>
        <v>2.85</v>
      </c>
      <c r="P4062" s="8">
        <f t="shared" si="260"/>
        <v>57</v>
      </c>
      <c r="Q4062" t="s">
        <v>8317</v>
      </c>
      <c r="R4062" t="s">
        <v>8318</v>
      </c>
      <c r="S4062" s="12">
        <f t="shared" si="261"/>
        <v>41779.695092592592</v>
      </c>
      <c r="T4062" s="12">
        <f t="shared" ref="T4062:T4107" si="263">(((I4062/60)/60)/24)+DATE(1970,1,1)</f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62"/>
        <v>0</v>
      </c>
      <c r="P4063" s="8">
        <v>0</v>
      </c>
      <c r="Q4063" t="s">
        <v>8317</v>
      </c>
      <c r="R4063" t="s">
        <v>8318</v>
      </c>
      <c r="S4063" s="12">
        <f t="shared" si="261"/>
        <v>42421.141469907408</v>
      </c>
      <c r="T4063" s="12">
        <f t="shared" si="26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62"/>
        <v>2.4500000000000002</v>
      </c>
      <c r="P4064" s="8">
        <f t="shared" si="260"/>
        <v>163.33333333333334</v>
      </c>
      <c r="Q4064" t="s">
        <v>8317</v>
      </c>
      <c r="R4064" t="s">
        <v>8318</v>
      </c>
      <c r="S4064" s="12">
        <f t="shared" si="261"/>
        <v>42523.739212962959</v>
      </c>
      <c r="T4064" s="12">
        <f t="shared" si="26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62"/>
        <v>1.4210526315789473</v>
      </c>
      <c r="P4065" s="8">
        <f t="shared" si="260"/>
        <v>15</v>
      </c>
      <c r="Q4065" t="s">
        <v>8317</v>
      </c>
      <c r="R4065" t="s">
        <v>8318</v>
      </c>
      <c r="S4065" s="12">
        <f t="shared" si="261"/>
        <v>41787.681527777779</v>
      </c>
      <c r="T4065" s="12">
        <f t="shared" si="26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62"/>
        <v>19.25</v>
      </c>
      <c r="P4066" s="8">
        <f t="shared" si="260"/>
        <v>64.166666666666671</v>
      </c>
      <c r="Q4066" t="s">
        <v>8317</v>
      </c>
      <c r="R4066" t="s">
        <v>8318</v>
      </c>
      <c r="S4066" s="12">
        <f t="shared" si="261"/>
        <v>42093.588263888887</v>
      </c>
      <c r="T4066" s="12">
        <f t="shared" si="26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62"/>
        <v>0.67500000000000004</v>
      </c>
      <c r="P4067" s="8">
        <f t="shared" si="260"/>
        <v>6.75</v>
      </c>
      <c r="Q4067" t="s">
        <v>8317</v>
      </c>
      <c r="R4067" t="s">
        <v>8318</v>
      </c>
      <c r="S4067" s="12">
        <f t="shared" si="261"/>
        <v>41833.951516203706</v>
      </c>
      <c r="T4067" s="12">
        <f t="shared" si="26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62"/>
        <v>0.16666666666666669</v>
      </c>
      <c r="P4068" s="8">
        <f t="shared" si="260"/>
        <v>25</v>
      </c>
      <c r="Q4068" t="s">
        <v>8317</v>
      </c>
      <c r="R4068" t="s">
        <v>8318</v>
      </c>
      <c r="S4068" s="12">
        <f t="shared" si="261"/>
        <v>42479.039212962962</v>
      </c>
      <c r="T4068" s="12">
        <f t="shared" si="26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62"/>
        <v>60.9</v>
      </c>
      <c r="P4069" s="8">
        <f t="shared" si="260"/>
        <v>179.11764705882354</v>
      </c>
      <c r="Q4069" t="s">
        <v>8317</v>
      </c>
      <c r="R4069" t="s">
        <v>8318</v>
      </c>
      <c r="S4069" s="12">
        <f t="shared" si="261"/>
        <v>42235.117476851854</v>
      </c>
      <c r="T4069" s="12">
        <f t="shared" si="26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62"/>
        <v>1</v>
      </c>
      <c r="P4070" s="8">
        <f t="shared" si="260"/>
        <v>34.950000000000003</v>
      </c>
      <c r="Q4070" t="s">
        <v>8317</v>
      </c>
      <c r="R4070" t="s">
        <v>8318</v>
      </c>
      <c r="S4070" s="12">
        <f t="shared" si="261"/>
        <v>42718.963599537034</v>
      </c>
      <c r="T4070" s="12">
        <f t="shared" si="26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62"/>
        <v>34.4</v>
      </c>
      <c r="P4071" s="8">
        <f t="shared" si="260"/>
        <v>33.07692307692308</v>
      </c>
      <c r="Q4071" t="s">
        <v>8317</v>
      </c>
      <c r="R4071" t="s">
        <v>8318</v>
      </c>
      <c r="S4071" s="12">
        <f t="shared" si="261"/>
        <v>42022.661527777775</v>
      </c>
      <c r="T4071" s="12">
        <f t="shared" si="26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62"/>
        <v>16.5</v>
      </c>
      <c r="P4072" s="8">
        <f t="shared" si="260"/>
        <v>27.5</v>
      </c>
      <c r="Q4072" t="s">
        <v>8317</v>
      </c>
      <c r="R4072" t="s">
        <v>8318</v>
      </c>
      <c r="S4072" s="12">
        <f t="shared" si="261"/>
        <v>42031.666898148149</v>
      </c>
      <c r="T4072" s="12">
        <f t="shared" si="26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62"/>
        <v>0</v>
      </c>
      <c r="P4073" s="8">
        <v>0</v>
      </c>
      <c r="Q4073" t="s">
        <v>8317</v>
      </c>
      <c r="R4073" t="s">
        <v>8318</v>
      </c>
      <c r="S4073" s="12">
        <f t="shared" si="261"/>
        <v>42700.804756944446</v>
      </c>
      <c r="T4073" s="12">
        <f t="shared" si="26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62"/>
        <v>0.4</v>
      </c>
      <c r="P4074" s="8">
        <f t="shared" si="260"/>
        <v>2</v>
      </c>
      <c r="Q4074" t="s">
        <v>8317</v>
      </c>
      <c r="R4074" t="s">
        <v>8318</v>
      </c>
      <c r="S4074" s="12">
        <f t="shared" si="261"/>
        <v>41812.77443287037</v>
      </c>
      <c r="T4074" s="12">
        <f t="shared" si="26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62"/>
        <v>1.0571428571428572</v>
      </c>
      <c r="P4075" s="8">
        <f t="shared" si="260"/>
        <v>18.5</v>
      </c>
      <c r="Q4075" t="s">
        <v>8317</v>
      </c>
      <c r="R4075" t="s">
        <v>8318</v>
      </c>
      <c r="S4075" s="12">
        <f t="shared" si="261"/>
        <v>42078.34520833334</v>
      </c>
      <c r="T4075" s="12">
        <f t="shared" si="26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62"/>
        <v>26.727272727272727</v>
      </c>
      <c r="P4076" s="8">
        <f t="shared" si="260"/>
        <v>35</v>
      </c>
      <c r="Q4076" t="s">
        <v>8317</v>
      </c>
      <c r="R4076" t="s">
        <v>8318</v>
      </c>
      <c r="S4076" s="12">
        <f t="shared" si="261"/>
        <v>42283.552951388891</v>
      </c>
      <c r="T4076" s="12">
        <f t="shared" si="26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62"/>
        <v>28.799999999999997</v>
      </c>
      <c r="P4077" s="8">
        <f t="shared" si="260"/>
        <v>44.307692307692307</v>
      </c>
      <c r="Q4077" t="s">
        <v>8317</v>
      </c>
      <c r="R4077" t="s">
        <v>8318</v>
      </c>
      <c r="S4077" s="12">
        <f t="shared" si="261"/>
        <v>41779.045937499999</v>
      </c>
      <c r="T4077" s="12">
        <f t="shared" si="26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62"/>
        <v>0</v>
      </c>
      <c r="P4078" s="8">
        <v>0</v>
      </c>
      <c r="Q4078" t="s">
        <v>8317</v>
      </c>
      <c r="R4078" t="s">
        <v>8318</v>
      </c>
      <c r="S4078" s="12">
        <f t="shared" si="261"/>
        <v>41905.795706018522</v>
      </c>
      <c r="T4078" s="12">
        <f t="shared" si="26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62"/>
        <v>8.9</v>
      </c>
      <c r="P4079" s="8">
        <f t="shared" si="260"/>
        <v>222.5</v>
      </c>
      <c r="Q4079" t="s">
        <v>8317</v>
      </c>
      <c r="R4079" t="s">
        <v>8318</v>
      </c>
      <c r="S4079" s="12">
        <f t="shared" si="261"/>
        <v>42695.7105787037</v>
      </c>
      <c r="T4079" s="12">
        <f t="shared" si="26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62"/>
        <v>0</v>
      </c>
      <c r="P4080" s="8">
        <v>0</v>
      </c>
      <c r="Q4080" t="s">
        <v>8317</v>
      </c>
      <c r="R4080" t="s">
        <v>8318</v>
      </c>
      <c r="S4080" s="12">
        <f t="shared" si="261"/>
        <v>42732.787523148145</v>
      </c>
      <c r="T4080" s="12">
        <f t="shared" si="26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62"/>
        <v>0.16666666666666669</v>
      </c>
      <c r="P4081" s="8">
        <f t="shared" ref="P4081:P4110" si="264">AVERAGE(E4081/L4081)</f>
        <v>5</v>
      </c>
      <c r="Q4081" t="s">
        <v>8317</v>
      </c>
      <c r="R4081" t="s">
        <v>8318</v>
      </c>
      <c r="S4081" s="12">
        <f t="shared" si="261"/>
        <v>42510.938900462963</v>
      </c>
      <c r="T4081" s="12">
        <f t="shared" si="26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62"/>
        <v>0</v>
      </c>
      <c r="P4082" s="8">
        <v>0</v>
      </c>
      <c r="Q4082" t="s">
        <v>8317</v>
      </c>
      <c r="R4082" t="s">
        <v>8318</v>
      </c>
      <c r="S4082" s="12">
        <f t="shared" si="261"/>
        <v>42511.698101851856</v>
      </c>
      <c r="T4082" s="12">
        <f t="shared" si="26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62"/>
        <v>15.737410071942445</v>
      </c>
      <c r="P4083" s="8">
        <f t="shared" si="264"/>
        <v>29.166666666666668</v>
      </c>
      <c r="Q4083" t="s">
        <v>8317</v>
      </c>
      <c r="R4083" t="s">
        <v>8318</v>
      </c>
      <c r="S4083" s="12">
        <f t="shared" ref="S4083:S4115" si="265">(((J4083/60)/60)/24)+DATE(1970,1,1)</f>
        <v>42041.581307870365</v>
      </c>
      <c r="T4083" s="12">
        <f t="shared" si="26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62"/>
        <v>2</v>
      </c>
      <c r="P4084" s="8">
        <f t="shared" si="264"/>
        <v>1.5</v>
      </c>
      <c r="Q4084" t="s">
        <v>8317</v>
      </c>
      <c r="R4084" t="s">
        <v>8318</v>
      </c>
      <c r="S4084" s="12">
        <f t="shared" si="265"/>
        <v>42307.189270833333</v>
      </c>
      <c r="T4084" s="12">
        <f t="shared" si="26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62"/>
        <v>21.685714285714287</v>
      </c>
      <c r="P4085" s="8">
        <f t="shared" si="264"/>
        <v>126.5</v>
      </c>
      <c r="Q4085" t="s">
        <v>8317</v>
      </c>
      <c r="R4085" t="s">
        <v>8318</v>
      </c>
      <c r="S4085" s="12">
        <f t="shared" si="265"/>
        <v>42353.761759259258</v>
      </c>
      <c r="T4085" s="12">
        <f t="shared" si="26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62"/>
        <v>0.33333333333333337</v>
      </c>
      <c r="P4086" s="8">
        <f t="shared" si="264"/>
        <v>10</v>
      </c>
      <c r="Q4086" t="s">
        <v>8317</v>
      </c>
      <c r="R4086" t="s">
        <v>8318</v>
      </c>
      <c r="S4086" s="12">
        <f t="shared" si="265"/>
        <v>42622.436412037037</v>
      </c>
      <c r="T4086" s="12">
        <f t="shared" si="26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62"/>
        <v>0.2857142857142857</v>
      </c>
      <c r="P4087" s="8">
        <f t="shared" si="264"/>
        <v>10</v>
      </c>
      <c r="Q4087" t="s">
        <v>8317</v>
      </c>
      <c r="R4087" t="s">
        <v>8318</v>
      </c>
      <c r="S4087" s="12">
        <f t="shared" si="265"/>
        <v>42058.603877314818</v>
      </c>
      <c r="T4087" s="12">
        <f t="shared" si="26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62"/>
        <v>4.7</v>
      </c>
      <c r="P4088" s="8">
        <f t="shared" si="264"/>
        <v>9.4</v>
      </c>
      <c r="Q4088" t="s">
        <v>8317</v>
      </c>
      <c r="R4088" t="s">
        <v>8318</v>
      </c>
      <c r="S4088" s="12">
        <f t="shared" si="265"/>
        <v>42304.940960648149</v>
      </c>
      <c r="T4088" s="12">
        <f t="shared" si="26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62"/>
        <v>0</v>
      </c>
      <c r="P4089" s="8">
        <v>0</v>
      </c>
      <c r="Q4089" t="s">
        <v>8317</v>
      </c>
      <c r="R4089" t="s">
        <v>8318</v>
      </c>
      <c r="S4089" s="12">
        <f t="shared" si="265"/>
        <v>42538.742893518516</v>
      </c>
      <c r="T4089" s="12">
        <f t="shared" si="26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62"/>
        <v>10.8</v>
      </c>
      <c r="P4090" s="8">
        <f t="shared" si="264"/>
        <v>72</v>
      </c>
      <c r="Q4090" t="s">
        <v>8317</v>
      </c>
      <c r="R4090" t="s">
        <v>8318</v>
      </c>
      <c r="S4090" s="12">
        <f t="shared" si="265"/>
        <v>41990.612546296295</v>
      </c>
      <c r="T4090" s="12">
        <f t="shared" si="26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62"/>
        <v>4.8</v>
      </c>
      <c r="P4091" s="8">
        <f t="shared" si="264"/>
        <v>30</v>
      </c>
      <c r="Q4091" t="s">
        <v>8317</v>
      </c>
      <c r="R4091" t="s">
        <v>8318</v>
      </c>
      <c r="S4091" s="12">
        <f t="shared" si="265"/>
        <v>42122.732499999998</v>
      </c>
      <c r="T4091" s="12">
        <f t="shared" si="26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62"/>
        <v>3.2</v>
      </c>
      <c r="P4092" s="8">
        <f t="shared" si="264"/>
        <v>10.666666666666666</v>
      </c>
      <c r="Q4092" t="s">
        <v>8317</v>
      </c>
      <c r="R4092" t="s">
        <v>8318</v>
      </c>
      <c r="S4092" s="12">
        <f t="shared" si="265"/>
        <v>42209.67288194444</v>
      </c>
      <c r="T4092" s="12">
        <f t="shared" si="26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62"/>
        <v>12.75</v>
      </c>
      <c r="P4093" s="8">
        <f t="shared" si="264"/>
        <v>25.5</v>
      </c>
      <c r="Q4093" t="s">
        <v>8317</v>
      </c>
      <c r="R4093" t="s">
        <v>8318</v>
      </c>
      <c r="S4093" s="12">
        <f t="shared" si="265"/>
        <v>41990.506377314814</v>
      </c>
      <c r="T4093" s="12">
        <f t="shared" si="26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62"/>
        <v>1.8181818181818181E-2</v>
      </c>
      <c r="P4094" s="8">
        <f t="shared" si="264"/>
        <v>20</v>
      </c>
      <c r="Q4094" t="s">
        <v>8317</v>
      </c>
      <c r="R4094" t="s">
        <v>8318</v>
      </c>
      <c r="S4094" s="12">
        <f t="shared" si="265"/>
        <v>42039.194988425923</v>
      </c>
      <c r="T4094" s="12">
        <f t="shared" si="26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62"/>
        <v>2.4</v>
      </c>
      <c r="P4095" s="8">
        <f t="shared" si="264"/>
        <v>15</v>
      </c>
      <c r="Q4095" t="s">
        <v>8317</v>
      </c>
      <c r="R4095" t="s">
        <v>8318</v>
      </c>
      <c r="S4095" s="12">
        <f t="shared" si="265"/>
        <v>42178.815891203703</v>
      </c>
      <c r="T4095" s="12">
        <f t="shared" si="26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62"/>
        <v>36.5</v>
      </c>
      <c r="P4096" s="8">
        <f t="shared" si="264"/>
        <v>91.25</v>
      </c>
      <c r="Q4096" t="s">
        <v>8317</v>
      </c>
      <c r="R4096" t="s">
        <v>8318</v>
      </c>
      <c r="S4096" s="12">
        <f t="shared" si="265"/>
        <v>41890.086805555555</v>
      </c>
      <c r="T4096" s="12">
        <f t="shared" si="26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62"/>
        <v>2.666666666666667</v>
      </c>
      <c r="P4097" s="8">
        <f t="shared" si="264"/>
        <v>800</v>
      </c>
      <c r="Q4097" t="s">
        <v>8317</v>
      </c>
      <c r="R4097" t="s">
        <v>8318</v>
      </c>
      <c r="S4097" s="12">
        <f t="shared" si="265"/>
        <v>42693.031828703708</v>
      </c>
      <c r="T4097" s="12">
        <f t="shared" si="26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62"/>
        <v>11.428571428571429</v>
      </c>
      <c r="P4098" s="8">
        <f t="shared" si="264"/>
        <v>80</v>
      </c>
      <c r="Q4098" t="s">
        <v>8317</v>
      </c>
      <c r="R4098" t="s">
        <v>8318</v>
      </c>
      <c r="S4098" s="12">
        <f t="shared" si="265"/>
        <v>42750.530312499999</v>
      </c>
      <c r="T4098" s="12">
        <f t="shared" si="26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62"/>
        <v>0</v>
      </c>
      <c r="P4099" s="8">
        <v>0</v>
      </c>
      <c r="Q4099" t="s">
        <v>8317</v>
      </c>
      <c r="R4099" t="s">
        <v>8318</v>
      </c>
      <c r="S4099" s="12">
        <f t="shared" si="265"/>
        <v>42344.824502314819</v>
      </c>
      <c r="T4099" s="12">
        <f t="shared" si="263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62"/>
        <v>0</v>
      </c>
      <c r="P4100" s="8">
        <v>0</v>
      </c>
      <c r="Q4100" t="s">
        <v>8317</v>
      </c>
      <c r="R4100" t="s">
        <v>8318</v>
      </c>
      <c r="S4100" s="12">
        <f t="shared" si="265"/>
        <v>42495.722187499996</v>
      </c>
      <c r="T4100" s="12">
        <f t="shared" si="263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62"/>
        <v>1.1111111111111112</v>
      </c>
      <c r="P4101" s="8">
        <f t="shared" si="264"/>
        <v>50</v>
      </c>
      <c r="Q4101" t="s">
        <v>8317</v>
      </c>
      <c r="R4101" t="s">
        <v>8318</v>
      </c>
      <c r="S4101" s="12">
        <f t="shared" si="265"/>
        <v>42570.850381944445</v>
      </c>
      <c r="T4101" s="12">
        <f t="shared" si="263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62"/>
        <v>0</v>
      </c>
      <c r="P4102" s="8">
        <v>0</v>
      </c>
      <c r="Q4102" t="s">
        <v>8317</v>
      </c>
      <c r="R4102" t="s">
        <v>8318</v>
      </c>
      <c r="S4102" s="12">
        <f t="shared" si="265"/>
        <v>41927.124884259261</v>
      </c>
      <c r="T4102" s="12">
        <f t="shared" si="263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62"/>
        <v>0</v>
      </c>
      <c r="P4103" s="8">
        <v>0</v>
      </c>
      <c r="Q4103" t="s">
        <v>8317</v>
      </c>
      <c r="R4103" t="s">
        <v>8318</v>
      </c>
      <c r="S4103" s="12">
        <f t="shared" si="265"/>
        <v>42730.903726851851</v>
      </c>
      <c r="T4103" s="12">
        <f t="shared" si="263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ref="O4104:O4114" si="266">SUM(E4104/D4104)*100</f>
        <v>27.400000000000002</v>
      </c>
      <c r="P4104" s="8">
        <f t="shared" si="264"/>
        <v>22.833333333333332</v>
      </c>
      <c r="Q4104" t="s">
        <v>8317</v>
      </c>
      <c r="R4104" t="s">
        <v>8318</v>
      </c>
      <c r="S4104" s="12">
        <f t="shared" si="265"/>
        <v>42475.848067129627</v>
      </c>
      <c r="T4104" s="12">
        <f t="shared" si="263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66"/>
        <v>10</v>
      </c>
      <c r="P4105" s="8">
        <f t="shared" si="264"/>
        <v>16.666666666666668</v>
      </c>
      <c r="Q4105" t="s">
        <v>8317</v>
      </c>
      <c r="R4105" t="s">
        <v>8318</v>
      </c>
      <c r="S4105" s="12">
        <f t="shared" si="265"/>
        <v>42188.83293981482</v>
      </c>
      <c r="T4105" s="12">
        <f t="shared" si="263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66"/>
        <v>21.366666666666667</v>
      </c>
      <c r="P4106" s="8">
        <f t="shared" si="264"/>
        <v>45.785714285714285</v>
      </c>
      <c r="Q4106" t="s">
        <v>8317</v>
      </c>
      <c r="R4106" t="s">
        <v>8318</v>
      </c>
      <c r="S4106" s="12">
        <f t="shared" si="265"/>
        <v>42640.278171296297</v>
      </c>
      <c r="T4106" s="12">
        <f t="shared" si="263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66"/>
        <v>6.9696969696969706</v>
      </c>
      <c r="P4107" s="8">
        <f t="shared" si="264"/>
        <v>383.33333333333331</v>
      </c>
      <c r="Q4107" t="s">
        <v>8317</v>
      </c>
      <c r="R4107" t="s">
        <v>8318</v>
      </c>
      <c r="S4107" s="12">
        <f t="shared" si="265"/>
        <v>42697.010520833333</v>
      </c>
      <c r="T4107" s="12">
        <f t="shared" si="263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66"/>
        <v>70.599999999999994</v>
      </c>
      <c r="P4108" s="8">
        <f t="shared" si="264"/>
        <v>106.96969696969697</v>
      </c>
      <c r="Q4108" t="s">
        <v>8317</v>
      </c>
      <c r="R4108" t="s">
        <v>8318</v>
      </c>
      <c r="S4108" s="12">
        <f t="shared" si="265"/>
        <v>42053.049375000002</v>
      </c>
      <c r="T4108" s="12">
        <f>(((I4108/60)/60)/24)+DATE(1970,1,1)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66"/>
        <v>2.0500000000000003</v>
      </c>
      <c r="P4109" s="8">
        <f t="shared" si="264"/>
        <v>10.25</v>
      </c>
      <c r="Q4109" t="s">
        <v>8317</v>
      </c>
      <c r="R4109" t="s">
        <v>8318</v>
      </c>
      <c r="S4109" s="12">
        <f t="shared" si="265"/>
        <v>41883.916678240741</v>
      </c>
      <c r="T4109" s="12">
        <f t="shared" ref="T4109:T4115" si="267">(((I4109/60)/60)/24)+DATE(1970,1,1)</f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66"/>
        <v>1.9666666666666666</v>
      </c>
      <c r="P4110" s="8">
        <f t="shared" si="264"/>
        <v>59</v>
      </c>
      <c r="Q4110" t="s">
        <v>8317</v>
      </c>
      <c r="R4110" t="s">
        <v>8318</v>
      </c>
      <c r="S4110" s="12">
        <f t="shared" si="265"/>
        <v>42767.031678240746</v>
      </c>
      <c r="T4110" s="12">
        <f t="shared" si="267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66"/>
        <v>0</v>
      </c>
      <c r="P4111" s="8">
        <v>0</v>
      </c>
      <c r="Q4111" t="s">
        <v>8317</v>
      </c>
      <c r="R4111" t="s">
        <v>8318</v>
      </c>
      <c r="S4111" s="12">
        <f t="shared" si="265"/>
        <v>42307.539398148147</v>
      </c>
      <c r="T4111" s="12">
        <f t="shared" si="267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66"/>
        <v>28.666666666666668</v>
      </c>
      <c r="P4112" s="8">
        <f t="shared" ref="P4112:P4114" si="268">AVERAGE(E4112/L4112)</f>
        <v>14.333333333333334</v>
      </c>
      <c r="Q4112" t="s">
        <v>8317</v>
      </c>
      <c r="R4112" t="s">
        <v>8318</v>
      </c>
      <c r="S4112" s="12">
        <f t="shared" si="265"/>
        <v>42512.626747685179</v>
      </c>
      <c r="T4112" s="12">
        <f t="shared" si="267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66"/>
        <v>3.1333333333333333</v>
      </c>
      <c r="P4113" s="8">
        <f t="shared" si="268"/>
        <v>15.666666666666666</v>
      </c>
      <c r="Q4113" t="s">
        <v>8317</v>
      </c>
      <c r="R4113" t="s">
        <v>8318</v>
      </c>
      <c r="S4113" s="12">
        <f t="shared" si="265"/>
        <v>42029.135879629626</v>
      </c>
      <c r="T4113" s="12">
        <f t="shared" si="267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66"/>
        <v>0.04</v>
      </c>
      <c r="P4114" s="8">
        <f t="shared" si="268"/>
        <v>1</v>
      </c>
      <c r="Q4114" t="s">
        <v>8317</v>
      </c>
      <c r="R4114" t="s">
        <v>8318</v>
      </c>
      <c r="S4114" s="12">
        <f t="shared" si="265"/>
        <v>42400.946597222224</v>
      </c>
      <c r="T4114" s="12">
        <f t="shared" si="267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SUM(E4115/D4115)*100</f>
        <v>0.2</v>
      </c>
      <c r="P4115" s="8">
        <f>AVERAGE(E4115/L4115)</f>
        <v>1</v>
      </c>
      <c r="Q4115" t="s">
        <v>8317</v>
      </c>
      <c r="R4115" t="s">
        <v>8318</v>
      </c>
      <c r="S4115" s="12">
        <f t="shared" si="265"/>
        <v>42358.573182870372</v>
      </c>
      <c r="T4115" s="12">
        <f t="shared" si="267"/>
        <v>42377.273611111115</v>
      </c>
    </row>
  </sheetData>
  <conditionalFormatting sqref="F1:F1048576">
    <cfRule type="containsText" dxfId="19" priority="5" operator="containsText" text="live">
      <formula>NOT(ISERROR(SEARCH("live",F1)))</formula>
    </cfRule>
    <cfRule type="containsText" dxfId="18" priority="6" operator="containsText" text="canceled">
      <formula>NOT(ISERROR(SEARCH("canceled",F1)))</formula>
    </cfRule>
    <cfRule type="containsText" dxfId="17" priority="7" operator="containsText" text="failed">
      <formula>NOT(ISERROR(SEARCH("failed",F1)))</formula>
    </cfRule>
    <cfRule type="containsText" dxfId="16" priority="8" operator="containsText" text="successful">
      <formula>NOT(ISERROR(SEARCH("successful",F1)))</formula>
    </cfRule>
  </conditionalFormatting>
  <conditionalFormatting sqref="R69:R136">
    <cfRule type="colorScale" priority="2">
      <colorScale>
        <cfvo type="formula" val="0%"/>
        <cfvo type="formula" val="100%"/>
        <cfvo type="formula" val="200%"/>
        <color rgb="FFFF0000"/>
        <color rgb="FF00B050"/>
        <color rgb="FF0070C0"/>
      </colorScale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7F0002"/>
        <color rgb="FF92D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9C327-C95F-A847-BE94-D7CD708FB7AA}">
  <dimension ref="A1:F14"/>
  <sheetViews>
    <sheetView zoomScale="120" zoomScaleNormal="120" workbookViewId="0">
      <selection activeCell="G27" sqref="G27:I27"/>
    </sheetView>
  </sheetViews>
  <sheetFormatPr baseColWidth="10" defaultColWidth="10.83203125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8364</v>
      </c>
    </row>
    <row r="3" spans="1:6" x14ac:dyDescent="0.2">
      <c r="A3" s="9" t="s">
        <v>8363</v>
      </c>
      <c r="B3" s="9" t="s">
        <v>8362</v>
      </c>
    </row>
    <row r="4" spans="1:6" x14ac:dyDescent="0.2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4ADE7-66F8-5E40-BD68-862F1045CF52}">
  <dimension ref="A1:F47"/>
  <sheetViews>
    <sheetView topLeftCell="A5" zoomScaleNormal="100" workbookViewId="0">
      <selection activeCell="U27" sqref="U27"/>
    </sheetView>
  </sheetViews>
  <sheetFormatPr baseColWidth="10" defaultColWidth="10.83203125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8365</v>
      </c>
      <c r="B2" t="s">
        <v>8364</v>
      </c>
    </row>
    <row r="4" spans="1:6" x14ac:dyDescent="0.2">
      <c r="A4" s="9" t="s">
        <v>8366</v>
      </c>
      <c r="B4" s="9" t="s">
        <v>8362</v>
      </c>
    </row>
    <row r="5" spans="1:6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2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CB5B3-000F-A34D-B3E1-690352B165C5}">
  <dimension ref="A1:E18"/>
  <sheetViews>
    <sheetView zoomScale="120" zoomScaleNormal="120" workbookViewId="0">
      <selection activeCell="E25" sqref="E25"/>
    </sheetView>
  </sheetViews>
  <sheetFormatPr baseColWidth="10" defaultColWidth="10.83203125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8365</v>
      </c>
      <c r="B1" t="s">
        <v>8364</v>
      </c>
    </row>
    <row r="2" spans="1:5" x14ac:dyDescent="0.2">
      <c r="A2" s="9" t="s">
        <v>8381</v>
      </c>
      <c r="B2" t="s">
        <v>8364</v>
      </c>
    </row>
    <row r="4" spans="1:5" x14ac:dyDescent="0.2">
      <c r="A4" s="9" t="s">
        <v>8366</v>
      </c>
      <c r="B4" s="9" t="s">
        <v>8362</v>
      </c>
    </row>
    <row r="5" spans="1:5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3" t="s">
        <v>8370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3" t="s">
        <v>8380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3" t="s">
        <v>8371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3" t="s">
        <v>8379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3" t="s">
        <v>8372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3" t="s">
        <v>8373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3" t="s">
        <v>8374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3" t="s">
        <v>8375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3" t="s">
        <v>8376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3" t="s">
        <v>8377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3" t="s">
        <v>8378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3" t="s">
        <v>8369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3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5EF3C-2663-7340-AC05-B8FBC255D04B}">
  <dimension ref="A1:H13"/>
  <sheetViews>
    <sheetView zoomScaleNormal="130" workbookViewId="0">
      <selection activeCell="G42" sqref="G42"/>
    </sheetView>
  </sheetViews>
  <sheetFormatPr baseColWidth="10" defaultColWidth="10.83203125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COUNTIFS(Main!$F$2:'Main'!$F$4115,"successful",Main!$D$2:'Main'!$D$4115,"&lt;1000")</f>
        <v>322</v>
      </c>
      <c r="C2">
        <f>COUNTIFS(Main!$F$2:'Main'!$F$4115,"failed",Main!$D$2:'Main'!$D$4115,"&lt;1000")</f>
        <v>113</v>
      </c>
      <c r="D2">
        <f>COUNTIFS(Main!$F$2:'Main'!$F$4115,"canceled",Main!$D$2:'Main'!$D$4115,"&lt;1000")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8391</v>
      </c>
      <c r="B3">
        <f>COUNTIFS(Main!$F$2:'Main'!$F$4115,"successful",Main!$D$2:'Main'!$D$4115,"&gt;=1000",Main!$D$2:'Main'!$D$4115,"&lt;=4999")</f>
        <v>932</v>
      </c>
      <c r="C3">
        <f>COUNTIFS(Main!$F$2:'Main'!$F$4115,"failed",Main!$D$2:'Main'!$D$4115,"&gt;=1000",Main!$D$2:'Main'!$D$4115,"&lt;=4999")</f>
        <v>420</v>
      </c>
      <c r="D3">
        <f>COUNTIFS(Main!$F$2:'Main'!$F$4115,"canceled",Main!$D$2:'Main'!$D$4115,"&gt;=1000",Main!$D$2:'Main'!$D$4115,"&lt;=4999")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8392</v>
      </c>
      <c r="B4">
        <f>COUNTIFS(Main!$F$2:'Main'!$F$4115,"successful",Main!$D$2:'Main'!$D$4115,"&gt;=5000",Main!$D$2:'Main'!$D$4115,"&lt;=9999")</f>
        <v>381</v>
      </c>
      <c r="C4">
        <f>COUNTIFS(Main!$F$2:'Main'!$F$4115,"failed",Main!$D$2:'Main'!$D$4115,"&gt;=5000",Main!$D$2:'Main'!$D$4115,"&lt;=9999")</f>
        <v>283</v>
      </c>
      <c r="D4">
        <f>COUNTIFS(Main!$F$2:'Main'!$F$4115,"canceled",Main!$D$2:'Main'!$D$4115,"&gt;=5000",Main!$D$2:'Main'!$D$4115,"&lt;=9999")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8393</v>
      </c>
      <c r="B5">
        <f>COUNTIFS(Main!$F$2:'Main'!$F$4115,"successful",Main!$D$2:'Main'!$D$4115,"&gt;=10000",Main!$D$2:'Main'!$D$4115,"&lt;=14999")</f>
        <v>168</v>
      </c>
      <c r="C5">
        <f>COUNTIFS(Main!$F$2:'Main'!$F$4115,"failed",Main!$D$2:'Main'!$D$4115,"&gt;=10000",Main!$D$2:'Main'!$D$4115,"&lt;=14999")</f>
        <v>144</v>
      </c>
      <c r="D5">
        <f>COUNTIFS(Main!$F$2:'Main'!$F$4115,"canceled",Main!$D$2:'Main'!$D$4115,"&gt;=10000",Main!$D$2:'Main'!$D$4115,"&lt;=14999")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8394</v>
      </c>
      <c r="B6">
        <f>COUNTIFS(Main!$F$2:'Main'!$F$4115,"successful",Main!$D$2:'Main'!$D$4115,"&gt;=15000",Main!$D$2:'Main'!$D$4115,"&lt;=19999")</f>
        <v>94</v>
      </c>
      <c r="C6">
        <f>COUNTIFS(Main!$F$2:'Main'!$F$4115,"failed",Main!$D$2:'Main'!$D$4115,"&gt;=15000",Main!$D$2:'Main'!$D$4115,"&lt;=19999")</f>
        <v>90</v>
      </c>
      <c r="D6">
        <f>COUNTIFS(Main!$F$2:'Main'!$F$4115,"canceled",Main!$D$2:'Main'!$D$4115,"&gt;=15000",Main!$D$2:'Main'!$D$4115,"&lt;=19999")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8395</v>
      </c>
      <c r="B7">
        <f>COUNTIFS(Main!$F$2:'Main'!$F$4115,"successful",Main!$D$2:'Main'!$D$4115,"&gt;=20000",Main!$D$2:'Main'!$D$4115,"&lt;=24999")</f>
        <v>62</v>
      </c>
      <c r="C7">
        <f>COUNTIFS(Main!$F$2:'Main'!$F$4115,"failed",Main!$D$2:'Main'!$D$4115,"&gt;=20000",Main!$D$2:'Main'!$D$4115,"&lt;=24999")</f>
        <v>72</v>
      </c>
      <c r="D7">
        <f>COUNTIFS(Main!$F$2:'Main'!$F$4115,"canceled",Main!$D$2:'Main'!$D$4115,"&gt;=20000",Main!$D$2:'Main'!$D$4115,"&lt;=24999")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8396</v>
      </c>
      <c r="B8">
        <f>COUNTIFS(Main!$F$2:'Main'!$F$4115,"successful",Main!$D$2:'Main'!$D$4115,"&gt;=25000",Main!$D$2:'Main'!$D$4115,"&lt;=29999")</f>
        <v>55</v>
      </c>
      <c r="C8">
        <f>COUNTIFS(Main!$F$2:'Main'!$F$4115,"failed",Main!$D$2:'Main'!$D$4115,"&gt;=25000",Main!$D$2:'Main'!$D$4115,"&lt;=29999")</f>
        <v>64</v>
      </c>
      <c r="D8">
        <f>COUNTIFS(Main!$F$2:'Main'!$F$4115,"canceled",Main!$D$2:'Main'!$D$4115,"&gt;=25000",Main!$D$2:'Main'!$D$4115,"&lt;=29999")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8397</v>
      </c>
      <c r="B9">
        <f>COUNTIFS(Main!$F$2:'Main'!$F$4115,"successful",Main!$D$2:'Main'!$D$4115,"&gt;=30000",Main!$D$2:'Main'!$D$4115,"&lt;=34999")</f>
        <v>32</v>
      </c>
      <c r="C9">
        <f>COUNTIFS(Main!$F$2:'Main'!$F$4115,"failed",Main!$D$2:'Main'!$D$4115,"&gt;=30000",Main!$D$2:'Main'!$D$4115,"&lt;=34999")</f>
        <v>37</v>
      </c>
      <c r="D9">
        <f>COUNTIFS(Main!$F$2:'Main'!$F$4115,"canceled",Main!$D$2:'Main'!$D$4115,"&gt;=30000",Main!$D$2:'Main'!$D$4115,"&lt;=34999")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8398</v>
      </c>
      <c r="B10">
        <f>COUNTIFS(Main!$F$2:'Main'!$F$4115,"successful",Main!$D$2:'Main'!$D$4115,"&gt;=35000",Main!$D$2:'Main'!$D$4115,"&lt;=39999")</f>
        <v>26</v>
      </c>
      <c r="C10">
        <f>COUNTIFS(Main!$F$2:'Main'!$F$4115,"failed",Main!$D$2:'Main'!$D$4115,"&gt;=35000",Main!$D$2:'Main'!$D$4115,"&lt;=39999")</f>
        <v>22</v>
      </c>
      <c r="D10">
        <f>COUNTIFS(Main!$F$2:'Main'!$F$4115,"canceled",Main!$D$2:'Main'!$D$4115,"&gt;=35000",Main!$D$2:'Main'!$D$4115,"&lt;=39999")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8399</v>
      </c>
      <c r="B11">
        <f>COUNTIFS(Main!$F$2:'Main'!$F$4115,"successful",Main!$D$2:'Main'!$D$4115,"&gt;=40000",Main!$D$2:'Main'!$D$4115,"&lt;=44999")</f>
        <v>21</v>
      </c>
      <c r="C11">
        <f>COUNTIFS(Main!$F$2:'Main'!$F$4115,"failed",Main!$D$2:'Main'!$D$4115,"&gt;=40000",Main!$D$2:'Main'!$D$4115,"&lt;=44999")</f>
        <v>16</v>
      </c>
      <c r="D11">
        <f>COUNTIFS(Main!$F$2:'Main'!$F$4115,"canceled",Main!$D$2:'Main'!$D$4115,"&gt;=40000",Main!$D$2:'Main'!$D$4115,"&lt;=44999")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8400</v>
      </c>
      <c r="B12">
        <f>COUNTIFS(Main!$F$2:'Main'!$F$4115,"successful",Main!$D$2:'Main'!$D$4115,"&gt;=45000",Main!$D$2:'Main'!$D$4115,"&lt;=49999")</f>
        <v>6</v>
      </c>
      <c r="C12">
        <f>COUNTIFS(Main!$F$2:'Main'!$F$4115,"failed",Main!$D$2:'Main'!$D$4115,"&gt;=45000",Main!$D$2:'Main'!$D$4115,"&lt;=49999")</f>
        <v>11</v>
      </c>
      <c r="D12">
        <f>COUNTIFS(Main!$F$2:'Main'!$F$4115,"canceled",Main!$D$2:'Main'!$D$4115,"&gt;=45000",Main!$D$2:'Main'!$D$4115,"&lt;=49999")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8401</v>
      </c>
      <c r="B13">
        <f>COUNTIFS(Main!$F$2:'Main'!$F$4115,"successful",Main!$D$2:'Main'!$D$4115,"&gt;=50000")</f>
        <v>86</v>
      </c>
      <c r="C13">
        <f>COUNTIFS(Main!$F$2:'Main'!$F$4115,"failed",Main!$D$2:'Main'!$D$4115,"&gt;=50000")</f>
        <v>258</v>
      </c>
      <c r="D13">
        <f>COUNTIFS(Main!$F$2:'Main'!$F$4115,"canceled",Main!$D$2:'Main'!$D$4115,"&gt;=50000")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5549D-B389-6644-975D-813BE97D71DD}">
  <dimension ref="A1:K2394"/>
  <sheetViews>
    <sheetView tabSelected="1" zoomScaleNormal="100" workbookViewId="0">
      <selection activeCell="E1539" sqref="E1539"/>
    </sheetView>
  </sheetViews>
  <sheetFormatPr baseColWidth="10" defaultColWidth="10.83203125" defaultRowHeight="16" x14ac:dyDescent="0.2"/>
  <cols>
    <col min="1" max="1" width="21.33203125" style="15" customWidth="1"/>
    <col min="2" max="2" width="24.5" style="15" customWidth="1"/>
    <col min="3" max="3" width="10.83203125" style="14"/>
    <col min="4" max="4" width="21.33203125" style="15" customWidth="1"/>
    <col min="5" max="5" width="24.5" style="15" customWidth="1"/>
    <col min="6" max="6" width="10.83203125" style="14"/>
    <col min="7" max="7" width="16.33203125" style="14" bestFit="1" customWidth="1"/>
    <col min="8" max="8" width="13.6640625" style="14" bestFit="1" customWidth="1"/>
    <col min="9" max="9" width="10.83203125" style="14"/>
    <col min="10" max="10" width="16.33203125" style="14" bestFit="1" customWidth="1"/>
    <col min="11" max="11" width="11.6640625" style="14" bestFit="1" customWidth="1"/>
    <col min="12" max="16384" width="10.83203125" style="14"/>
  </cols>
  <sheetData>
    <row r="1" spans="1:11" x14ac:dyDescent="0.2">
      <c r="A1" s="18" t="s">
        <v>8402</v>
      </c>
      <c r="B1" s="18" t="s">
        <v>8262</v>
      </c>
      <c r="C1" s="19"/>
      <c r="D1" s="18" t="s">
        <v>8402</v>
      </c>
      <c r="E1" s="18" t="s">
        <v>8262</v>
      </c>
      <c r="G1" s="20" t="s">
        <v>8219</v>
      </c>
      <c r="H1" s="20"/>
      <c r="J1" s="20" t="s">
        <v>8221</v>
      </c>
      <c r="K1" s="20"/>
    </row>
    <row r="2" spans="1:11" x14ac:dyDescent="0.2">
      <c r="A2" s="15" t="s">
        <v>8219</v>
      </c>
      <c r="B2" s="15">
        <v>182</v>
      </c>
      <c r="D2" s="15" t="s">
        <v>8221</v>
      </c>
      <c r="E2" s="15">
        <v>0</v>
      </c>
      <c r="G2" s="14" t="s">
        <v>8408</v>
      </c>
      <c r="H2" s="16">
        <v>194.42517162471395</v>
      </c>
      <c r="J2" s="14" t="s">
        <v>8408</v>
      </c>
      <c r="K2" s="16">
        <v>17.709803921568628</v>
      </c>
    </row>
    <row r="3" spans="1:11" x14ac:dyDescent="0.2">
      <c r="A3" s="15" t="s">
        <v>8219</v>
      </c>
      <c r="B3" s="15">
        <v>79</v>
      </c>
      <c r="D3" s="15" t="s">
        <v>8221</v>
      </c>
      <c r="E3" s="15">
        <v>1</v>
      </c>
      <c r="G3" s="14" t="s">
        <v>8407</v>
      </c>
      <c r="H3" s="17">
        <v>62</v>
      </c>
      <c r="J3" s="14" t="s">
        <v>8407</v>
      </c>
      <c r="K3" s="17">
        <v>4</v>
      </c>
    </row>
    <row r="4" spans="1:11" x14ac:dyDescent="0.2">
      <c r="A4" s="15" t="s">
        <v>8219</v>
      </c>
      <c r="B4" s="15">
        <v>35</v>
      </c>
      <c r="D4" s="15" t="s">
        <v>8221</v>
      </c>
      <c r="E4" s="15">
        <v>10</v>
      </c>
      <c r="G4" s="14" t="s">
        <v>8406</v>
      </c>
      <c r="H4" s="17">
        <v>1</v>
      </c>
      <c r="J4" s="14" t="s">
        <v>8406</v>
      </c>
      <c r="K4" s="17">
        <v>0</v>
      </c>
    </row>
    <row r="5" spans="1:11" x14ac:dyDescent="0.2">
      <c r="A5" s="15" t="s">
        <v>8219</v>
      </c>
      <c r="B5" s="15">
        <v>150</v>
      </c>
      <c r="D5" s="15" t="s">
        <v>8221</v>
      </c>
      <c r="E5" s="15">
        <v>0</v>
      </c>
      <c r="G5" s="14" t="s">
        <v>8405</v>
      </c>
      <c r="H5" s="16">
        <v>26457</v>
      </c>
      <c r="J5" s="14" t="s">
        <v>8405</v>
      </c>
      <c r="K5" s="16">
        <v>1293</v>
      </c>
    </row>
    <row r="6" spans="1:11" x14ac:dyDescent="0.2">
      <c r="A6" s="15" t="s">
        <v>8219</v>
      </c>
      <c r="B6" s="15">
        <v>284</v>
      </c>
      <c r="D6" s="15" t="s">
        <v>8221</v>
      </c>
      <c r="E6" s="15">
        <v>7</v>
      </c>
      <c r="G6" s="14" t="s">
        <v>8404</v>
      </c>
      <c r="H6" s="16">
        <f>B2193</f>
        <v>713476.2365875307</v>
      </c>
      <c r="J6" s="14" t="s">
        <v>8404</v>
      </c>
      <c r="K6" s="16">
        <f>E1538</f>
        <v>3773.2216685890044</v>
      </c>
    </row>
    <row r="7" spans="1:11" x14ac:dyDescent="0.2">
      <c r="A7" s="15" t="s">
        <v>8219</v>
      </c>
      <c r="B7" s="15">
        <v>47</v>
      </c>
      <c r="D7" s="15" t="s">
        <v>8221</v>
      </c>
      <c r="E7" s="15">
        <v>0</v>
      </c>
      <c r="G7" s="14" t="s">
        <v>8403</v>
      </c>
      <c r="H7" s="16">
        <v>844.8729849149164</v>
      </c>
      <c r="J7" s="14" t="s">
        <v>8403</v>
      </c>
      <c r="K7" s="16">
        <v>61.446638959868842</v>
      </c>
    </row>
    <row r="8" spans="1:11" x14ac:dyDescent="0.2">
      <c r="A8" s="15" t="s">
        <v>8219</v>
      </c>
      <c r="B8" s="15">
        <v>58</v>
      </c>
      <c r="D8" s="15" t="s">
        <v>8221</v>
      </c>
      <c r="E8" s="15">
        <v>1</v>
      </c>
    </row>
    <row r="9" spans="1:11" x14ac:dyDescent="0.2">
      <c r="A9" s="15" t="s">
        <v>8219</v>
      </c>
      <c r="B9" s="15">
        <v>57</v>
      </c>
      <c r="D9" s="15" t="s">
        <v>8221</v>
      </c>
      <c r="E9" s="15">
        <v>2</v>
      </c>
    </row>
    <row r="10" spans="1:11" x14ac:dyDescent="0.2">
      <c r="A10" s="15" t="s">
        <v>8219</v>
      </c>
      <c r="B10" s="15">
        <v>12</v>
      </c>
      <c r="D10" s="15" t="s">
        <v>8221</v>
      </c>
      <c r="E10" s="15">
        <v>3</v>
      </c>
    </row>
    <row r="11" spans="1:11" x14ac:dyDescent="0.2">
      <c r="A11" s="15" t="s">
        <v>8219</v>
      </c>
      <c r="B11" s="15">
        <v>20</v>
      </c>
      <c r="D11" s="15" t="s">
        <v>8221</v>
      </c>
      <c r="E11" s="15">
        <v>10</v>
      </c>
    </row>
    <row r="12" spans="1:11" x14ac:dyDescent="0.2">
      <c r="A12" s="15" t="s">
        <v>8219</v>
      </c>
      <c r="B12" s="15">
        <v>19</v>
      </c>
      <c r="D12" s="15" t="s">
        <v>8221</v>
      </c>
      <c r="E12" s="15">
        <v>10</v>
      </c>
    </row>
    <row r="13" spans="1:11" x14ac:dyDescent="0.2">
      <c r="A13" s="15" t="s">
        <v>8219</v>
      </c>
      <c r="B13" s="15">
        <v>75</v>
      </c>
      <c r="D13" s="15" t="s">
        <v>8221</v>
      </c>
      <c r="E13" s="15">
        <v>1</v>
      </c>
    </row>
    <row r="14" spans="1:11" x14ac:dyDescent="0.2">
      <c r="A14" s="15" t="s">
        <v>8219</v>
      </c>
      <c r="B14" s="15">
        <v>827</v>
      </c>
      <c r="D14" s="15" t="s">
        <v>8221</v>
      </c>
      <c r="E14" s="15">
        <v>0</v>
      </c>
    </row>
    <row r="15" spans="1:11" x14ac:dyDescent="0.2">
      <c r="A15" s="15" t="s">
        <v>8219</v>
      </c>
      <c r="B15" s="15">
        <v>51</v>
      </c>
      <c r="D15" s="15" t="s">
        <v>8221</v>
      </c>
      <c r="E15" s="15">
        <v>0</v>
      </c>
    </row>
    <row r="16" spans="1:11" x14ac:dyDescent="0.2">
      <c r="A16" s="15" t="s">
        <v>8219</v>
      </c>
      <c r="B16" s="15">
        <v>41</v>
      </c>
      <c r="D16" s="15" t="s">
        <v>8221</v>
      </c>
      <c r="E16" s="15">
        <v>0</v>
      </c>
    </row>
    <row r="17" spans="1:5" x14ac:dyDescent="0.2">
      <c r="A17" s="15" t="s">
        <v>8219</v>
      </c>
      <c r="B17" s="15">
        <v>98</v>
      </c>
      <c r="D17" s="15" t="s">
        <v>8221</v>
      </c>
      <c r="E17" s="15">
        <v>26</v>
      </c>
    </row>
    <row r="18" spans="1:5" x14ac:dyDescent="0.2">
      <c r="A18" s="15" t="s">
        <v>8219</v>
      </c>
      <c r="B18" s="15">
        <v>70</v>
      </c>
      <c r="D18" s="15" t="s">
        <v>8221</v>
      </c>
      <c r="E18" s="15">
        <v>0</v>
      </c>
    </row>
    <row r="19" spans="1:5" x14ac:dyDescent="0.2">
      <c r="A19" s="15" t="s">
        <v>8219</v>
      </c>
      <c r="B19" s="15">
        <v>36</v>
      </c>
      <c r="D19" s="15" t="s">
        <v>8221</v>
      </c>
      <c r="E19" s="15">
        <v>7</v>
      </c>
    </row>
    <row r="20" spans="1:5" x14ac:dyDescent="0.2">
      <c r="A20" s="15" t="s">
        <v>8219</v>
      </c>
      <c r="B20" s="15">
        <v>342</v>
      </c>
      <c r="D20" s="15" t="s">
        <v>8221</v>
      </c>
      <c r="E20" s="15">
        <v>0</v>
      </c>
    </row>
    <row r="21" spans="1:5" x14ac:dyDescent="0.2">
      <c r="A21" s="15" t="s">
        <v>8219</v>
      </c>
      <c r="B21" s="15">
        <v>22</v>
      </c>
      <c r="D21" s="15" t="s">
        <v>8221</v>
      </c>
      <c r="E21" s="15">
        <v>2</v>
      </c>
    </row>
    <row r="22" spans="1:5" x14ac:dyDescent="0.2">
      <c r="A22" s="15" t="s">
        <v>8219</v>
      </c>
      <c r="B22" s="15">
        <v>25</v>
      </c>
      <c r="D22" s="15" t="s">
        <v>8221</v>
      </c>
      <c r="E22" s="15">
        <v>13</v>
      </c>
    </row>
    <row r="23" spans="1:5" x14ac:dyDescent="0.2">
      <c r="A23" s="15" t="s">
        <v>8219</v>
      </c>
      <c r="B23" s="15">
        <v>101</v>
      </c>
      <c r="D23" s="15" t="s">
        <v>8221</v>
      </c>
      <c r="E23" s="15">
        <v>4</v>
      </c>
    </row>
    <row r="24" spans="1:5" x14ac:dyDescent="0.2">
      <c r="A24" s="15" t="s">
        <v>8219</v>
      </c>
      <c r="B24" s="15">
        <v>8</v>
      </c>
      <c r="D24" s="15" t="s">
        <v>8221</v>
      </c>
      <c r="E24" s="15">
        <v>0</v>
      </c>
    </row>
    <row r="25" spans="1:5" x14ac:dyDescent="0.2">
      <c r="A25" s="15" t="s">
        <v>8219</v>
      </c>
      <c r="B25" s="15">
        <v>23</v>
      </c>
      <c r="D25" s="15" t="s">
        <v>8221</v>
      </c>
      <c r="E25" s="15">
        <v>12</v>
      </c>
    </row>
    <row r="26" spans="1:5" x14ac:dyDescent="0.2">
      <c r="A26" s="15" t="s">
        <v>8219</v>
      </c>
      <c r="B26" s="15">
        <v>574</v>
      </c>
      <c r="D26" s="15" t="s">
        <v>8221</v>
      </c>
      <c r="E26" s="15">
        <v>2</v>
      </c>
    </row>
    <row r="27" spans="1:5" x14ac:dyDescent="0.2">
      <c r="A27" s="15" t="s">
        <v>8219</v>
      </c>
      <c r="B27" s="15">
        <v>14</v>
      </c>
      <c r="D27" s="15" t="s">
        <v>8221</v>
      </c>
      <c r="E27" s="15">
        <v>10</v>
      </c>
    </row>
    <row r="28" spans="1:5" x14ac:dyDescent="0.2">
      <c r="A28" s="15" t="s">
        <v>8219</v>
      </c>
      <c r="B28" s="15">
        <v>19</v>
      </c>
      <c r="D28" s="15" t="s">
        <v>8221</v>
      </c>
      <c r="E28" s="15">
        <v>0</v>
      </c>
    </row>
    <row r="29" spans="1:5" x14ac:dyDescent="0.2">
      <c r="A29" s="15" t="s">
        <v>8219</v>
      </c>
      <c r="B29" s="15">
        <v>150</v>
      </c>
      <c r="D29" s="15" t="s">
        <v>8221</v>
      </c>
      <c r="E29" s="15">
        <v>5</v>
      </c>
    </row>
    <row r="30" spans="1:5" x14ac:dyDescent="0.2">
      <c r="A30" s="15" t="s">
        <v>8219</v>
      </c>
      <c r="B30" s="15">
        <v>71</v>
      </c>
      <c r="D30" s="15" t="s">
        <v>8221</v>
      </c>
      <c r="E30" s="15">
        <v>0</v>
      </c>
    </row>
    <row r="31" spans="1:5" x14ac:dyDescent="0.2">
      <c r="A31" s="15" t="s">
        <v>8219</v>
      </c>
      <c r="B31" s="15">
        <v>117</v>
      </c>
      <c r="D31" s="15" t="s">
        <v>8221</v>
      </c>
      <c r="E31" s="15">
        <v>5</v>
      </c>
    </row>
    <row r="32" spans="1:5" x14ac:dyDescent="0.2">
      <c r="A32" s="15" t="s">
        <v>8219</v>
      </c>
      <c r="B32" s="15">
        <v>53</v>
      </c>
      <c r="D32" s="15" t="s">
        <v>8221</v>
      </c>
      <c r="E32" s="15">
        <v>1</v>
      </c>
    </row>
    <row r="33" spans="1:5" x14ac:dyDescent="0.2">
      <c r="A33" s="15" t="s">
        <v>8219</v>
      </c>
      <c r="B33" s="15">
        <v>1</v>
      </c>
      <c r="D33" s="15" t="s">
        <v>8221</v>
      </c>
      <c r="E33" s="15">
        <v>3</v>
      </c>
    </row>
    <row r="34" spans="1:5" x14ac:dyDescent="0.2">
      <c r="A34" s="15" t="s">
        <v>8219</v>
      </c>
      <c r="B34" s="15">
        <v>89</v>
      </c>
      <c r="D34" s="15" t="s">
        <v>8221</v>
      </c>
      <c r="E34" s="15">
        <v>3</v>
      </c>
    </row>
    <row r="35" spans="1:5" x14ac:dyDescent="0.2">
      <c r="A35" s="15" t="s">
        <v>8219</v>
      </c>
      <c r="B35" s="15">
        <v>64</v>
      </c>
      <c r="D35" s="15" t="s">
        <v>8221</v>
      </c>
      <c r="E35" s="15">
        <v>0</v>
      </c>
    </row>
    <row r="36" spans="1:5" x14ac:dyDescent="0.2">
      <c r="A36" s="15" t="s">
        <v>8219</v>
      </c>
      <c r="B36" s="15">
        <v>68</v>
      </c>
      <c r="D36" s="15" t="s">
        <v>8221</v>
      </c>
      <c r="E36" s="15">
        <v>3</v>
      </c>
    </row>
    <row r="37" spans="1:5" x14ac:dyDescent="0.2">
      <c r="A37" s="15" t="s">
        <v>8219</v>
      </c>
      <c r="B37" s="15">
        <v>28</v>
      </c>
      <c r="D37" s="15" t="s">
        <v>8221</v>
      </c>
      <c r="E37" s="15">
        <v>0</v>
      </c>
    </row>
    <row r="38" spans="1:5" x14ac:dyDescent="0.2">
      <c r="A38" s="15" t="s">
        <v>8219</v>
      </c>
      <c r="B38" s="15">
        <v>44</v>
      </c>
      <c r="D38" s="15" t="s">
        <v>8221</v>
      </c>
      <c r="E38" s="15">
        <v>19</v>
      </c>
    </row>
    <row r="39" spans="1:5" x14ac:dyDescent="0.2">
      <c r="A39" s="15" t="s">
        <v>8219</v>
      </c>
      <c r="B39" s="15">
        <v>253</v>
      </c>
      <c r="D39" s="15" t="s">
        <v>8221</v>
      </c>
      <c r="E39" s="15">
        <v>8</v>
      </c>
    </row>
    <row r="40" spans="1:5" x14ac:dyDescent="0.2">
      <c r="A40" s="15" t="s">
        <v>8219</v>
      </c>
      <c r="B40" s="15">
        <v>66</v>
      </c>
      <c r="D40" s="15" t="s">
        <v>8221</v>
      </c>
      <c r="E40" s="15">
        <v>6</v>
      </c>
    </row>
    <row r="41" spans="1:5" x14ac:dyDescent="0.2">
      <c r="A41" s="15" t="s">
        <v>8219</v>
      </c>
      <c r="B41" s="15">
        <v>217</v>
      </c>
      <c r="D41" s="15" t="s">
        <v>8221</v>
      </c>
      <c r="E41" s="15">
        <v>0</v>
      </c>
    </row>
    <row r="42" spans="1:5" x14ac:dyDescent="0.2">
      <c r="A42" s="15" t="s">
        <v>8219</v>
      </c>
      <c r="B42" s="15">
        <v>16</v>
      </c>
      <c r="D42" s="15" t="s">
        <v>8221</v>
      </c>
      <c r="E42" s="15">
        <v>18</v>
      </c>
    </row>
    <row r="43" spans="1:5" x14ac:dyDescent="0.2">
      <c r="A43" s="15" t="s">
        <v>8219</v>
      </c>
      <c r="B43" s="15">
        <v>19</v>
      </c>
      <c r="D43" s="15" t="s">
        <v>8221</v>
      </c>
      <c r="E43" s="15">
        <v>7</v>
      </c>
    </row>
    <row r="44" spans="1:5" x14ac:dyDescent="0.2">
      <c r="A44" s="15" t="s">
        <v>8219</v>
      </c>
      <c r="B44" s="15">
        <v>169</v>
      </c>
      <c r="D44" s="15" t="s">
        <v>8221</v>
      </c>
      <c r="E44" s="15">
        <v>0</v>
      </c>
    </row>
    <row r="45" spans="1:5" x14ac:dyDescent="0.2">
      <c r="A45" s="15" t="s">
        <v>8219</v>
      </c>
      <c r="B45" s="15">
        <v>263</v>
      </c>
      <c r="D45" s="15" t="s">
        <v>8221</v>
      </c>
      <c r="E45" s="15">
        <v>8</v>
      </c>
    </row>
    <row r="46" spans="1:5" x14ac:dyDescent="0.2">
      <c r="A46" s="15" t="s">
        <v>8219</v>
      </c>
      <c r="B46" s="15">
        <v>15</v>
      </c>
      <c r="D46" s="15" t="s">
        <v>8221</v>
      </c>
      <c r="E46" s="15">
        <v>1293</v>
      </c>
    </row>
    <row r="47" spans="1:5" x14ac:dyDescent="0.2">
      <c r="A47" s="15" t="s">
        <v>8219</v>
      </c>
      <c r="B47" s="15">
        <v>61</v>
      </c>
      <c r="D47" s="15" t="s">
        <v>8221</v>
      </c>
      <c r="E47" s="15">
        <v>17</v>
      </c>
    </row>
    <row r="48" spans="1:5" x14ac:dyDescent="0.2">
      <c r="A48" s="15" t="s">
        <v>8219</v>
      </c>
      <c r="B48" s="15">
        <v>45</v>
      </c>
      <c r="D48" s="15" t="s">
        <v>8221</v>
      </c>
      <c r="E48" s="15">
        <v>0</v>
      </c>
    </row>
    <row r="49" spans="1:5" x14ac:dyDescent="0.2">
      <c r="A49" s="15" t="s">
        <v>8219</v>
      </c>
      <c r="B49" s="15">
        <v>70</v>
      </c>
      <c r="D49" s="15" t="s">
        <v>8221</v>
      </c>
      <c r="E49" s="15">
        <v>13</v>
      </c>
    </row>
    <row r="50" spans="1:5" x14ac:dyDescent="0.2">
      <c r="A50" s="15" t="s">
        <v>8219</v>
      </c>
      <c r="B50" s="15">
        <v>38</v>
      </c>
      <c r="D50" s="15" t="s">
        <v>8221</v>
      </c>
      <c r="E50" s="15">
        <v>0</v>
      </c>
    </row>
    <row r="51" spans="1:5" x14ac:dyDescent="0.2">
      <c r="A51" s="15" t="s">
        <v>8219</v>
      </c>
      <c r="B51" s="15">
        <v>87</v>
      </c>
      <c r="D51" s="15" t="s">
        <v>8221</v>
      </c>
      <c r="E51" s="15">
        <v>0</v>
      </c>
    </row>
    <row r="52" spans="1:5" x14ac:dyDescent="0.2">
      <c r="A52" s="15" t="s">
        <v>8219</v>
      </c>
      <c r="B52" s="15">
        <v>22</v>
      </c>
      <c r="D52" s="15" t="s">
        <v>8221</v>
      </c>
      <c r="E52" s="15">
        <v>33</v>
      </c>
    </row>
    <row r="53" spans="1:5" x14ac:dyDescent="0.2">
      <c r="A53" s="15" t="s">
        <v>8219</v>
      </c>
      <c r="B53" s="15">
        <v>119</v>
      </c>
      <c r="D53" s="15" t="s">
        <v>8221</v>
      </c>
      <c r="E53" s="15">
        <v>12</v>
      </c>
    </row>
    <row r="54" spans="1:5" x14ac:dyDescent="0.2">
      <c r="A54" s="15" t="s">
        <v>8219</v>
      </c>
      <c r="B54" s="15">
        <v>52</v>
      </c>
      <c r="D54" s="15" t="s">
        <v>8221</v>
      </c>
      <c r="E54" s="15">
        <v>1</v>
      </c>
    </row>
    <row r="55" spans="1:5" x14ac:dyDescent="0.2">
      <c r="A55" s="15" t="s">
        <v>8219</v>
      </c>
      <c r="B55" s="15">
        <v>117</v>
      </c>
      <c r="D55" s="15" t="s">
        <v>8221</v>
      </c>
      <c r="E55" s="15">
        <v>1</v>
      </c>
    </row>
    <row r="56" spans="1:5" x14ac:dyDescent="0.2">
      <c r="A56" s="15" t="s">
        <v>8219</v>
      </c>
      <c r="B56" s="15">
        <v>52</v>
      </c>
      <c r="D56" s="15" t="s">
        <v>8221</v>
      </c>
      <c r="E56" s="15">
        <v>1</v>
      </c>
    </row>
    <row r="57" spans="1:5" x14ac:dyDescent="0.2">
      <c r="A57" s="15" t="s">
        <v>8219</v>
      </c>
      <c r="B57" s="15">
        <v>86</v>
      </c>
      <c r="D57" s="15" t="s">
        <v>8221</v>
      </c>
      <c r="E57" s="15">
        <v>1</v>
      </c>
    </row>
    <row r="58" spans="1:5" x14ac:dyDescent="0.2">
      <c r="A58" s="15" t="s">
        <v>8219</v>
      </c>
      <c r="B58" s="15">
        <v>174</v>
      </c>
      <c r="D58" s="15" t="s">
        <v>8221</v>
      </c>
      <c r="E58" s="15">
        <v>84</v>
      </c>
    </row>
    <row r="59" spans="1:5" x14ac:dyDescent="0.2">
      <c r="A59" s="15" t="s">
        <v>8219</v>
      </c>
      <c r="B59" s="15">
        <v>69</v>
      </c>
      <c r="D59" s="15" t="s">
        <v>8221</v>
      </c>
      <c r="E59" s="15">
        <v>38</v>
      </c>
    </row>
    <row r="60" spans="1:5" x14ac:dyDescent="0.2">
      <c r="A60" s="15" t="s">
        <v>8219</v>
      </c>
      <c r="B60" s="15">
        <v>75</v>
      </c>
      <c r="D60" s="15" t="s">
        <v>8221</v>
      </c>
      <c r="E60" s="15">
        <v>1</v>
      </c>
    </row>
    <row r="61" spans="1:5" x14ac:dyDescent="0.2">
      <c r="A61" s="15" t="s">
        <v>8219</v>
      </c>
      <c r="B61" s="15">
        <v>33</v>
      </c>
      <c r="D61" s="15" t="s">
        <v>8221</v>
      </c>
      <c r="E61" s="15">
        <v>76</v>
      </c>
    </row>
    <row r="62" spans="1:5" x14ac:dyDescent="0.2">
      <c r="A62" s="15" t="s">
        <v>8219</v>
      </c>
      <c r="B62" s="15">
        <v>108</v>
      </c>
      <c r="D62" s="15" t="s">
        <v>8221</v>
      </c>
      <c r="E62" s="15">
        <v>3</v>
      </c>
    </row>
    <row r="63" spans="1:5" x14ac:dyDescent="0.2">
      <c r="A63" s="15" t="s">
        <v>8219</v>
      </c>
      <c r="B63" s="15">
        <v>23</v>
      </c>
      <c r="D63" s="15" t="s">
        <v>8221</v>
      </c>
      <c r="E63" s="15">
        <v>0</v>
      </c>
    </row>
    <row r="64" spans="1:5" x14ac:dyDescent="0.2">
      <c r="A64" s="15" t="s">
        <v>8219</v>
      </c>
      <c r="B64" s="15">
        <v>48</v>
      </c>
      <c r="D64" s="15" t="s">
        <v>8221</v>
      </c>
      <c r="E64" s="15">
        <v>2</v>
      </c>
    </row>
    <row r="65" spans="1:5" x14ac:dyDescent="0.2">
      <c r="A65" s="15" t="s">
        <v>8219</v>
      </c>
      <c r="B65" s="15">
        <v>64</v>
      </c>
      <c r="D65" s="15" t="s">
        <v>8221</v>
      </c>
      <c r="E65" s="15">
        <v>0</v>
      </c>
    </row>
    <row r="66" spans="1:5" x14ac:dyDescent="0.2">
      <c r="A66" s="15" t="s">
        <v>8219</v>
      </c>
      <c r="B66" s="15">
        <v>24</v>
      </c>
      <c r="D66" s="15" t="s">
        <v>8221</v>
      </c>
      <c r="E66" s="15">
        <v>0</v>
      </c>
    </row>
    <row r="67" spans="1:5" x14ac:dyDescent="0.2">
      <c r="A67" s="15" t="s">
        <v>8219</v>
      </c>
      <c r="B67" s="15">
        <v>57</v>
      </c>
      <c r="D67" s="15" t="s">
        <v>8221</v>
      </c>
      <c r="E67" s="15">
        <v>0</v>
      </c>
    </row>
    <row r="68" spans="1:5" x14ac:dyDescent="0.2">
      <c r="A68" s="15" t="s">
        <v>8219</v>
      </c>
      <c r="B68" s="15">
        <v>26</v>
      </c>
      <c r="D68" s="15" t="s">
        <v>8221</v>
      </c>
      <c r="E68" s="15">
        <v>2</v>
      </c>
    </row>
    <row r="69" spans="1:5" x14ac:dyDescent="0.2">
      <c r="A69" s="15" t="s">
        <v>8219</v>
      </c>
      <c r="B69" s="15">
        <v>20</v>
      </c>
      <c r="D69" s="15" t="s">
        <v>8221</v>
      </c>
      <c r="E69" s="15">
        <v>0</v>
      </c>
    </row>
    <row r="70" spans="1:5" x14ac:dyDescent="0.2">
      <c r="A70" s="15" t="s">
        <v>8219</v>
      </c>
      <c r="B70" s="15">
        <v>36</v>
      </c>
      <c r="D70" s="15" t="s">
        <v>8221</v>
      </c>
      <c r="E70" s="15">
        <v>0</v>
      </c>
    </row>
    <row r="71" spans="1:5" x14ac:dyDescent="0.2">
      <c r="A71" s="15" t="s">
        <v>8219</v>
      </c>
      <c r="B71" s="15">
        <v>178</v>
      </c>
      <c r="D71" s="15" t="s">
        <v>8221</v>
      </c>
      <c r="E71" s="15">
        <v>0</v>
      </c>
    </row>
    <row r="72" spans="1:5" x14ac:dyDescent="0.2">
      <c r="A72" s="15" t="s">
        <v>8219</v>
      </c>
      <c r="B72" s="15">
        <v>17</v>
      </c>
      <c r="D72" s="15" t="s">
        <v>8221</v>
      </c>
      <c r="E72" s="15">
        <v>2</v>
      </c>
    </row>
    <row r="73" spans="1:5" x14ac:dyDescent="0.2">
      <c r="A73" s="15" t="s">
        <v>8219</v>
      </c>
      <c r="B73" s="15">
        <v>32</v>
      </c>
      <c r="D73" s="15" t="s">
        <v>8221</v>
      </c>
      <c r="E73" s="15">
        <v>0</v>
      </c>
    </row>
    <row r="74" spans="1:5" x14ac:dyDescent="0.2">
      <c r="A74" s="15" t="s">
        <v>8219</v>
      </c>
      <c r="B74" s="15">
        <v>41</v>
      </c>
      <c r="D74" s="15" t="s">
        <v>8221</v>
      </c>
      <c r="E74" s="15">
        <v>7</v>
      </c>
    </row>
    <row r="75" spans="1:5" x14ac:dyDescent="0.2">
      <c r="A75" s="15" t="s">
        <v>8219</v>
      </c>
      <c r="B75" s="15">
        <v>18</v>
      </c>
      <c r="D75" s="15" t="s">
        <v>8221</v>
      </c>
      <c r="E75" s="15">
        <v>0</v>
      </c>
    </row>
    <row r="76" spans="1:5" x14ac:dyDescent="0.2">
      <c r="A76" s="15" t="s">
        <v>8219</v>
      </c>
      <c r="B76" s="15">
        <v>29</v>
      </c>
      <c r="D76" s="15" t="s">
        <v>8221</v>
      </c>
      <c r="E76" s="15">
        <v>5</v>
      </c>
    </row>
    <row r="77" spans="1:5" x14ac:dyDescent="0.2">
      <c r="A77" s="15" t="s">
        <v>8219</v>
      </c>
      <c r="B77" s="15">
        <v>47</v>
      </c>
      <c r="D77" s="15" t="s">
        <v>8221</v>
      </c>
      <c r="E77" s="15">
        <v>0</v>
      </c>
    </row>
    <row r="78" spans="1:5" x14ac:dyDescent="0.2">
      <c r="A78" s="15" t="s">
        <v>8219</v>
      </c>
      <c r="B78" s="15">
        <v>15</v>
      </c>
      <c r="D78" s="15" t="s">
        <v>8221</v>
      </c>
      <c r="E78" s="15">
        <v>0</v>
      </c>
    </row>
    <row r="79" spans="1:5" x14ac:dyDescent="0.2">
      <c r="A79" s="15" t="s">
        <v>8219</v>
      </c>
      <c r="B79" s="15">
        <v>26</v>
      </c>
      <c r="D79" s="15" t="s">
        <v>8221</v>
      </c>
      <c r="E79" s="15">
        <v>1</v>
      </c>
    </row>
    <row r="80" spans="1:5" x14ac:dyDescent="0.2">
      <c r="A80" s="15" t="s">
        <v>8219</v>
      </c>
      <c r="B80" s="15">
        <v>35</v>
      </c>
      <c r="D80" s="15" t="s">
        <v>8221</v>
      </c>
      <c r="E80" s="15">
        <v>0</v>
      </c>
    </row>
    <row r="81" spans="1:5" x14ac:dyDescent="0.2">
      <c r="A81" s="15" t="s">
        <v>8219</v>
      </c>
      <c r="B81" s="15">
        <v>41</v>
      </c>
      <c r="D81" s="15" t="s">
        <v>8221</v>
      </c>
      <c r="E81" s="15">
        <v>5</v>
      </c>
    </row>
    <row r="82" spans="1:5" x14ac:dyDescent="0.2">
      <c r="A82" s="15" t="s">
        <v>8219</v>
      </c>
      <c r="B82" s="15">
        <v>47</v>
      </c>
      <c r="D82" s="15" t="s">
        <v>8221</v>
      </c>
      <c r="E82" s="15">
        <v>3</v>
      </c>
    </row>
    <row r="83" spans="1:5" x14ac:dyDescent="0.2">
      <c r="A83" s="15" t="s">
        <v>8219</v>
      </c>
      <c r="B83" s="15">
        <v>28</v>
      </c>
      <c r="D83" s="15" t="s">
        <v>8221</v>
      </c>
      <c r="E83" s="15">
        <v>6</v>
      </c>
    </row>
    <row r="84" spans="1:5" x14ac:dyDescent="0.2">
      <c r="A84" s="15" t="s">
        <v>8219</v>
      </c>
      <c r="B84" s="15">
        <v>100</v>
      </c>
      <c r="D84" s="15" t="s">
        <v>8221</v>
      </c>
      <c r="E84" s="15">
        <v>12</v>
      </c>
    </row>
    <row r="85" spans="1:5" x14ac:dyDescent="0.2">
      <c r="A85" s="15" t="s">
        <v>8219</v>
      </c>
      <c r="B85" s="15">
        <v>13</v>
      </c>
      <c r="D85" s="15" t="s">
        <v>8221</v>
      </c>
      <c r="E85" s="15">
        <v>13</v>
      </c>
    </row>
    <row r="86" spans="1:5" x14ac:dyDescent="0.2">
      <c r="A86" s="15" t="s">
        <v>8219</v>
      </c>
      <c r="B86" s="15">
        <v>7</v>
      </c>
      <c r="D86" s="15" t="s">
        <v>8221</v>
      </c>
      <c r="E86" s="15">
        <v>5</v>
      </c>
    </row>
    <row r="87" spans="1:5" x14ac:dyDescent="0.2">
      <c r="A87" s="15" t="s">
        <v>8219</v>
      </c>
      <c r="B87" s="15">
        <v>21</v>
      </c>
      <c r="D87" s="15" t="s">
        <v>8221</v>
      </c>
      <c r="E87" s="15">
        <v>2</v>
      </c>
    </row>
    <row r="88" spans="1:5" x14ac:dyDescent="0.2">
      <c r="A88" s="15" t="s">
        <v>8219</v>
      </c>
      <c r="B88" s="15">
        <v>17</v>
      </c>
      <c r="D88" s="15" t="s">
        <v>8221</v>
      </c>
      <c r="E88" s="15">
        <v>8</v>
      </c>
    </row>
    <row r="89" spans="1:5" x14ac:dyDescent="0.2">
      <c r="A89" s="15" t="s">
        <v>8219</v>
      </c>
      <c r="B89" s="15">
        <v>25</v>
      </c>
      <c r="D89" s="15" t="s">
        <v>8221</v>
      </c>
      <c r="E89" s="15">
        <v>0</v>
      </c>
    </row>
    <row r="90" spans="1:5" x14ac:dyDescent="0.2">
      <c r="A90" s="15" t="s">
        <v>8219</v>
      </c>
      <c r="B90" s="15">
        <v>60</v>
      </c>
      <c r="D90" s="15" t="s">
        <v>8221</v>
      </c>
      <c r="E90" s="15">
        <v>13</v>
      </c>
    </row>
    <row r="91" spans="1:5" x14ac:dyDescent="0.2">
      <c r="A91" s="15" t="s">
        <v>8219</v>
      </c>
      <c r="B91" s="15">
        <v>56</v>
      </c>
      <c r="D91" s="15" t="s">
        <v>8221</v>
      </c>
      <c r="E91" s="15">
        <v>0</v>
      </c>
    </row>
    <row r="92" spans="1:5" x14ac:dyDescent="0.2">
      <c r="A92" s="15" t="s">
        <v>8219</v>
      </c>
      <c r="B92" s="15">
        <v>16</v>
      </c>
      <c r="D92" s="15" t="s">
        <v>8221</v>
      </c>
      <c r="E92" s="15">
        <v>5</v>
      </c>
    </row>
    <row r="93" spans="1:5" x14ac:dyDescent="0.2">
      <c r="A93" s="15" t="s">
        <v>8219</v>
      </c>
      <c r="B93" s="15">
        <v>46</v>
      </c>
      <c r="D93" s="15" t="s">
        <v>8221</v>
      </c>
      <c r="E93" s="15">
        <v>8</v>
      </c>
    </row>
    <row r="94" spans="1:5" x14ac:dyDescent="0.2">
      <c r="A94" s="15" t="s">
        <v>8219</v>
      </c>
      <c r="B94" s="15">
        <v>43</v>
      </c>
      <c r="D94" s="15" t="s">
        <v>8221</v>
      </c>
      <c r="E94" s="15">
        <v>8</v>
      </c>
    </row>
    <row r="95" spans="1:5" x14ac:dyDescent="0.2">
      <c r="A95" s="15" t="s">
        <v>8219</v>
      </c>
      <c r="B95" s="15">
        <v>15</v>
      </c>
      <c r="D95" s="15" t="s">
        <v>8221</v>
      </c>
      <c r="E95" s="15">
        <v>0</v>
      </c>
    </row>
    <row r="96" spans="1:5" x14ac:dyDescent="0.2">
      <c r="A96" s="15" t="s">
        <v>8219</v>
      </c>
      <c r="B96" s="15">
        <v>12</v>
      </c>
      <c r="D96" s="15" t="s">
        <v>8221</v>
      </c>
      <c r="E96" s="15">
        <v>2</v>
      </c>
    </row>
    <row r="97" spans="1:5" x14ac:dyDescent="0.2">
      <c r="A97" s="15" t="s">
        <v>8219</v>
      </c>
      <c r="B97" s="15">
        <v>21</v>
      </c>
      <c r="D97" s="15" t="s">
        <v>8221</v>
      </c>
      <c r="E97" s="15">
        <v>3</v>
      </c>
    </row>
    <row r="98" spans="1:5" x14ac:dyDescent="0.2">
      <c r="A98" s="15" t="s">
        <v>8219</v>
      </c>
      <c r="B98" s="15">
        <v>34</v>
      </c>
      <c r="D98" s="15" t="s">
        <v>8221</v>
      </c>
      <c r="E98" s="15">
        <v>0</v>
      </c>
    </row>
    <row r="99" spans="1:5" x14ac:dyDescent="0.2">
      <c r="A99" s="15" t="s">
        <v>8219</v>
      </c>
      <c r="B99" s="15">
        <v>8</v>
      </c>
      <c r="D99" s="15" t="s">
        <v>8221</v>
      </c>
      <c r="E99" s="15">
        <v>0</v>
      </c>
    </row>
    <row r="100" spans="1:5" x14ac:dyDescent="0.2">
      <c r="A100" s="15" t="s">
        <v>8219</v>
      </c>
      <c r="B100" s="15">
        <v>60</v>
      </c>
      <c r="D100" s="15" t="s">
        <v>8221</v>
      </c>
      <c r="E100" s="15">
        <v>11</v>
      </c>
    </row>
    <row r="101" spans="1:5" x14ac:dyDescent="0.2">
      <c r="A101" s="15" t="s">
        <v>8219</v>
      </c>
      <c r="B101" s="15">
        <v>39</v>
      </c>
      <c r="D101" s="15" t="s">
        <v>8221</v>
      </c>
      <c r="E101" s="15">
        <v>0</v>
      </c>
    </row>
    <row r="102" spans="1:5" x14ac:dyDescent="0.2">
      <c r="A102" s="15" t="s">
        <v>8219</v>
      </c>
      <c r="B102" s="15">
        <v>26</v>
      </c>
      <c r="D102" s="15" t="s">
        <v>8221</v>
      </c>
      <c r="E102" s="15">
        <v>1</v>
      </c>
    </row>
    <row r="103" spans="1:5" x14ac:dyDescent="0.2">
      <c r="A103" s="15" t="s">
        <v>8219</v>
      </c>
      <c r="B103" s="15">
        <v>35</v>
      </c>
      <c r="D103" s="15" t="s">
        <v>8221</v>
      </c>
      <c r="E103" s="15">
        <v>0</v>
      </c>
    </row>
    <row r="104" spans="1:5" x14ac:dyDescent="0.2">
      <c r="A104" s="15" t="s">
        <v>8219</v>
      </c>
      <c r="B104" s="15">
        <v>65</v>
      </c>
      <c r="D104" s="15" t="s">
        <v>8221</v>
      </c>
      <c r="E104" s="15">
        <v>17</v>
      </c>
    </row>
    <row r="105" spans="1:5" x14ac:dyDescent="0.2">
      <c r="A105" s="15" t="s">
        <v>8219</v>
      </c>
      <c r="B105" s="15">
        <v>49</v>
      </c>
      <c r="D105" s="15" t="s">
        <v>8221</v>
      </c>
      <c r="E105" s="15">
        <v>2</v>
      </c>
    </row>
    <row r="106" spans="1:5" x14ac:dyDescent="0.2">
      <c r="A106" s="15" t="s">
        <v>8219</v>
      </c>
      <c r="B106" s="15">
        <v>10</v>
      </c>
      <c r="D106" s="15" t="s">
        <v>8221</v>
      </c>
      <c r="E106" s="15">
        <v>1</v>
      </c>
    </row>
    <row r="107" spans="1:5" x14ac:dyDescent="0.2">
      <c r="A107" s="15" t="s">
        <v>8219</v>
      </c>
      <c r="B107" s="15">
        <v>60</v>
      </c>
      <c r="D107" s="15" t="s">
        <v>8221</v>
      </c>
      <c r="E107" s="15">
        <v>2</v>
      </c>
    </row>
    <row r="108" spans="1:5" x14ac:dyDescent="0.2">
      <c r="A108" s="15" t="s">
        <v>8219</v>
      </c>
      <c r="B108" s="15">
        <v>27</v>
      </c>
      <c r="D108" s="15" t="s">
        <v>8221</v>
      </c>
      <c r="E108" s="15">
        <v>16</v>
      </c>
    </row>
    <row r="109" spans="1:5" x14ac:dyDescent="0.2">
      <c r="A109" s="15" t="s">
        <v>8219</v>
      </c>
      <c r="B109" s="15">
        <v>69</v>
      </c>
      <c r="D109" s="15" t="s">
        <v>8221</v>
      </c>
      <c r="E109" s="15">
        <v>1</v>
      </c>
    </row>
    <row r="110" spans="1:5" x14ac:dyDescent="0.2">
      <c r="A110" s="15" t="s">
        <v>8219</v>
      </c>
      <c r="B110" s="15">
        <v>47</v>
      </c>
      <c r="D110" s="15" t="s">
        <v>8221</v>
      </c>
      <c r="E110" s="15">
        <v>4</v>
      </c>
    </row>
    <row r="111" spans="1:5" x14ac:dyDescent="0.2">
      <c r="A111" s="15" t="s">
        <v>8219</v>
      </c>
      <c r="B111" s="15">
        <v>47</v>
      </c>
      <c r="D111" s="15" t="s">
        <v>8221</v>
      </c>
      <c r="E111" s="15">
        <v>5</v>
      </c>
    </row>
    <row r="112" spans="1:5" x14ac:dyDescent="0.2">
      <c r="A112" s="15" t="s">
        <v>8219</v>
      </c>
      <c r="B112" s="15">
        <v>26</v>
      </c>
      <c r="D112" s="15" t="s">
        <v>8221</v>
      </c>
      <c r="E112" s="15">
        <v>7</v>
      </c>
    </row>
    <row r="113" spans="1:5" x14ac:dyDescent="0.2">
      <c r="A113" s="15" t="s">
        <v>8219</v>
      </c>
      <c r="B113" s="15">
        <v>53</v>
      </c>
      <c r="D113" s="15" t="s">
        <v>8221</v>
      </c>
      <c r="E113" s="15">
        <v>0</v>
      </c>
    </row>
    <row r="114" spans="1:5" x14ac:dyDescent="0.2">
      <c r="A114" s="15" t="s">
        <v>8219</v>
      </c>
      <c r="B114" s="15">
        <v>81</v>
      </c>
      <c r="D114" s="15" t="s">
        <v>8221</v>
      </c>
      <c r="E114" s="15">
        <v>12</v>
      </c>
    </row>
    <row r="115" spans="1:5" x14ac:dyDescent="0.2">
      <c r="A115" s="15" t="s">
        <v>8219</v>
      </c>
      <c r="B115" s="15">
        <v>78</v>
      </c>
      <c r="D115" s="15" t="s">
        <v>8221</v>
      </c>
      <c r="E115" s="15">
        <v>2</v>
      </c>
    </row>
    <row r="116" spans="1:5" x14ac:dyDescent="0.2">
      <c r="A116" s="15" t="s">
        <v>8219</v>
      </c>
      <c r="B116" s="15">
        <v>35</v>
      </c>
      <c r="D116" s="15" t="s">
        <v>8221</v>
      </c>
      <c r="E116" s="15">
        <v>5</v>
      </c>
    </row>
    <row r="117" spans="1:5" x14ac:dyDescent="0.2">
      <c r="A117" s="15" t="s">
        <v>8219</v>
      </c>
      <c r="B117" s="15">
        <v>22</v>
      </c>
      <c r="D117" s="15" t="s">
        <v>8221</v>
      </c>
      <c r="E117" s="15">
        <v>2</v>
      </c>
    </row>
    <row r="118" spans="1:5" x14ac:dyDescent="0.2">
      <c r="A118" s="15" t="s">
        <v>8219</v>
      </c>
      <c r="B118" s="15">
        <v>57</v>
      </c>
      <c r="D118" s="15" t="s">
        <v>8221</v>
      </c>
      <c r="E118" s="15">
        <v>3</v>
      </c>
    </row>
    <row r="119" spans="1:5" x14ac:dyDescent="0.2">
      <c r="A119" s="15" t="s">
        <v>8219</v>
      </c>
      <c r="B119" s="15">
        <v>27</v>
      </c>
      <c r="D119" s="15" t="s">
        <v>8221</v>
      </c>
      <c r="E119" s="15">
        <v>0</v>
      </c>
    </row>
    <row r="120" spans="1:5" x14ac:dyDescent="0.2">
      <c r="A120" s="15" t="s">
        <v>8219</v>
      </c>
      <c r="B120" s="15">
        <v>39</v>
      </c>
      <c r="D120" s="15" t="s">
        <v>8221</v>
      </c>
      <c r="E120" s="15">
        <v>49</v>
      </c>
    </row>
    <row r="121" spans="1:5" x14ac:dyDescent="0.2">
      <c r="A121" s="15" t="s">
        <v>8219</v>
      </c>
      <c r="B121" s="15">
        <v>37</v>
      </c>
      <c r="D121" s="15" t="s">
        <v>8221</v>
      </c>
      <c r="E121" s="15">
        <v>1</v>
      </c>
    </row>
    <row r="122" spans="1:5" x14ac:dyDescent="0.2">
      <c r="A122" s="15" t="s">
        <v>8219</v>
      </c>
      <c r="B122" s="15">
        <v>137</v>
      </c>
      <c r="D122" s="15" t="s">
        <v>8221</v>
      </c>
      <c r="E122" s="15">
        <v>2</v>
      </c>
    </row>
    <row r="123" spans="1:5" x14ac:dyDescent="0.2">
      <c r="A123" s="15" t="s">
        <v>8219</v>
      </c>
      <c r="B123" s="15">
        <v>376</v>
      </c>
      <c r="D123" s="15" t="s">
        <v>8221</v>
      </c>
      <c r="E123" s="15">
        <v>0</v>
      </c>
    </row>
    <row r="124" spans="1:5" x14ac:dyDescent="0.2">
      <c r="A124" s="15" t="s">
        <v>8219</v>
      </c>
      <c r="B124" s="15">
        <v>202</v>
      </c>
      <c r="D124" s="15" t="s">
        <v>8221</v>
      </c>
      <c r="E124" s="15">
        <v>0</v>
      </c>
    </row>
    <row r="125" spans="1:5" x14ac:dyDescent="0.2">
      <c r="A125" s="15" t="s">
        <v>8219</v>
      </c>
      <c r="B125" s="15">
        <v>328</v>
      </c>
      <c r="D125" s="15" t="s">
        <v>8221</v>
      </c>
      <c r="E125" s="15">
        <v>11</v>
      </c>
    </row>
    <row r="126" spans="1:5" x14ac:dyDescent="0.2">
      <c r="A126" s="15" t="s">
        <v>8219</v>
      </c>
      <c r="B126" s="15">
        <v>84</v>
      </c>
      <c r="D126" s="15" t="s">
        <v>8221</v>
      </c>
      <c r="E126" s="15">
        <v>1</v>
      </c>
    </row>
    <row r="127" spans="1:5" x14ac:dyDescent="0.2">
      <c r="A127" s="15" t="s">
        <v>8219</v>
      </c>
      <c r="B127" s="15">
        <v>96</v>
      </c>
      <c r="D127" s="15" t="s">
        <v>8221</v>
      </c>
      <c r="E127" s="15">
        <v>8</v>
      </c>
    </row>
    <row r="128" spans="1:5" x14ac:dyDescent="0.2">
      <c r="A128" s="15" t="s">
        <v>8219</v>
      </c>
      <c r="B128" s="15">
        <v>223</v>
      </c>
      <c r="D128" s="15" t="s">
        <v>8221</v>
      </c>
      <c r="E128" s="15">
        <v>5</v>
      </c>
    </row>
    <row r="129" spans="1:5" x14ac:dyDescent="0.2">
      <c r="A129" s="15" t="s">
        <v>8219</v>
      </c>
      <c r="B129" s="15">
        <v>62</v>
      </c>
      <c r="D129" s="15" t="s">
        <v>8221</v>
      </c>
      <c r="E129" s="15">
        <v>39</v>
      </c>
    </row>
    <row r="130" spans="1:5" x14ac:dyDescent="0.2">
      <c r="A130" s="15" t="s">
        <v>8219</v>
      </c>
      <c r="B130" s="15">
        <v>146</v>
      </c>
      <c r="D130" s="15" t="s">
        <v>8221</v>
      </c>
      <c r="E130" s="15">
        <v>0</v>
      </c>
    </row>
    <row r="131" spans="1:5" x14ac:dyDescent="0.2">
      <c r="A131" s="15" t="s">
        <v>8219</v>
      </c>
      <c r="B131" s="15">
        <v>235</v>
      </c>
      <c r="D131" s="15" t="s">
        <v>8221</v>
      </c>
      <c r="E131" s="15">
        <v>0</v>
      </c>
    </row>
    <row r="132" spans="1:5" x14ac:dyDescent="0.2">
      <c r="A132" s="15" t="s">
        <v>8219</v>
      </c>
      <c r="B132" s="15">
        <v>437</v>
      </c>
      <c r="D132" s="15" t="s">
        <v>8221</v>
      </c>
      <c r="E132" s="15">
        <v>2</v>
      </c>
    </row>
    <row r="133" spans="1:5" x14ac:dyDescent="0.2">
      <c r="A133" s="15" t="s">
        <v>8219</v>
      </c>
      <c r="B133" s="15">
        <v>77</v>
      </c>
      <c r="D133" s="15" t="s">
        <v>8221</v>
      </c>
      <c r="E133" s="15">
        <v>170</v>
      </c>
    </row>
    <row r="134" spans="1:5" x14ac:dyDescent="0.2">
      <c r="A134" s="15" t="s">
        <v>8219</v>
      </c>
      <c r="B134" s="15">
        <v>108</v>
      </c>
      <c r="D134" s="15" t="s">
        <v>8221</v>
      </c>
      <c r="E134" s="15">
        <v>5</v>
      </c>
    </row>
    <row r="135" spans="1:5" x14ac:dyDescent="0.2">
      <c r="A135" s="15" t="s">
        <v>8219</v>
      </c>
      <c r="B135" s="15">
        <v>7</v>
      </c>
      <c r="D135" s="15" t="s">
        <v>8221</v>
      </c>
      <c r="E135" s="15">
        <v>14</v>
      </c>
    </row>
    <row r="136" spans="1:5" x14ac:dyDescent="0.2">
      <c r="A136" s="15" t="s">
        <v>8219</v>
      </c>
      <c r="B136" s="15">
        <v>314</v>
      </c>
      <c r="D136" s="15" t="s">
        <v>8221</v>
      </c>
      <c r="E136" s="15">
        <v>1</v>
      </c>
    </row>
    <row r="137" spans="1:5" x14ac:dyDescent="0.2">
      <c r="A137" s="15" t="s">
        <v>8219</v>
      </c>
      <c r="B137" s="15">
        <v>188</v>
      </c>
      <c r="D137" s="15" t="s">
        <v>8221</v>
      </c>
      <c r="E137" s="15">
        <v>0</v>
      </c>
    </row>
    <row r="138" spans="1:5" x14ac:dyDescent="0.2">
      <c r="A138" s="15" t="s">
        <v>8219</v>
      </c>
      <c r="B138" s="15">
        <v>275</v>
      </c>
      <c r="D138" s="15" t="s">
        <v>8221</v>
      </c>
      <c r="E138" s="15">
        <v>124</v>
      </c>
    </row>
    <row r="139" spans="1:5" x14ac:dyDescent="0.2">
      <c r="A139" s="15" t="s">
        <v>8219</v>
      </c>
      <c r="B139" s="15">
        <v>560</v>
      </c>
      <c r="D139" s="15" t="s">
        <v>8221</v>
      </c>
      <c r="E139" s="15">
        <v>0</v>
      </c>
    </row>
    <row r="140" spans="1:5" x14ac:dyDescent="0.2">
      <c r="A140" s="15" t="s">
        <v>8219</v>
      </c>
      <c r="B140" s="15">
        <v>688</v>
      </c>
      <c r="D140" s="15" t="s">
        <v>8221</v>
      </c>
      <c r="E140" s="15">
        <v>0</v>
      </c>
    </row>
    <row r="141" spans="1:5" x14ac:dyDescent="0.2">
      <c r="A141" s="15" t="s">
        <v>8219</v>
      </c>
      <c r="B141" s="15">
        <v>942</v>
      </c>
      <c r="D141" s="15" t="s">
        <v>8221</v>
      </c>
      <c r="E141" s="15">
        <v>55</v>
      </c>
    </row>
    <row r="142" spans="1:5" x14ac:dyDescent="0.2">
      <c r="A142" s="15" t="s">
        <v>8219</v>
      </c>
      <c r="B142" s="15">
        <v>88</v>
      </c>
      <c r="D142" s="15" t="s">
        <v>8221</v>
      </c>
      <c r="E142" s="15">
        <v>140</v>
      </c>
    </row>
    <row r="143" spans="1:5" x14ac:dyDescent="0.2">
      <c r="A143" s="15" t="s">
        <v>8219</v>
      </c>
      <c r="B143" s="15">
        <v>220</v>
      </c>
      <c r="D143" s="15" t="s">
        <v>8221</v>
      </c>
      <c r="E143" s="15">
        <v>21</v>
      </c>
    </row>
    <row r="144" spans="1:5" x14ac:dyDescent="0.2">
      <c r="A144" s="15" t="s">
        <v>8219</v>
      </c>
      <c r="B144" s="15">
        <v>145</v>
      </c>
      <c r="D144" s="15" t="s">
        <v>8221</v>
      </c>
      <c r="E144" s="15">
        <v>1</v>
      </c>
    </row>
    <row r="145" spans="1:5" x14ac:dyDescent="0.2">
      <c r="A145" s="15" t="s">
        <v>8219</v>
      </c>
      <c r="B145" s="15">
        <v>963</v>
      </c>
      <c r="D145" s="15" t="s">
        <v>8221</v>
      </c>
      <c r="E145" s="15">
        <v>147</v>
      </c>
    </row>
    <row r="146" spans="1:5" x14ac:dyDescent="0.2">
      <c r="A146" s="15" t="s">
        <v>8219</v>
      </c>
      <c r="B146" s="15">
        <v>91</v>
      </c>
      <c r="D146" s="15" t="s">
        <v>8221</v>
      </c>
      <c r="E146" s="15">
        <v>11</v>
      </c>
    </row>
    <row r="147" spans="1:5" x14ac:dyDescent="0.2">
      <c r="A147" s="15" t="s">
        <v>8219</v>
      </c>
      <c r="B147" s="15">
        <v>58</v>
      </c>
      <c r="D147" s="15" t="s">
        <v>8221</v>
      </c>
      <c r="E147" s="15">
        <v>125</v>
      </c>
    </row>
    <row r="148" spans="1:5" x14ac:dyDescent="0.2">
      <c r="A148" s="15" t="s">
        <v>8219</v>
      </c>
      <c r="B148" s="15">
        <v>36</v>
      </c>
      <c r="D148" s="15" t="s">
        <v>8221</v>
      </c>
      <c r="E148" s="15">
        <v>1</v>
      </c>
    </row>
    <row r="149" spans="1:5" x14ac:dyDescent="0.2">
      <c r="A149" s="15" t="s">
        <v>8219</v>
      </c>
      <c r="B149" s="15">
        <v>165</v>
      </c>
      <c r="D149" s="15" t="s">
        <v>8221</v>
      </c>
      <c r="E149" s="15">
        <v>0</v>
      </c>
    </row>
    <row r="150" spans="1:5" x14ac:dyDescent="0.2">
      <c r="A150" s="15" t="s">
        <v>8219</v>
      </c>
      <c r="B150" s="15">
        <v>111</v>
      </c>
      <c r="D150" s="15" t="s">
        <v>8221</v>
      </c>
      <c r="E150" s="15">
        <v>0</v>
      </c>
    </row>
    <row r="151" spans="1:5" x14ac:dyDescent="0.2">
      <c r="A151" s="15" t="s">
        <v>8219</v>
      </c>
      <c r="B151" s="15">
        <v>1596</v>
      </c>
      <c r="D151" s="15" t="s">
        <v>8221</v>
      </c>
      <c r="E151" s="15">
        <v>3</v>
      </c>
    </row>
    <row r="152" spans="1:5" x14ac:dyDescent="0.2">
      <c r="A152" s="15" t="s">
        <v>8219</v>
      </c>
      <c r="B152" s="15">
        <v>61</v>
      </c>
      <c r="D152" s="15" t="s">
        <v>8221</v>
      </c>
      <c r="E152" s="15">
        <v>0</v>
      </c>
    </row>
    <row r="153" spans="1:5" x14ac:dyDescent="0.2">
      <c r="A153" s="15" t="s">
        <v>8219</v>
      </c>
      <c r="B153" s="15">
        <v>287</v>
      </c>
      <c r="D153" s="15" t="s">
        <v>8221</v>
      </c>
      <c r="E153" s="15">
        <v>0</v>
      </c>
    </row>
    <row r="154" spans="1:5" x14ac:dyDescent="0.2">
      <c r="A154" s="15" t="s">
        <v>8219</v>
      </c>
      <c r="B154" s="15">
        <v>65</v>
      </c>
      <c r="D154" s="15" t="s">
        <v>8221</v>
      </c>
      <c r="E154" s="15">
        <v>0</v>
      </c>
    </row>
    <row r="155" spans="1:5" x14ac:dyDescent="0.2">
      <c r="A155" s="15" t="s">
        <v>8219</v>
      </c>
      <c r="B155" s="15">
        <v>118</v>
      </c>
      <c r="D155" s="15" t="s">
        <v>8221</v>
      </c>
      <c r="E155" s="15">
        <v>0</v>
      </c>
    </row>
    <row r="156" spans="1:5" x14ac:dyDescent="0.2">
      <c r="A156" s="15" t="s">
        <v>8219</v>
      </c>
      <c r="B156" s="15">
        <v>113</v>
      </c>
      <c r="D156" s="15" t="s">
        <v>8221</v>
      </c>
      <c r="E156" s="15">
        <v>3</v>
      </c>
    </row>
    <row r="157" spans="1:5" x14ac:dyDescent="0.2">
      <c r="A157" s="15" t="s">
        <v>8219</v>
      </c>
      <c r="B157" s="15">
        <v>332</v>
      </c>
      <c r="D157" s="15" t="s">
        <v>8221</v>
      </c>
      <c r="E157" s="15">
        <v>0</v>
      </c>
    </row>
    <row r="158" spans="1:5" x14ac:dyDescent="0.2">
      <c r="A158" s="15" t="s">
        <v>8219</v>
      </c>
      <c r="B158" s="15">
        <v>62</v>
      </c>
      <c r="D158" s="15" t="s">
        <v>8221</v>
      </c>
      <c r="E158" s="15">
        <v>1</v>
      </c>
    </row>
    <row r="159" spans="1:5" x14ac:dyDescent="0.2">
      <c r="A159" s="15" t="s">
        <v>8219</v>
      </c>
      <c r="B159" s="15">
        <v>951</v>
      </c>
      <c r="D159" s="15" t="s">
        <v>8221</v>
      </c>
      <c r="E159" s="15">
        <v>3</v>
      </c>
    </row>
    <row r="160" spans="1:5" x14ac:dyDescent="0.2">
      <c r="A160" s="15" t="s">
        <v>8219</v>
      </c>
      <c r="B160" s="15">
        <v>415</v>
      </c>
      <c r="D160" s="15" t="s">
        <v>8221</v>
      </c>
      <c r="E160" s="15">
        <v>22</v>
      </c>
    </row>
    <row r="161" spans="1:5" x14ac:dyDescent="0.2">
      <c r="A161" s="15" t="s">
        <v>8219</v>
      </c>
      <c r="B161" s="15">
        <v>305</v>
      </c>
      <c r="D161" s="15" t="s">
        <v>8221</v>
      </c>
      <c r="E161" s="15">
        <v>26</v>
      </c>
    </row>
    <row r="162" spans="1:5" x14ac:dyDescent="0.2">
      <c r="A162" s="15" t="s">
        <v>8219</v>
      </c>
      <c r="B162" s="15">
        <v>2139</v>
      </c>
      <c r="D162" s="15" t="s">
        <v>8221</v>
      </c>
      <c r="E162" s="15">
        <v>4</v>
      </c>
    </row>
    <row r="163" spans="1:5" x14ac:dyDescent="0.2">
      <c r="A163" s="15" t="s">
        <v>8219</v>
      </c>
      <c r="B163" s="15">
        <v>79</v>
      </c>
      <c r="D163" s="15" t="s">
        <v>8221</v>
      </c>
      <c r="E163" s="15">
        <v>0</v>
      </c>
    </row>
    <row r="164" spans="1:5" x14ac:dyDescent="0.2">
      <c r="A164" s="15" t="s">
        <v>8219</v>
      </c>
      <c r="B164" s="15">
        <v>179</v>
      </c>
      <c r="D164" s="15" t="s">
        <v>8221</v>
      </c>
      <c r="E164" s="15">
        <v>4</v>
      </c>
    </row>
    <row r="165" spans="1:5" x14ac:dyDescent="0.2">
      <c r="A165" s="15" t="s">
        <v>8219</v>
      </c>
      <c r="B165" s="15">
        <v>202</v>
      </c>
      <c r="D165" s="15" t="s">
        <v>8221</v>
      </c>
      <c r="E165" s="15">
        <v>9</v>
      </c>
    </row>
    <row r="166" spans="1:5" x14ac:dyDescent="0.2">
      <c r="A166" s="15" t="s">
        <v>8219</v>
      </c>
      <c r="B166" s="15">
        <v>760</v>
      </c>
      <c r="D166" s="15" t="s">
        <v>8221</v>
      </c>
      <c r="E166" s="15">
        <v>5</v>
      </c>
    </row>
    <row r="167" spans="1:5" x14ac:dyDescent="0.2">
      <c r="A167" s="15" t="s">
        <v>8219</v>
      </c>
      <c r="B167" s="15">
        <v>563</v>
      </c>
      <c r="D167" s="15" t="s">
        <v>8221</v>
      </c>
      <c r="E167" s="15">
        <v>14</v>
      </c>
    </row>
    <row r="168" spans="1:5" x14ac:dyDescent="0.2">
      <c r="A168" s="15" t="s">
        <v>8219</v>
      </c>
      <c r="B168" s="15">
        <v>135</v>
      </c>
      <c r="D168" s="15" t="s">
        <v>8221</v>
      </c>
      <c r="E168" s="15">
        <v>1</v>
      </c>
    </row>
    <row r="169" spans="1:5" x14ac:dyDescent="0.2">
      <c r="A169" s="15" t="s">
        <v>8219</v>
      </c>
      <c r="B169" s="15">
        <v>290</v>
      </c>
      <c r="D169" s="15" t="s">
        <v>8221</v>
      </c>
      <c r="E169" s="15">
        <v>10</v>
      </c>
    </row>
    <row r="170" spans="1:5" x14ac:dyDescent="0.2">
      <c r="A170" s="15" t="s">
        <v>8219</v>
      </c>
      <c r="B170" s="15">
        <v>447</v>
      </c>
      <c r="D170" s="15" t="s">
        <v>8221</v>
      </c>
      <c r="E170" s="15">
        <v>3</v>
      </c>
    </row>
    <row r="171" spans="1:5" x14ac:dyDescent="0.2">
      <c r="A171" s="15" t="s">
        <v>8219</v>
      </c>
      <c r="B171" s="15">
        <v>232</v>
      </c>
      <c r="D171" s="15" t="s">
        <v>8221</v>
      </c>
      <c r="E171" s="15">
        <v>1</v>
      </c>
    </row>
    <row r="172" spans="1:5" x14ac:dyDescent="0.2">
      <c r="A172" s="15" t="s">
        <v>8219</v>
      </c>
      <c r="B172" s="15">
        <v>168</v>
      </c>
      <c r="D172" s="15" t="s">
        <v>8221</v>
      </c>
      <c r="E172" s="15">
        <v>0</v>
      </c>
    </row>
    <row r="173" spans="1:5" x14ac:dyDescent="0.2">
      <c r="A173" s="15" t="s">
        <v>8219</v>
      </c>
      <c r="B173" s="15">
        <v>128</v>
      </c>
      <c r="D173" s="15" t="s">
        <v>8221</v>
      </c>
      <c r="E173" s="15">
        <v>5</v>
      </c>
    </row>
    <row r="174" spans="1:5" x14ac:dyDescent="0.2">
      <c r="A174" s="15" t="s">
        <v>8219</v>
      </c>
      <c r="B174" s="15">
        <v>493</v>
      </c>
      <c r="D174" s="15" t="s">
        <v>8221</v>
      </c>
      <c r="E174" s="15">
        <v>2</v>
      </c>
    </row>
    <row r="175" spans="1:5" x14ac:dyDescent="0.2">
      <c r="A175" s="15" t="s">
        <v>8219</v>
      </c>
      <c r="B175" s="15">
        <v>131</v>
      </c>
      <c r="D175" s="15" t="s">
        <v>8221</v>
      </c>
      <c r="E175" s="15">
        <v>68</v>
      </c>
    </row>
    <row r="176" spans="1:5" x14ac:dyDescent="0.2">
      <c r="A176" s="15" t="s">
        <v>8219</v>
      </c>
      <c r="B176" s="15">
        <v>50</v>
      </c>
      <c r="D176" s="15" t="s">
        <v>8221</v>
      </c>
      <c r="E176" s="15">
        <v>3</v>
      </c>
    </row>
    <row r="177" spans="1:5" x14ac:dyDescent="0.2">
      <c r="A177" s="15" t="s">
        <v>8219</v>
      </c>
      <c r="B177" s="15">
        <v>665</v>
      </c>
      <c r="D177" s="15" t="s">
        <v>8221</v>
      </c>
      <c r="E177" s="15">
        <v>34</v>
      </c>
    </row>
    <row r="178" spans="1:5" x14ac:dyDescent="0.2">
      <c r="A178" s="15" t="s">
        <v>8219</v>
      </c>
      <c r="B178" s="15">
        <v>129</v>
      </c>
      <c r="D178" s="15" t="s">
        <v>8221</v>
      </c>
      <c r="E178" s="15">
        <v>0</v>
      </c>
    </row>
    <row r="179" spans="1:5" x14ac:dyDescent="0.2">
      <c r="A179" s="15" t="s">
        <v>8219</v>
      </c>
      <c r="B179" s="15">
        <v>142</v>
      </c>
      <c r="D179" s="15" t="s">
        <v>8221</v>
      </c>
      <c r="E179" s="15">
        <v>3</v>
      </c>
    </row>
    <row r="180" spans="1:5" x14ac:dyDescent="0.2">
      <c r="A180" s="15" t="s">
        <v>8219</v>
      </c>
      <c r="B180" s="15">
        <v>2436</v>
      </c>
      <c r="D180" s="15" t="s">
        <v>8221</v>
      </c>
      <c r="E180" s="15">
        <v>0</v>
      </c>
    </row>
    <row r="181" spans="1:5" x14ac:dyDescent="0.2">
      <c r="A181" s="15" t="s">
        <v>8219</v>
      </c>
      <c r="B181" s="15">
        <v>244</v>
      </c>
      <c r="D181" s="15" t="s">
        <v>8221</v>
      </c>
      <c r="E181" s="15">
        <v>70</v>
      </c>
    </row>
    <row r="182" spans="1:5" x14ac:dyDescent="0.2">
      <c r="A182" s="15" t="s">
        <v>8219</v>
      </c>
      <c r="B182" s="15">
        <v>298</v>
      </c>
      <c r="D182" s="15" t="s">
        <v>8221</v>
      </c>
      <c r="E182" s="15">
        <v>1</v>
      </c>
    </row>
    <row r="183" spans="1:5" x14ac:dyDescent="0.2">
      <c r="A183" s="15" t="s">
        <v>8219</v>
      </c>
      <c r="B183" s="15">
        <v>251</v>
      </c>
      <c r="D183" s="15" t="s">
        <v>8221</v>
      </c>
      <c r="E183" s="15">
        <v>1</v>
      </c>
    </row>
    <row r="184" spans="1:5" x14ac:dyDescent="0.2">
      <c r="A184" s="15" t="s">
        <v>8219</v>
      </c>
      <c r="B184" s="15">
        <v>108</v>
      </c>
      <c r="D184" s="15" t="s">
        <v>8221</v>
      </c>
      <c r="E184" s="15">
        <v>1</v>
      </c>
    </row>
    <row r="185" spans="1:5" x14ac:dyDescent="0.2">
      <c r="A185" s="15" t="s">
        <v>8219</v>
      </c>
      <c r="B185" s="15">
        <v>82</v>
      </c>
      <c r="D185" s="15" t="s">
        <v>8221</v>
      </c>
      <c r="E185" s="15">
        <v>2</v>
      </c>
    </row>
    <row r="186" spans="1:5" x14ac:dyDescent="0.2">
      <c r="A186" s="15" t="s">
        <v>8219</v>
      </c>
      <c r="B186" s="15">
        <v>74</v>
      </c>
      <c r="D186" s="15" t="s">
        <v>8221</v>
      </c>
      <c r="E186" s="15">
        <v>2</v>
      </c>
    </row>
    <row r="187" spans="1:5" x14ac:dyDescent="0.2">
      <c r="A187" s="15" t="s">
        <v>8219</v>
      </c>
      <c r="B187" s="15">
        <v>189</v>
      </c>
      <c r="D187" s="15" t="s">
        <v>8221</v>
      </c>
      <c r="E187" s="15">
        <v>34</v>
      </c>
    </row>
    <row r="188" spans="1:5" x14ac:dyDescent="0.2">
      <c r="A188" s="15" t="s">
        <v>8219</v>
      </c>
      <c r="B188" s="15">
        <v>80</v>
      </c>
      <c r="D188" s="15" t="s">
        <v>8221</v>
      </c>
      <c r="E188" s="15">
        <v>2</v>
      </c>
    </row>
    <row r="189" spans="1:5" x14ac:dyDescent="0.2">
      <c r="A189" s="15" t="s">
        <v>8219</v>
      </c>
      <c r="B189" s="15">
        <v>576</v>
      </c>
      <c r="D189" s="15" t="s">
        <v>8221</v>
      </c>
      <c r="E189" s="15">
        <v>0</v>
      </c>
    </row>
    <row r="190" spans="1:5" x14ac:dyDescent="0.2">
      <c r="A190" s="15" t="s">
        <v>8219</v>
      </c>
      <c r="B190" s="15">
        <v>202</v>
      </c>
      <c r="D190" s="15" t="s">
        <v>8221</v>
      </c>
      <c r="E190" s="15">
        <v>1</v>
      </c>
    </row>
    <row r="191" spans="1:5" x14ac:dyDescent="0.2">
      <c r="A191" s="15" t="s">
        <v>8219</v>
      </c>
      <c r="B191" s="15">
        <v>238</v>
      </c>
      <c r="D191" s="15" t="s">
        <v>8221</v>
      </c>
      <c r="E191" s="15">
        <v>8</v>
      </c>
    </row>
    <row r="192" spans="1:5" x14ac:dyDescent="0.2">
      <c r="A192" s="15" t="s">
        <v>8219</v>
      </c>
      <c r="B192" s="15">
        <v>36</v>
      </c>
      <c r="D192" s="15" t="s">
        <v>8221</v>
      </c>
      <c r="E192" s="15">
        <v>4</v>
      </c>
    </row>
    <row r="193" spans="1:5" x14ac:dyDescent="0.2">
      <c r="A193" s="15" t="s">
        <v>8219</v>
      </c>
      <c r="B193" s="15">
        <v>150</v>
      </c>
      <c r="D193" s="15" t="s">
        <v>8221</v>
      </c>
      <c r="E193" s="15">
        <v>28</v>
      </c>
    </row>
    <row r="194" spans="1:5" x14ac:dyDescent="0.2">
      <c r="A194" s="15" t="s">
        <v>8219</v>
      </c>
      <c r="B194" s="15">
        <v>146</v>
      </c>
      <c r="D194" s="15" t="s">
        <v>8221</v>
      </c>
      <c r="E194" s="15">
        <v>0</v>
      </c>
    </row>
    <row r="195" spans="1:5" x14ac:dyDescent="0.2">
      <c r="A195" s="15" t="s">
        <v>8219</v>
      </c>
      <c r="B195" s="15">
        <v>222</v>
      </c>
      <c r="D195" s="15" t="s">
        <v>8221</v>
      </c>
      <c r="E195" s="15">
        <v>6</v>
      </c>
    </row>
    <row r="196" spans="1:5" x14ac:dyDescent="0.2">
      <c r="A196" s="15" t="s">
        <v>8219</v>
      </c>
      <c r="B196" s="15">
        <v>120</v>
      </c>
      <c r="D196" s="15" t="s">
        <v>8221</v>
      </c>
      <c r="E196" s="15">
        <v>22</v>
      </c>
    </row>
    <row r="197" spans="1:5" x14ac:dyDescent="0.2">
      <c r="A197" s="15" t="s">
        <v>8219</v>
      </c>
      <c r="B197" s="15">
        <v>126</v>
      </c>
      <c r="D197" s="15" t="s">
        <v>8221</v>
      </c>
      <c r="E197" s="15">
        <v>0</v>
      </c>
    </row>
    <row r="198" spans="1:5" x14ac:dyDescent="0.2">
      <c r="A198" s="15" t="s">
        <v>8219</v>
      </c>
      <c r="B198" s="15">
        <v>158</v>
      </c>
      <c r="D198" s="15" t="s">
        <v>8221</v>
      </c>
      <c r="E198" s="15">
        <v>1</v>
      </c>
    </row>
    <row r="199" spans="1:5" x14ac:dyDescent="0.2">
      <c r="A199" s="15" t="s">
        <v>8219</v>
      </c>
      <c r="B199" s="15">
        <v>316</v>
      </c>
      <c r="D199" s="15" t="s">
        <v>8221</v>
      </c>
      <c r="E199" s="15">
        <v>20</v>
      </c>
    </row>
    <row r="200" spans="1:5" x14ac:dyDescent="0.2">
      <c r="A200" s="15" t="s">
        <v>8219</v>
      </c>
      <c r="B200" s="15">
        <v>284</v>
      </c>
      <c r="D200" s="15" t="s">
        <v>8221</v>
      </c>
      <c r="E200" s="15">
        <v>0</v>
      </c>
    </row>
    <row r="201" spans="1:5" x14ac:dyDescent="0.2">
      <c r="A201" s="15" t="s">
        <v>8219</v>
      </c>
      <c r="B201" s="15">
        <v>51</v>
      </c>
      <c r="D201" s="15" t="s">
        <v>8221</v>
      </c>
      <c r="E201" s="15">
        <v>1</v>
      </c>
    </row>
    <row r="202" spans="1:5" x14ac:dyDescent="0.2">
      <c r="A202" s="15" t="s">
        <v>8219</v>
      </c>
      <c r="B202" s="15">
        <v>158</v>
      </c>
      <c r="D202" s="15" t="s">
        <v>8221</v>
      </c>
      <c r="E202" s="15">
        <v>3</v>
      </c>
    </row>
    <row r="203" spans="1:5" x14ac:dyDescent="0.2">
      <c r="A203" s="15" t="s">
        <v>8219</v>
      </c>
      <c r="B203" s="15">
        <v>337</v>
      </c>
      <c r="D203" s="15" t="s">
        <v>8221</v>
      </c>
      <c r="E203" s="15">
        <v>2</v>
      </c>
    </row>
    <row r="204" spans="1:5" x14ac:dyDescent="0.2">
      <c r="A204" s="15" t="s">
        <v>8219</v>
      </c>
      <c r="B204" s="15">
        <v>186</v>
      </c>
      <c r="D204" s="15" t="s">
        <v>8221</v>
      </c>
      <c r="E204" s="15">
        <v>0</v>
      </c>
    </row>
    <row r="205" spans="1:5" x14ac:dyDescent="0.2">
      <c r="A205" s="15" t="s">
        <v>8219</v>
      </c>
      <c r="B205" s="15">
        <v>58</v>
      </c>
      <c r="D205" s="15" t="s">
        <v>8221</v>
      </c>
      <c r="E205" s="15">
        <v>2</v>
      </c>
    </row>
    <row r="206" spans="1:5" x14ac:dyDescent="0.2">
      <c r="A206" s="15" t="s">
        <v>8219</v>
      </c>
      <c r="B206" s="15">
        <v>82</v>
      </c>
      <c r="D206" s="15" t="s">
        <v>8221</v>
      </c>
      <c r="E206" s="15">
        <v>1</v>
      </c>
    </row>
    <row r="207" spans="1:5" x14ac:dyDescent="0.2">
      <c r="A207" s="15" t="s">
        <v>8219</v>
      </c>
      <c r="B207" s="15">
        <v>736</v>
      </c>
      <c r="D207" s="15" t="s">
        <v>8221</v>
      </c>
      <c r="E207" s="15">
        <v>0</v>
      </c>
    </row>
    <row r="208" spans="1:5" x14ac:dyDescent="0.2">
      <c r="A208" s="15" t="s">
        <v>8219</v>
      </c>
      <c r="B208" s="15">
        <v>1151</v>
      </c>
      <c r="D208" s="15" t="s">
        <v>8221</v>
      </c>
      <c r="E208" s="15">
        <v>1</v>
      </c>
    </row>
    <row r="209" spans="1:5" x14ac:dyDescent="0.2">
      <c r="A209" s="15" t="s">
        <v>8219</v>
      </c>
      <c r="B209" s="15">
        <v>34</v>
      </c>
      <c r="D209" s="15" t="s">
        <v>8221</v>
      </c>
      <c r="E209" s="15">
        <v>0</v>
      </c>
    </row>
    <row r="210" spans="1:5" x14ac:dyDescent="0.2">
      <c r="A210" s="15" t="s">
        <v>8219</v>
      </c>
      <c r="B210" s="15">
        <v>498</v>
      </c>
      <c r="D210" s="15" t="s">
        <v>8221</v>
      </c>
      <c r="E210" s="15">
        <v>5</v>
      </c>
    </row>
    <row r="211" spans="1:5" x14ac:dyDescent="0.2">
      <c r="A211" s="15" t="s">
        <v>8219</v>
      </c>
      <c r="B211" s="15">
        <v>167</v>
      </c>
      <c r="D211" s="15" t="s">
        <v>8221</v>
      </c>
      <c r="E211" s="15">
        <v>1</v>
      </c>
    </row>
    <row r="212" spans="1:5" x14ac:dyDescent="0.2">
      <c r="A212" s="15" t="s">
        <v>8219</v>
      </c>
      <c r="B212" s="15">
        <v>340</v>
      </c>
      <c r="D212" s="15" t="s">
        <v>8221</v>
      </c>
      <c r="E212" s="15">
        <v>1</v>
      </c>
    </row>
    <row r="213" spans="1:5" x14ac:dyDescent="0.2">
      <c r="A213" s="15" t="s">
        <v>8219</v>
      </c>
      <c r="B213" s="15">
        <v>438</v>
      </c>
      <c r="D213" s="15" t="s">
        <v>8221</v>
      </c>
      <c r="E213" s="15">
        <v>2</v>
      </c>
    </row>
    <row r="214" spans="1:5" x14ac:dyDescent="0.2">
      <c r="A214" s="15" t="s">
        <v>8219</v>
      </c>
      <c r="B214" s="15">
        <v>555</v>
      </c>
      <c r="D214" s="15" t="s">
        <v>8221</v>
      </c>
      <c r="E214" s="15">
        <v>0</v>
      </c>
    </row>
    <row r="215" spans="1:5" x14ac:dyDescent="0.2">
      <c r="A215" s="15" t="s">
        <v>8219</v>
      </c>
      <c r="B215" s="15">
        <v>266</v>
      </c>
      <c r="D215" s="15" t="s">
        <v>8221</v>
      </c>
      <c r="E215" s="15">
        <v>9</v>
      </c>
    </row>
    <row r="216" spans="1:5" x14ac:dyDescent="0.2">
      <c r="A216" s="15" t="s">
        <v>8219</v>
      </c>
      <c r="B216" s="15">
        <v>69</v>
      </c>
      <c r="D216" s="15" t="s">
        <v>8221</v>
      </c>
      <c r="E216" s="15">
        <v>4</v>
      </c>
    </row>
    <row r="217" spans="1:5" x14ac:dyDescent="0.2">
      <c r="A217" s="15" t="s">
        <v>8219</v>
      </c>
      <c r="B217" s="15">
        <v>80</v>
      </c>
      <c r="D217" s="15" t="s">
        <v>8221</v>
      </c>
      <c r="E217" s="15">
        <v>4</v>
      </c>
    </row>
    <row r="218" spans="1:5" x14ac:dyDescent="0.2">
      <c r="A218" s="15" t="s">
        <v>8219</v>
      </c>
      <c r="B218" s="15">
        <v>493</v>
      </c>
      <c r="D218" s="15" t="s">
        <v>8221</v>
      </c>
      <c r="E218" s="15">
        <v>1</v>
      </c>
    </row>
    <row r="219" spans="1:5" x14ac:dyDescent="0.2">
      <c r="A219" s="15" t="s">
        <v>8219</v>
      </c>
      <c r="B219" s="15">
        <v>31</v>
      </c>
      <c r="D219" s="15" t="s">
        <v>8221</v>
      </c>
      <c r="E219" s="15">
        <v>1</v>
      </c>
    </row>
    <row r="220" spans="1:5" x14ac:dyDescent="0.2">
      <c r="A220" s="15" t="s">
        <v>8219</v>
      </c>
      <c r="B220" s="15">
        <v>236</v>
      </c>
      <c r="D220" s="15" t="s">
        <v>8221</v>
      </c>
      <c r="E220" s="15">
        <v>7</v>
      </c>
    </row>
    <row r="221" spans="1:5" x14ac:dyDescent="0.2">
      <c r="A221" s="15" t="s">
        <v>8219</v>
      </c>
      <c r="B221" s="15">
        <v>89</v>
      </c>
      <c r="D221" s="15" t="s">
        <v>8221</v>
      </c>
      <c r="E221" s="15">
        <v>5</v>
      </c>
    </row>
    <row r="222" spans="1:5" x14ac:dyDescent="0.2">
      <c r="A222" s="15" t="s">
        <v>8219</v>
      </c>
      <c r="B222" s="15">
        <v>299</v>
      </c>
      <c r="D222" s="15" t="s">
        <v>8221</v>
      </c>
      <c r="E222" s="15">
        <v>1</v>
      </c>
    </row>
    <row r="223" spans="1:5" x14ac:dyDescent="0.2">
      <c r="A223" s="15" t="s">
        <v>8219</v>
      </c>
      <c r="B223" s="15">
        <v>55</v>
      </c>
      <c r="D223" s="15" t="s">
        <v>8221</v>
      </c>
      <c r="E223" s="15">
        <v>0</v>
      </c>
    </row>
    <row r="224" spans="1:5" x14ac:dyDescent="0.2">
      <c r="A224" s="15" t="s">
        <v>8219</v>
      </c>
      <c r="B224" s="15">
        <v>325</v>
      </c>
      <c r="D224" s="15" t="s">
        <v>8221</v>
      </c>
      <c r="E224" s="15">
        <v>0</v>
      </c>
    </row>
    <row r="225" spans="1:5" x14ac:dyDescent="0.2">
      <c r="A225" s="15" t="s">
        <v>8219</v>
      </c>
      <c r="B225" s="15">
        <v>524</v>
      </c>
      <c r="D225" s="15" t="s">
        <v>8221</v>
      </c>
      <c r="E225" s="15">
        <v>1</v>
      </c>
    </row>
    <row r="226" spans="1:5" x14ac:dyDescent="0.2">
      <c r="A226" s="15" t="s">
        <v>8219</v>
      </c>
      <c r="B226" s="15">
        <v>285</v>
      </c>
      <c r="D226" s="15" t="s">
        <v>8221</v>
      </c>
      <c r="E226" s="15">
        <v>2</v>
      </c>
    </row>
    <row r="227" spans="1:5" x14ac:dyDescent="0.2">
      <c r="A227" s="15" t="s">
        <v>8219</v>
      </c>
      <c r="B227" s="15">
        <v>179</v>
      </c>
      <c r="D227" s="15" t="s">
        <v>8221</v>
      </c>
      <c r="E227" s="15">
        <v>0</v>
      </c>
    </row>
    <row r="228" spans="1:5" x14ac:dyDescent="0.2">
      <c r="A228" s="15" t="s">
        <v>8219</v>
      </c>
      <c r="B228" s="15">
        <v>188</v>
      </c>
      <c r="D228" s="15" t="s">
        <v>8221</v>
      </c>
      <c r="E228" s="15">
        <v>4</v>
      </c>
    </row>
    <row r="229" spans="1:5" x14ac:dyDescent="0.2">
      <c r="A229" s="15" t="s">
        <v>8219</v>
      </c>
      <c r="B229" s="15">
        <v>379</v>
      </c>
      <c r="D229" s="15" t="s">
        <v>8221</v>
      </c>
      <c r="E229" s="15">
        <v>7</v>
      </c>
    </row>
    <row r="230" spans="1:5" x14ac:dyDescent="0.2">
      <c r="A230" s="15" t="s">
        <v>8219</v>
      </c>
      <c r="B230" s="15">
        <v>119</v>
      </c>
      <c r="D230" s="15" t="s">
        <v>8221</v>
      </c>
      <c r="E230" s="15">
        <v>2</v>
      </c>
    </row>
    <row r="231" spans="1:5" x14ac:dyDescent="0.2">
      <c r="A231" s="15" t="s">
        <v>8219</v>
      </c>
      <c r="B231" s="15">
        <v>167</v>
      </c>
      <c r="D231" s="15" t="s">
        <v>8221</v>
      </c>
      <c r="E231" s="15">
        <v>1</v>
      </c>
    </row>
    <row r="232" spans="1:5" x14ac:dyDescent="0.2">
      <c r="A232" s="15" t="s">
        <v>8219</v>
      </c>
      <c r="B232" s="15">
        <v>221</v>
      </c>
      <c r="D232" s="15" t="s">
        <v>8221</v>
      </c>
      <c r="E232" s="15">
        <v>9</v>
      </c>
    </row>
    <row r="233" spans="1:5" x14ac:dyDescent="0.2">
      <c r="A233" s="15" t="s">
        <v>8219</v>
      </c>
      <c r="B233" s="15">
        <v>964</v>
      </c>
      <c r="D233" s="15" t="s">
        <v>8221</v>
      </c>
      <c r="E233" s="15">
        <v>2</v>
      </c>
    </row>
    <row r="234" spans="1:5" x14ac:dyDescent="0.2">
      <c r="A234" s="15" t="s">
        <v>8219</v>
      </c>
      <c r="B234" s="15">
        <v>286</v>
      </c>
      <c r="D234" s="15" t="s">
        <v>8221</v>
      </c>
      <c r="E234" s="15">
        <v>1</v>
      </c>
    </row>
    <row r="235" spans="1:5" x14ac:dyDescent="0.2">
      <c r="A235" s="15" t="s">
        <v>8219</v>
      </c>
      <c r="B235" s="15">
        <v>613</v>
      </c>
      <c r="D235" s="15" t="s">
        <v>8221</v>
      </c>
      <c r="E235" s="15">
        <v>7</v>
      </c>
    </row>
    <row r="236" spans="1:5" x14ac:dyDescent="0.2">
      <c r="A236" s="15" t="s">
        <v>8219</v>
      </c>
      <c r="B236" s="15">
        <v>29</v>
      </c>
      <c r="D236" s="15" t="s">
        <v>8221</v>
      </c>
      <c r="E236" s="15">
        <v>2</v>
      </c>
    </row>
    <row r="237" spans="1:5" x14ac:dyDescent="0.2">
      <c r="A237" s="15" t="s">
        <v>8219</v>
      </c>
      <c r="B237" s="15">
        <v>165</v>
      </c>
      <c r="D237" s="15" t="s">
        <v>8221</v>
      </c>
      <c r="E237" s="15">
        <v>8</v>
      </c>
    </row>
    <row r="238" spans="1:5" x14ac:dyDescent="0.2">
      <c r="A238" s="15" t="s">
        <v>8219</v>
      </c>
      <c r="B238" s="15">
        <v>97</v>
      </c>
      <c r="D238" s="15" t="s">
        <v>8221</v>
      </c>
      <c r="E238" s="15">
        <v>2</v>
      </c>
    </row>
    <row r="239" spans="1:5" x14ac:dyDescent="0.2">
      <c r="A239" s="15" t="s">
        <v>8219</v>
      </c>
      <c r="B239" s="15">
        <v>303</v>
      </c>
      <c r="D239" s="15" t="s">
        <v>8221</v>
      </c>
      <c r="E239" s="15">
        <v>2</v>
      </c>
    </row>
    <row r="240" spans="1:5" x14ac:dyDescent="0.2">
      <c r="A240" s="15" t="s">
        <v>8219</v>
      </c>
      <c r="B240" s="15">
        <v>267</v>
      </c>
      <c r="D240" s="15" t="s">
        <v>8221</v>
      </c>
      <c r="E240" s="15">
        <v>7</v>
      </c>
    </row>
    <row r="241" spans="1:5" x14ac:dyDescent="0.2">
      <c r="A241" s="15" t="s">
        <v>8219</v>
      </c>
      <c r="B241" s="15">
        <v>302</v>
      </c>
      <c r="D241" s="15" t="s">
        <v>8221</v>
      </c>
      <c r="E241" s="15">
        <v>2</v>
      </c>
    </row>
    <row r="242" spans="1:5" x14ac:dyDescent="0.2">
      <c r="A242" s="15" t="s">
        <v>8219</v>
      </c>
      <c r="B242" s="15">
        <v>87</v>
      </c>
      <c r="D242" s="15" t="s">
        <v>8221</v>
      </c>
      <c r="E242" s="15">
        <v>18</v>
      </c>
    </row>
    <row r="243" spans="1:5" x14ac:dyDescent="0.2">
      <c r="A243" s="15" t="s">
        <v>8219</v>
      </c>
      <c r="B243" s="15">
        <v>354</v>
      </c>
      <c r="D243" s="15" t="s">
        <v>8221</v>
      </c>
      <c r="E243" s="15">
        <v>9</v>
      </c>
    </row>
    <row r="244" spans="1:5" x14ac:dyDescent="0.2">
      <c r="A244" s="15" t="s">
        <v>8219</v>
      </c>
      <c r="B244" s="15">
        <v>86</v>
      </c>
      <c r="D244" s="15" t="s">
        <v>8221</v>
      </c>
      <c r="E244" s="15">
        <v>4</v>
      </c>
    </row>
    <row r="245" spans="1:5" x14ac:dyDescent="0.2">
      <c r="A245" s="15" t="s">
        <v>8219</v>
      </c>
      <c r="B245" s="15">
        <v>26</v>
      </c>
      <c r="D245" s="15" t="s">
        <v>8221</v>
      </c>
      <c r="E245" s="15">
        <v>7</v>
      </c>
    </row>
    <row r="246" spans="1:5" x14ac:dyDescent="0.2">
      <c r="A246" s="15" t="s">
        <v>8219</v>
      </c>
      <c r="B246" s="15">
        <v>113</v>
      </c>
      <c r="D246" s="15" t="s">
        <v>8221</v>
      </c>
      <c r="E246" s="15">
        <v>29</v>
      </c>
    </row>
    <row r="247" spans="1:5" x14ac:dyDescent="0.2">
      <c r="A247" s="15" t="s">
        <v>8219</v>
      </c>
      <c r="B247" s="15">
        <v>65</v>
      </c>
      <c r="D247" s="15" t="s">
        <v>8221</v>
      </c>
      <c r="E247" s="15">
        <v>12</v>
      </c>
    </row>
    <row r="248" spans="1:5" x14ac:dyDescent="0.2">
      <c r="A248" s="15" t="s">
        <v>8219</v>
      </c>
      <c r="B248" s="15">
        <v>134</v>
      </c>
      <c r="D248" s="15" t="s">
        <v>8221</v>
      </c>
      <c r="E248" s="15">
        <v>4</v>
      </c>
    </row>
    <row r="249" spans="1:5" x14ac:dyDescent="0.2">
      <c r="A249" s="15" t="s">
        <v>8219</v>
      </c>
      <c r="B249" s="15">
        <v>119</v>
      </c>
      <c r="D249" s="15" t="s">
        <v>8221</v>
      </c>
      <c r="E249" s="15">
        <v>28</v>
      </c>
    </row>
    <row r="250" spans="1:5" x14ac:dyDescent="0.2">
      <c r="A250" s="15" t="s">
        <v>8219</v>
      </c>
      <c r="B250" s="15">
        <v>159</v>
      </c>
      <c r="D250" s="15" t="s">
        <v>8221</v>
      </c>
      <c r="E250" s="15">
        <v>25</v>
      </c>
    </row>
    <row r="251" spans="1:5" x14ac:dyDescent="0.2">
      <c r="A251" s="15" t="s">
        <v>8219</v>
      </c>
      <c r="B251" s="15">
        <v>167</v>
      </c>
      <c r="D251" s="15" t="s">
        <v>8221</v>
      </c>
      <c r="E251" s="15">
        <v>28</v>
      </c>
    </row>
    <row r="252" spans="1:5" x14ac:dyDescent="0.2">
      <c r="A252" s="15" t="s">
        <v>8219</v>
      </c>
      <c r="B252" s="15">
        <v>43</v>
      </c>
      <c r="D252" s="15" t="s">
        <v>8221</v>
      </c>
      <c r="E252" s="15">
        <v>310</v>
      </c>
    </row>
    <row r="253" spans="1:5" x14ac:dyDescent="0.2">
      <c r="A253" s="15" t="s">
        <v>8219</v>
      </c>
      <c r="B253" s="15">
        <v>1062</v>
      </c>
      <c r="D253" s="15" t="s">
        <v>8221</v>
      </c>
      <c r="E253" s="15">
        <v>15</v>
      </c>
    </row>
    <row r="254" spans="1:5" x14ac:dyDescent="0.2">
      <c r="A254" s="15" t="s">
        <v>8219</v>
      </c>
      <c r="B254" s="15">
        <v>9</v>
      </c>
      <c r="D254" s="15" t="s">
        <v>8221</v>
      </c>
      <c r="E254" s="15">
        <v>215</v>
      </c>
    </row>
    <row r="255" spans="1:5" x14ac:dyDescent="0.2">
      <c r="A255" s="15" t="s">
        <v>8219</v>
      </c>
      <c r="B255" s="15">
        <v>89</v>
      </c>
      <c r="D255" s="15" t="s">
        <v>8221</v>
      </c>
      <c r="E255" s="15">
        <v>3</v>
      </c>
    </row>
    <row r="256" spans="1:5" x14ac:dyDescent="0.2">
      <c r="A256" s="15" t="s">
        <v>8219</v>
      </c>
      <c r="B256" s="15">
        <v>174</v>
      </c>
      <c r="D256" s="15" t="s">
        <v>8221</v>
      </c>
      <c r="E256" s="15">
        <v>2</v>
      </c>
    </row>
    <row r="257" spans="1:5" x14ac:dyDescent="0.2">
      <c r="A257" s="15" t="s">
        <v>8219</v>
      </c>
      <c r="B257" s="15">
        <v>14</v>
      </c>
      <c r="D257" s="15" t="s">
        <v>8221</v>
      </c>
      <c r="E257" s="15">
        <v>26</v>
      </c>
    </row>
    <row r="258" spans="1:5" x14ac:dyDescent="0.2">
      <c r="A258" s="15" t="s">
        <v>8219</v>
      </c>
      <c r="B258" s="15">
        <v>48</v>
      </c>
      <c r="D258" s="15" t="s">
        <v>8221</v>
      </c>
      <c r="E258" s="15">
        <v>24</v>
      </c>
    </row>
    <row r="259" spans="1:5" x14ac:dyDescent="0.2">
      <c r="A259" s="15" t="s">
        <v>8219</v>
      </c>
      <c r="B259" s="15">
        <v>133</v>
      </c>
      <c r="D259" s="15" t="s">
        <v>8221</v>
      </c>
      <c r="E259" s="15">
        <v>96</v>
      </c>
    </row>
    <row r="260" spans="1:5" x14ac:dyDescent="0.2">
      <c r="A260" s="15" t="s">
        <v>8219</v>
      </c>
      <c r="B260" s="15">
        <v>83</v>
      </c>
      <c r="D260" s="15" t="s">
        <v>8221</v>
      </c>
      <c r="E260" s="15">
        <v>17</v>
      </c>
    </row>
    <row r="261" spans="1:5" x14ac:dyDescent="0.2">
      <c r="A261" s="15" t="s">
        <v>8219</v>
      </c>
      <c r="B261" s="15">
        <v>149</v>
      </c>
      <c r="D261" s="15" t="s">
        <v>8221</v>
      </c>
      <c r="E261" s="15">
        <v>94</v>
      </c>
    </row>
    <row r="262" spans="1:5" x14ac:dyDescent="0.2">
      <c r="A262" s="15" t="s">
        <v>8219</v>
      </c>
      <c r="B262" s="15">
        <v>49</v>
      </c>
      <c r="D262" s="15" t="s">
        <v>8221</v>
      </c>
      <c r="E262" s="15">
        <v>129</v>
      </c>
    </row>
    <row r="263" spans="1:5" x14ac:dyDescent="0.2">
      <c r="A263" s="15" t="s">
        <v>8219</v>
      </c>
      <c r="B263" s="15">
        <v>251</v>
      </c>
      <c r="D263" s="15" t="s">
        <v>8221</v>
      </c>
      <c r="E263" s="15">
        <v>1</v>
      </c>
    </row>
    <row r="264" spans="1:5" x14ac:dyDescent="0.2">
      <c r="A264" s="15" t="s">
        <v>8219</v>
      </c>
      <c r="B264" s="15">
        <v>22</v>
      </c>
      <c r="D264" s="15" t="s">
        <v>8221</v>
      </c>
      <c r="E264" s="15">
        <v>4</v>
      </c>
    </row>
    <row r="265" spans="1:5" x14ac:dyDescent="0.2">
      <c r="A265" s="15" t="s">
        <v>8219</v>
      </c>
      <c r="B265" s="15">
        <v>48</v>
      </c>
      <c r="D265" s="15" t="s">
        <v>8221</v>
      </c>
      <c r="E265" s="15">
        <v>3</v>
      </c>
    </row>
    <row r="266" spans="1:5" x14ac:dyDescent="0.2">
      <c r="A266" s="15" t="s">
        <v>8219</v>
      </c>
      <c r="B266" s="15">
        <v>383</v>
      </c>
      <c r="D266" s="15" t="s">
        <v>8221</v>
      </c>
      <c r="E266" s="15">
        <v>135</v>
      </c>
    </row>
    <row r="267" spans="1:5" x14ac:dyDescent="0.2">
      <c r="A267" s="15" t="s">
        <v>8219</v>
      </c>
      <c r="B267" s="15">
        <v>237</v>
      </c>
      <c r="D267" s="15" t="s">
        <v>8221</v>
      </c>
      <c r="E267" s="15">
        <v>10</v>
      </c>
    </row>
    <row r="268" spans="1:5" x14ac:dyDescent="0.2">
      <c r="A268" s="15" t="s">
        <v>8219</v>
      </c>
      <c r="B268" s="15">
        <v>13</v>
      </c>
      <c r="D268" s="15" t="s">
        <v>8221</v>
      </c>
      <c r="E268" s="15">
        <v>0</v>
      </c>
    </row>
    <row r="269" spans="1:5" x14ac:dyDescent="0.2">
      <c r="A269" s="15" t="s">
        <v>8219</v>
      </c>
      <c r="B269" s="15">
        <v>562</v>
      </c>
      <c r="D269" s="15" t="s">
        <v>8221</v>
      </c>
      <c r="E269" s="15">
        <v>6</v>
      </c>
    </row>
    <row r="270" spans="1:5" x14ac:dyDescent="0.2">
      <c r="A270" s="15" t="s">
        <v>8219</v>
      </c>
      <c r="B270" s="15">
        <v>71</v>
      </c>
      <c r="D270" s="15" t="s">
        <v>8221</v>
      </c>
      <c r="E270" s="15">
        <v>36</v>
      </c>
    </row>
    <row r="271" spans="1:5" x14ac:dyDescent="0.2">
      <c r="A271" s="15" t="s">
        <v>8219</v>
      </c>
      <c r="B271" s="15">
        <v>1510</v>
      </c>
      <c r="D271" s="15" t="s">
        <v>8221</v>
      </c>
      <c r="E271" s="15">
        <v>336</v>
      </c>
    </row>
    <row r="272" spans="1:5" x14ac:dyDescent="0.2">
      <c r="A272" s="15" t="s">
        <v>8219</v>
      </c>
      <c r="B272" s="15">
        <v>14</v>
      </c>
      <c r="D272" s="15" t="s">
        <v>8221</v>
      </c>
      <c r="E272" s="15">
        <v>34</v>
      </c>
    </row>
    <row r="273" spans="1:5" x14ac:dyDescent="0.2">
      <c r="A273" s="15" t="s">
        <v>8219</v>
      </c>
      <c r="B273" s="15">
        <v>193</v>
      </c>
      <c r="D273" s="15" t="s">
        <v>8221</v>
      </c>
      <c r="E273" s="15">
        <v>10</v>
      </c>
    </row>
    <row r="274" spans="1:5" x14ac:dyDescent="0.2">
      <c r="A274" s="15" t="s">
        <v>8219</v>
      </c>
      <c r="B274" s="15">
        <v>206</v>
      </c>
      <c r="D274" s="15" t="s">
        <v>8221</v>
      </c>
      <c r="E274" s="15">
        <v>201</v>
      </c>
    </row>
    <row r="275" spans="1:5" x14ac:dyDescent="0.2">
      <c r="A275" s="15" t="s">
        <v>8219</v>
      </c>
      <c r="B275" s="15">
        <v>351</v>
      </c>
      <c r="D275" s="15" t="s">
        <v>8221</v>
      </c>
      <c r="E275" s="15">
        <v>296</v>
      </c>
    </row>
    <row r="276" spans="1:5" x14ac:dyDescent="0.2">
      <c r="A276" s="15" t="s">
        <v>8219</v>
      </c>
      <c r="B276" s="15">
        <v>50</v>
      </c>
      <c r="D276" s="15" t="s">
        <v>8221</v>
      </c>
      <c r="E276" s="15">
        <v>7</v>
      </c>
    </row>
    <row r="277" spans="1:5" x14ac:dyDescent="0.2">
      <c r="A277" s="15" t="s">
        <v>8219</v>
      </c>
      <c r="B277" s="15">
        <v>184</v>
      </c>
      <c r="D277" s="15" t="s">
        <v>8221</v>
      </c>
      <c r="E277" s="15">
        <v>7</v>
      </c>
    </row>
    <row r="278" spans="1:5" x14ac:dyDescent="0.2">
      <c r="A278" s="15" t="s">
        <v>8219</v>
      </c>
      <c r="B278" s="15">
        <v>196</v>
      </c>
      <c r="D278" s="15" t="s">
        <v>8221</v>
      </c>
      <c r="E278" s="15">
        <v>1</v>
      </c>
    </row>
    <row r="279" spans="1:5" x14ac:dyDescent="0.2">
      <c r="A279" s="15" t="s">
        <v>8219</v>
      </c>
      <c r="B279" s="15">
        <v>229</v>
      </c>
      <c r="D279" s="15" t="s">
        <v>8221</v>
      </c>
      <c r="E279" s="15">
        <v>114</v>
      </c>
    </row>
    <row r="280" spans="1:5" x14ac:dyDescent="0.2">
      <c r="A280" s="15" t="s">
        <v>8219</v>
      </c>
      <c r="B280" s="15">
        <v>67</v>
      </c>
      <c r="D280" s="15" t="s">
        <v>8221</v>
      </c>
      <c r="E280" s="15">
        <v>29</v>
      </c>
    </row>
    <row r="281" spans="1:5" x14ac:dyDescent="0.2">
      <c r="A281" s="15" t="s">
        <v>8219</v>
      </c>
      <c r="B281" s="15">
        <v>95</v>
      </c>
      <c r="D281" s="15" t="s">
        <v>8221</v>
      </c>
      <c r="E281" s="15">
        <v>890</v>
      </c>
    </row>
    <row r="282" spans="1:5" x14ac:dyDescent="0.2">
      <c r="A282" s="15" t="s">
        <v>8219</v>
      </c>
      <c r="B282" s="15">
        <v>62</v>
      </c>
      <c r="D282" s="15" t="s">
        <v>8221</v>
      </c>
      <c r="E282" s="15">
        <v>31</v>
      </c>
    </row>
    <row r="283" spans="1:5" x14ac:dyDescent="0.2">
      <c r="A283" s="15" t="s">
        <v>8219</v>
      </c>
      <c r="B283" s="15">
        <v>73</v>
      </c>
      <c r="D283" s="15" t="s">
        <v>8221</v>
      </c>
      <c r="E283" s="15">
        <v>21</v>
      </c>
    </row>
    <row r="284" spans="1:5" x14ac:dyDescent="0.2">
      <c r="A284" s="15" t="s">
        <v>8219</v>
      </c>
      <c r="B284" s="15">
        <v>43</v>
      </c>
      <c r="D284" s="15" t="s">
        <v>8221</v>
      </c>
      <c r="E284" s="15">
        <v>37</v>
      </c>
    </row>
    <row r="285" spans="1:5" x14ac:dyDescent="0.2">
      <c r="A285" s="15" t="s">
        <v>8219</v>
      </c>
      <c r="B285" s="15">
        <v>70</v>
      </c>
      <c r="D285" s="15" t="s">
        <v>8221</v>
      </c>
      <c r="E285" s="15">
        <v>7</v>
      </c>
    </row>
    <row r="286" spans="1:5" x14ac:dyDescent="0.2">
      <c r="A286" s="15" t="s">
        <v>8219</v>
      </c>
      <c r="B286" s="15">
        <v>271</v>
      </c>
      <c r="D286" s="15" t="s">
        <v>8221</v>
      </c>
      <c r="E286" s="15">
        <v>4</v>
      </c>
    </row>
    <row r="287" spans="1:5" x14ac:dyDescent="0.2">
      <c r="A287" s="15" t="s">
        <v>8219</v>
      </c>
      <c r="B287" s="15">
        <v>55</v>
      </c>
      <c r="D287" s="15" t="s">
        <v>8221</v>
      </c>
      <c r="E287" s="15">
        <v>5</v>
      </c>
    </row>
    <row r="288" spans="1:5" x14ac:dyDescent="0.2">
      <c r="A288" s="15" t="s">
        <v>8219</v>
      </c>
      <c r="B288" s="15">
        <v>35</v>
      </c>
      <c r="D288" s="15" t="s">
        <v>8221</v>
      </c>
      <c r="E288" s="15">
        <v>0</v>
      </c>
    </row>
    <row r="289" spans="1:5" x14ac:dyDescent="0.2">
      <c r="A289" s="15" t="s">
        <v>8219</v>
      </c>
      <c r="B289" s="15">
        <v>22</v>
      </c>
      <c r="D289" s="15" t="s">
        <v>8221</v>
      </c>
      <c r="E289" s="15">
        <v>456</v>
      </c>
    </row>
    <row r="290" spans="1:5" x14ac:dyDescent="0.2">
      <c r="A290" s="15" t="s">
        <v>8219</v>
      </c>
      <c r="B290" s="15">
        <v>38</v>
      </c>
      <c r="D290" s="15" t="s">
        <v>8221</v>
      </c>
      <c r="E290" s="15">
        <v>369</v>
      </c>
    </row>
    <row r="291" spans="1:5" x14ac:dyDescent="0.2">
      <c r="A291" s="15" t="s">
        <v>8219</v>
      </c>
      <c r="B291" s="15">
        <v>15</v>
      </c>
      <c r="D291" s="15" t="s">
        <v>8221</v>
      </c>
      <c r="E291" s="15">
        <v>2</v>
      </c>
    </row>
    <row r="292" spans="1:5" x14ac:dyDescent="0.2">
      <c r="A292" s="15" t="s">
        <v>8219</v>
      </c>
      <c r="B292" s="15">
        <v>7</v>
      </c>
      <c r="D292" s="15" t="s">
        <v>8221</v>
      </c>
      <c r="E292" s="15">
        <v>0</v>
      </c>
    </row>
    <row r="293" spans="1:5" x14ac:dyDescent="0.2">
      <c r="A293" s="15" t="s">
        <v>8219</v>
      </c>
      <c r="B293" s="15">
        <v>241</v>
      </c>
      <c r="D293" s="15" t="s">
        <v>8221</v>
      </c>
      <c r="E293" s="15">
        <v>338</v>
      </c>
    </row>
    <row r="294" spans="1:5" x14ac:dyDescent="0.2">
      <c r="A294" s="15" t="s">
        <v>8219</v>
      </c>
      <c r="B294" s="15">
        <v>55</v>
      </c>
      <c r="D294" s="15" t="s">
        <v>8221</v>
      </c>
      <c r="E294" s="15">
        <v>4</v>
      </c>
    </row>
    <row r="295" spans="1:5" x14ac:dyDescent="0.2">
      <c r="A295" s="15" t="s">
        <v>8219</v>
      </c>
      <c r="B295" s="15">
        <v>171</v>
      </c>
      <c r="D295" s="15" t="s">
        <v>8221</v>
      </c>
      <c r="E295" s="15">
        <v>1</v>
      </c>
    </row>
    <row r="296" spans="1:5" x14ac:dyDescent="0.2">
      <c r="A296" s="15" t="s">
        <v>8219</v>
      </c>
      <c r="B296" s="15">
        <v>208</v>
      </c>
      <c r="D296" s="15" t="s">
        <v>8221</v>
      </c>
      <c r="E296" s="15">
        <v>28</v>
      </c>
    </row>
    <row r="297" spans="1:5" x14ac:dyDescent="0.2">
      <c r="A297" s="15" t="s">
        <v>8219</v>
      </c>
      <c r="B297" s="15">
        <v>21</v>
      </c>
      <c r="D297" s="15" t="s">
        <v>8221</v>
      </c>
      <c r="E297" s="15">
        <v>12</v>
      </c>
    </row>
    <row r="298" spans="1:5" x14ac:dyDescent="0.2">
      <c r="A298" s="15" t="s">
        <v>8219</v>
      </c>
      <c r="B298" s="15">
        <v>25</v>
      </c>
      <c r="D298" s="15" t="s">
        <v>8221</v>
      </c>
      <c r="E298" s="15">
        <v>16</v>
      </c>
    </row>
    <row r="299" spans="1:5" x14ac:dyDescent="0.2">
      <c r="A299" s="15" t="s">
        <v>8219</v>
      </c>
      <c r="B299" s="15">
        <v>52</v>
      </c>
      <c r="D299" s="15" t="s">
        <v>8221</v>
      </c>
      <c r="E299" s="15">
        <v>4</v>
      </c>
    </row>
    <row r="300" spans="1:5" x14ac:dyDescent="0.2">
      <c r="A300" s="15" t="s">
        <v>8219</v>
      </c>
      <c r="B300" s="15">
        <v>104</v>
      </c>
      <c r="D300" s="15" t="s">
        <v>8221</v>
      </c>
      <c r="E300" s="15">
        <v>4</v>
      </c>
    </row>
    <row r="301" spans="1:5" x14ac:dyDescent="0.2">
      <c r="A301" s="15" t="s">
        <v>8219</v>
      </c>
      <c r="B301" s="15">
        <v>73</v>
      </c>
      <c r="D301" s="15" t="s">
        <v>8221</v>
      </c>
      <c r="E301" s="15">
        <v>10</v>
      </c>
    </row>
    <row r="302" spans="1:5" x14ac:dyDescent="0.2">
      <c r="A302" s="15" t="s">
        <v>8219</v>
      </c>
      <c r="B302" s="15">
        <v>34</v>
      </c>
      <c r="D302" s="15" t="s">
        <v>8221</v>
      </c>
      <c r="E302" s="15">
        <v>0</v>
      </c>
    </row>
    <row r="303" spans="1:5" x14ac:dyDescent="0.2">
      <c r="A303" s="15" t="s">
        <v>8219</v>
      </c>
      <c r="B303" s="15">
        <v>56</v>
      </c>
      <c r="D303" s="15" t="s">
        <v>8221</v>
      </c>
      <c r="E303" s="15">
        <v>6</v>
      </c>
    </row>
    <row r="304" spans="1:5" x14ac:dyDescent="0.2">
      <c r="A304" s="15" t="s">
        <v>8219</v>
      </c>
      <c r="B304" s="15">
        <v>31</v>
      </c>
      <c r="D304" s="15" t="s">
        <v>8221</v>
      </c>
      <c r="E304" s="15">
        <v>0</v>
      </c>
    </row>
    <row r="305" spans="1:5" x14ac:dyDescent="0.2">
      <c r="A305" s="15" t="s">
        <v>8219</v>
      </c>
      <c r="B305" s="15">
        <v>84</v>
      </c>
      <c r="D305" s="15" t="s">
        <v>8221</v>
      </c>
      <c r="E305" s="15">
        <v>1</v>
      </c>
    </row>
    <row r="306" spans="1:5" x14ac:dyDescent="0.2">
      <c r="A306" s="15" t="s">
        <v>8219</v>
      </c>
      <c r="B306" s="15">
        <v>130</v>
      </c>
      <c r="D306" s="15" t="s">
        <v>8221</v>
      </c>
      <c r="E306" s="15">
        <v>0</v>
      </c>
    </row>
    <row r="307" spans="1:5" x14ac:dyDescent="0.2">
      <c r="A307" s="15" t="s">
        <v>8219</v>
      </c>
      <c r="B307" s="15">
        <v>12</v>
      </c>
      <c r="D307" s="15" t="s">
        <v>8221</v>
      </c>
      <c r="E307" s="15">
        <v>44</v>
      </c>
    </row>
    <row r="308" spans="1:5" x14ac:dyDescent="0.2">
      <c r="A308" s="15" t="s">
        <v>8219</v>
      </c>
      <c r="B308" s="15">
        <v>23</v>
      </c>
      <c r="D308" s="15" t="s">
        <v>8221</v>
      </c>
      <c r="E308" s="15">
        <v>0</v>
      </c>
    </row>
    <row r="309" spans="1:5" x14ac:dyDescent="0.2">
      <c r="A309" s="15" t="s">
        <v>8219</v>
      </c>
      <c r="B309" s="15">
        <v>158</v>
      </c>
      <c r="D309" s="15" t="s">
        <v>8221</v>
      </c>
      <c r="E309" s="15">
        <v>3</v>
      </c>
    </row>
    <row r="310" spans="1:5" x14ac:dyDescent="0.2">
      <c r="A310" s="15" t="s">
        <v>8219</v>
      </c>
      <c r="B310" s="15">
        <v>30</v>
      </c>
      <c r="D310" s="15" t="s">
        <v>8221</v>
      </c>
      <c r="E310" s="15">
        <v>0</v>
      </c>
    </row>
    <row r="311" spans="1:5" x14ac:dyDescent="0.2">
      <c r="A311" s="15" t="s">
        <v>8219</v>
      </c>
      <c r="B311" s="15">
        <v>18</v>
      </c>
      <c r="D311" s="15" t="s">
        <v>8221</v>
      </c>
      <c r="E311" s="15">
        <v>52</v>
      </c>
    </row>
    <row r="312" spans="1:5" x14ac:dyDescent="0.2">
      <c r="A312" s="15" t="s">
        <v>8219</v>
      </c>
      <c r="B312" s="15">
        <v>29</v>
      </c>
      <c r="D312" s="15" t="s">
        <v>8221</v>
      </c>
      <c r="E312" s="15">
        <v>0</v>
      </c>
    </row>
    <row r="313" spans="1:5" x14ac:dyDescent="0.2">
      <c r="A313" s="15" t="s">
        <v>8219</v>
      </c>
      <c r="B313" s="15">
        <v>31</v>
      </c>
      <c r="D313" s="15" t="s">
        <v>8221</v>
      </c>
      <c r="E313" s="15">
        <v>1</v>
      </c>
    </row>
    <row r="314" spans="1:5" x14ac:dyDescent="0.2">
      <c r="A314" s="15" t="s">
        <v>8219</v>
      </c>
      <c r="B314" s="15">
        <v>173</v>
      </c>
      <c r="D314" s="15" t="s">
        <v>8221</v>
      </c>
      <c r="E314" s="15">
        <v>1</v>
      </c>
    </row>
    <row r="315" spans="1:5" x14ac:dyDescent="0.2">
      <c r="A315" s="15" t="s">
        <v>8219</v>
      </c>
      <c r="B315" s="15">
        <v>17</v>
      </c>
      <c r="D315" s="15" t="s">
        <v>8221</v>
      </c>
      <c r="E315" s="15">
        <v>2</v>
      </c>
    </row>
    <row r="316" spans="1:5" x14ac:dyDescent="0.2">
      <c r="A316" s="15" t="s">
        <v>8219</v>
      </c>
      <c r="B316" s="15">
        <v>48</v>
      </c>
      <c r="D316" s="15" t="s">
        <v>8221</v>
      </c>
      <c r="E316" s="15">
        <v>9</v>
      </c>
    </row>
    <row r="317" spans="1:5" x14ac:dyDescent="0.2">
      <c r="A317" s="15" t="s">
        <v>8219</v>
      </c>
      <c r="B317" s="15">
        <v>59</v>
      </c>
      <c r="D317" s="15" t="s">
        <v>8221</v>
      </c>
      <c r="E317" s="15">
        <v>5</v>
      </c>
    </row>
    <row r="318" spans="1:5" x14ac:dyDescent="0.2">
      <c r="A318" s="15" t="s">
        <v>8219</v>
      </c>
      <c r="B318" s="15">
        <v>39</v>
      </c>
      <c r="D318" s="15" t="s">
        <v>8221</v>
      </c>
      <c r="E318" s="15">
        <v>57</v>
      </c>
    </row>
    <row r="319" spans="1:5" x14ac:dyDescent="0.2">
      <c r="A319" s="15" t="s">
        <v>8219</v>
      </c>
      <c r="B319" s="15">
        <v>59</v>
      </c>
      <c r="D319" s="15" t="s">
        <v>8221</v>
      </c>
      <c r="E319" s="15">
        <v>3</v>
      </c>
    </row>
    <row r="320" spans="1:5" x14ac:dyDescent="0.2">
      <c r="A320" s="15" t="s">
        <v>8219</v>
      </c>
      <c r="B320" s="15">
        <v>60</v>
      </c>
      <c r="D320" s="15" t="s">
        <v>8221</v>
      </c>
      <c r="E320" s="15">
        <v>1</v>
      </c>
    </row>
    <row r="321" spans="1:5" x14ac:dyDescent="0.2">
      <c r="A321" s="15" t="s">
        <v>8219</v>
      </c>
      <c r="B321" s="15">
        <v>20</v>
      </c>
      <c r="D321" s="15" t="s">
        <v>8221</v>
      </c>
      <c r="E321" s="15">
        <v>6</v>
      </c>
    </row>
    <row r="322" spans="1:5" x14ac:dyDescent="0.2">
      <c r="A322" s="15" t="s">
        <v>8219</v>
      </c>
      <c r="B322" s="15">
        <v>2</v>
      </c>
      <c r="D322" s="15" t="s">
        <v>8221</v>
      </c>
      <c r="E322" s="15">
        <v>48</v>
      </c>
    </row>
    <row r="323" spans="1:5" x14ac:dyDescent="0.2">
      <c r="A323" s="15" t="s">
        <v>8219</v>
      </c>
      <c r="B323" s="15">
        <v>315</v>
      </c>
      <c r="D323" s="15" t="s">
        <v>8221</v>
      </c>
      <c r="E323" s="15">
        <v>2</v>
      </c>
    </row>
    <row r="324" spans="1:5" x14ac:dyDescent="0.2">
      <c r="A324" s="15" t="s">
        <v>8219</v>
      </c>
      <c r="B324" s="15">
        <v>2174</v>
      </c>
      <c r="D324" s="15" t="s">
        <v>8221</v>
      </c>
      <c r="E324" s="15">
        <v>4</v>
      </c>
    </row>
    <row r="325" spans="1:5" x14ac:dyDescent="0.2">
      <c r="A325" s="15" t="s">
        <v>8219</v>
      </c>
      <c r="B325" s="15">
        <v>152</v>
      </c>
      <c r="D325" s="15" t="s">
        <v>8221</v>
      </c>
      <c r="E325" s="15">
        <v>5</v>
      </c>
    </row>
    <row r="326" spans="1:5" x14ac:dyDescent="0.2">
      <c r="A326" s="15" t="s">
        <v>8219</v>
      </c>
      <c r="B326" s="15">
        <v>1021</v>
      </c>
      <c r="D326" s="15" t="s">
        <v>8221</v>
      </c>
      <c r="E326" s="15">
        <v>79</v>
      </c>
    </row>
    <row r="327" spans="1:5" x14ac:dyDescent="0.2">
      <c r="A327" s="15" t="s">
        <v>8219</v>
      </c>
      <c r="B327" s="15">
        <v>237</v>
      </c>
      <c r="D327" s="15" t="s">
        <v>8221</v>
      </c>
      <c r="E327" s="15">
        <v>2</v>
      </c>
    </row>
    <row r="328" spans="1:5" x14ac:dyDescent="0.2">
      <c r="A328" s="15" t="s">
        <v>8219</v>
      </c>
      <c r="B328" s="15">
        <v>27</v>
      </c>
      <c r="D328" s="15" t="s">
        <v>8221</v>
      </c>
      <c r="E328" s="15">
        <v>11</v>
      </c>
    </row>
    <row r="329" spans="1:5" x14ac:dyDescent="0.2">
      <c r="A329" s="15" t="s">
        <v>8219</v>
      </c>
      <c r="B329" s="15">
        <v>17</v>
      </c>
      <c r="D329" s="15" t="s">
        <v>8221</v>
      </c>
      <c r="E329" s="15">
        <v>11</v>
      </c>
    </row>
    <row r="330" spans="1:5" x14ac:dyDescent="0.2">
      <c r="A330" s="15" t="s">
        <v>8219</v>
      </c>
      <c r="B330" s="15">
        <v>27</v>
      </c>
      <c r="D330" s="15" t="s">
        <v>8221</v>
      </c>
      <c r="E330" s="15">
        <v>1</v>
      </c>
    </row>
    <row r="331" spans="1:5" x14ac:dyDescent="0.2">
      <c r="A331" s="15" t="s">
        <v>8219</v>
      </c>
      <c r="B331" s="15">
        <v>82</v>
      </c>
      <c r="D331" s="15" t="s">
        <v>8221</v>
      </c>
      <c r="E331" s="15">
        <v>3</v>
      </c>
    </row>
    <row r="332" spans="1:5" x14ac:dyDescent="0.2">
      <c r="A332" s="15" t="s">
        <v>8219</v>
      </c>
      <c r="B332" s="15">
        <v>48</v>
      </c>
      <c r="D332" s="15" t="s">
        <v>8221</v>
      </c>
      <c r="E332" s="15">
        <v>5</v>
      </c>
    </row>
    <row r="333" spans="1:5" x14ac:dyDescent="0.2">
      <c r="A333" s="15" t="s">
        <v>8219</v>
      </c>
      <c r="B333" s="15">
        <v>105</v>
      </c>
      <c r="D333" s="15" t="s">
        <v>8221</v>
      </c>
      <c r="E333" s="15">
        <v>12</v>
      </c>
    </row>
    <row r="334" spans="1:5" x14ac:dyDescent="0.2">
      <c r="A334" s="15" t="s">
        <v>8219</v>
      </c>
      <c r="B334" s="15">
        <v>28</v>
      </c>
      <c r="D334" s="15" t="s">
        <v>8221</v>
      </c>
      <c r="E334" s="15">
        <v>2</v>
      </c>
    </row>
    <row r="335" spans="1:5" x14ac:dyDescent="0.2">
      <c r="A335" s="15" t="s">
        <v>8219</v>
      </c>
      <c r="B335" s="15">
        <v>1107</v>
      </c>
      <c r="D335" s="15" t="s">
        <v>8221</v>
      </c>
      <c r="E335" s="15">
        <v>5</v>
      </c>
    </row>
    <row r="336" spans="1:5" x14ac:dyDescent="0.2">
      <c r="A336" s="15" t="s">
        <v>8219</v>
      </c>
      <c r="B336" s="15">
        <v>1013</v>
      </c>
      <c r="D336" s="15" t="s">
        <v>8221</v>
      </c>
      <c r="E336" s="15">
        <v>21</v>
      </c>
    </row>
    <row r="337" spans="1:5" x14ac:dyDescent="0.2">
      <c r="A337" s="15" t="s">
        <v>8219</v>
      </c>
      <c r="B337" s="15">
        <v>274</v>
      </c>
      <c r="D337" s="15" t="s">
        <v>8221</v>
      </c>
      <c r="E337" s="15">
        <v>0</v>
      </c>
    </row>
    <row r="338" spans="1:5" x14ac:dyDescent="0.2">
      <c r="A338" s="15" t="s">
        <v>8219</v>
      </c>
      <c r="B338" s="15">
        <v>87</v>
      </c>
      <c r="D338" s="15" t="s">
        <v>8221</v>
      </c>
      <c r="E338" s="15">
        <v>45</v>
      </c>
    </row>
    <row r="339" spans="1:5" x14ac:dyDescent="0.2">
      <c r="A339" s="15" t="s">
        <v>8219</v>
      </c>
      <c r="B339" s="15">
        <v>99</v>
      </c>
      <c r="D339" s="15" t="s">
        <v>8221</v>
      </c>
      <c r="E339" s="15">
        <v>29</v>
      </c>
    </row>
    <row r="340" spans="1:5" x14ac:dyDescent="0.2">
      <c r="A340" s="15" t="s">
        <v>8219</v>
      </c>
      <c r="B340" s="15">
        <v>276</v>
      </c>
      <c r="D340" s="15" t="s">
        <v>8221</v>
      </c>
      <c r="E340" s="15">
        <v>2</v>
      </c>
    </row>
    <row r="341" spans="1:5" x14ac:dyDescent="0.2">
      <c r="A341" s="15" t="s">
        <v>8219</v>
      </c>
      <c r="B341" s="15">
        <v>21</v>
      </c>
      <c r="D341" s="15" t="s">
        <v>8221</v>
      </c>
      <c r="E341" s="15">
        <v>30</v>
      </c>
    </row>
    <row r="342" spans="1:5" x14ac:dyDescent="0.2">
      <c r="A342" s="15" t="s">
        <v>8219</v>
      </c>
      <c r="B342" s="15">
        <v>41</v>
      </c>
      <c r="D342" s="15" t="s">
        <v>8221</v>
      </c>
      <c r="E342" s="15">
        <v>8</v>
      </c>
    </row>
    <row r="343" spans="1:5" x14ac:dyDescent="0.2">
      <c r="A343" s="15" t="s">
        <v>8219</v>
      </c>
      <c r="B343" s="15">
        <v>119</v>
      </c>
      <c r="D343" s="15" t="s">
        <v>8221</v>
      </c>
      <c r="E343" s="15">
        <v>1</v>
      </c>
    </row>
    <row r="344" spans="1:5" x14ac:dyDescent="0.2">
      <c r="A344" s="15" t="s">
        <v>8219</v>
      </c>
      <c r="B344" s="15">
        <v>153</v>
      </c>
      <c r="D344" s="15" t="s">
        <v>8221</v>
      </c>
      <c r="E344" s="15">
        <v>14</v>
      </c>
    </row>
    <row r="345" spans="1:5" x14ac:dyDescent="0.2">
      <c r="A345" s="15" t="s">
        <v>8219</v>
      </c>
      <c r="B345" s="15">
        <v>100</v>
      </c>
      <c r="D345" s="15" t="s">
        <v>8221</v>
      </c>
      <c r="E345" s="15">
        <v>24</v>
      </c>
    </row>
    <row r="346" spans="1:5" x14ac:dyDescent="0.2">
      <c r="A346" s="15" t="s">
        <v>8219</v>
      </c>
      <c r="B346" s="15">
        <v>143</v>
      </c>
      <c r="D346" s="15" t="s">
        <v>8221</v>
      </c>
      <c r="E346" s="15">
        <v>2</v>
      </c>
    </row>
    <row r="347" spans="1:5" x14ac:dyDescent="0.2">
      <c r="A347" s="15" t="s">
        <v>8219</v>
      </c>
      <c r="B347" s="15">
        <v>140</v>
      </c>
      <c r="D347" s="15" t="s">
        <v>8221</v>
      </c>
      <c r="E347" s="15">
        <v>21</v>
      </c>
    </row>
    <row r="348" spans="1:5" x14ac:dyDescent="0.2">
      <c r="A348" s="15" t="s">
        <v>8219</v>
      </c>
      <c r="B348" s="15">
        <v>35</v>
      </c>
      <c r="D348" s="15" t="s">
        <v>8221</v>
      </c>
      <c r="E348" s="15">
        <v>7</v>
      </c>
    </row>
    <row r="349" spans="1:5" x14ac:dyDescent="0.2">
      <c r="A349" s="15" t="s">
        <v>8219</v>
      </c>
      <c r="B349" s="15">
        <v>149</v>
      </c>
      <c r="D349" s="15" t="s">
        <v>8221</v>
      </c>
      <c r="E349" s="15">
        <v>0</v>
      </c>
    </row>
    <row r="350" spans="1:5" x14ac:dyDescent="0.2">
      <c r="A350" s="15" t="s">
        <v>8219</v>
      </c>
      <c r="B350" s="15">
        <v>130</v>
      </c>
      <c r="D350" s="15" t="s">
        <v>8221</v>
      </c>
      <c r="E350" s="15">
        <v>4</v>
      </c>
    </row>
    <row r="351" spans="1:5" x14ac:dyDescent="0.2">
      <c r="A351" s="15" t="s">
        <v>8219</v>
      </c>
      <c r="B351" s="15">
        <v>120</v>
      </c>
      <c r="D351" s="15" t="s">
        <v>8221</v>
      </c>
      <c r="E351" s="15">
        <v>32</v>
      </c>
    </row>
    <row r="352" spans="1:5" x14ac:dyDescent="0.2">
      <c r="A352" s="15" t="s">
        <v>8219</v>
      </c>
      <c r="B352" s="15">
        <v>265</v>
      </c>
      <c r="D352" s="15" t="s">
        <v>8221</v>
      </c>
      <c r="E352" s="15">
        <v>4</v>
      </c>
    </row>
    <row r="353" spans="1:5" x14ac:dyDescent="0.2">
      <c r="A353" s="15" t="s">
        <v>8219</v>
      </c>
      <c r="B353" s="15">
        <v>71</v>
      </c>
      <c r="D353" s="15" t="s">
        <v>8221</v>
      </c>
      <c r="E353" s="15">
        <v>9</v>
      </c>
    </row>
    <row r="354" spans="1:5" x14ac:dyDescent="0.2">
      <c r="A354" s="15" t="s">
        <v>8219</v>
      </c>
      <c r="B354" s="15">
        <v>13</v>
      </c>
      <c r="D354" s="15" t="s">
        <v>8221</v>
      </c>
      <c r="E354" s="15">
        <v>17</v>
      </c>
    </row>
    <row r="355" spans="1:5" x14ac:dyDescent="0.2">
      <c r="A355" s="15" t="s">
        <v>8219</v>
      </c>
      <c r="B355" s="15">
        <v>169</v>
      </c>
      <c r="D355" s="15" t="s">
        <v>8221</v>
      </c>
      <c r="E355" s="15">
        <v>5</v>
      </c>
    </row>
    <row r="356" spans="1:5" x14ac:dyDescent="0.2">
      <c r="A356" s="15" t="s">
        <v>8219</v>
      </c>
      <c r="B356" s="15">
        <v>57</v>
      </c>
      <c r="D356" s="15" t="s">
        <v>8221</v>
      </c>
      <c r="E356" s="15">
        <v>53</v>
      </c>
    </row>
    <row r="357" spans="1:5" x14ac:dyDescent="0.2">
      <c r="A357" s="15" t="s">
        <v>8219</v>
      </c>
      <c r="B357" s="15">
        <v>229</v>
      </c>
      <c r="D357" s="15" t="s">
        <v>8221</v>
      </c>
      <c r="E357" s="15">
        <v>7</v>
      </c>
    </row>
    <row r="358" spans="1:5" x14ac:dyDescent="0.2">
      <c r="A358" s="15" t="s">
        <v>8219</v>
      </c>
      <c r="B358" s="15">
        <v>108</v>
      </c>
      <c r="D358" s="15" t="s">
        <v>8221</v>
      </c>
      <c r="E358" s="15">
        <v>72</v>
      </c>
    </row>
    <row r="359" spans="1:5" x14ac:dyDescent="0.2">
      <c r="A359" s="15" t="s">
        <v>8219</v>
      </c>
      <c r="B359" s="15">
        <v>108</v>
      </c>
      <c r="D359" s="15" t="s">
        <v>8221</v>
      </c>
      <c r="E359" s="15">
        <v>0</v>
      </c>
    </row>
    <row r="360" spans="1:5" x14ac:dyDescent="0.2">
      <c r="A360" s="15" t="s">
        <v>8219</v>
      </c>
      <c r="B360" s="15">
        <v>41</v>
      </c>
      <c r="D360" s="15" t="s">
        <v>8221</v>
      </c>
      <c r="E360" s="15">
        <v>2</v>
      </c>
    </row>
    <row r="361" spans="1:5" x14ac:dyDescent="0.2">
      <c r="A361" s="15" t="s">
        <v>8219</v>
      </c>
      <c r="B361" s="15">
        <v>139</v>
      </c>
      <c r="D361" s="15" t="s">
        <v>8221</v>
      </c>
      <c r="E361" s="15">
        <v>8</v>
      </c>
    </row>
    <row r="362" spans="1:5" x14ac:dyDescent="0.2">
      <c r="A362" s="15" t="s">
        <v>8219</v>
      </c>
      <c r="B362" s="15">
        <v>19</v>
      </c>
      <c r="D362" s="15" t="s">
        <v>8221</v>
      </c>
      <c r="E362" s="15">
        <v>2</v>
      </c>
    </row>
    <row r="363" spans="1:5" x14ac:dyDescent="0.2">
      <c r="A363" s="15" t="s">
        <v>8219</v>
      </c>
      <c r="B363" s="15">
        <v>94</v>
      </c>
      <c r="D363" s="15" t="s">
        <v>8221</v>
      </c>
      <c r="E363" s="15">
        <v>0</v>
      </c>
    </row>
    <row r="364" spans="1:5" x14ac:dyDescent="0.2">
      <c r="A364" s="15" t="s">
        <v>8219</v>
      </c>
      <c r="B364" s="15">
        <v>23</v>
      </c>
      <c r="D364" s="15" t="s">
        <v>8221</v>
      </c>
      <c r="E364" s="15">
        <v>3</v>
      </c>
    </row>
    <row r="365" spans="1:5" x14ac:dyDescent="0.2">
      <c r="A365" s="15" t="s">
        <v>8219</v>
      </c>
      <c r="B365" s="15">
        <v>15</v>
      </c>
      <c r="D365" s="15" t="s">
        <v>8221</v>
      </c>
      <c r="E365" s="15">
        <v>4</v>
      </c>
    </row>
    <row r="366" spans="1:5" x14ac:dyDescent="0.2">
      <c r="A366" s="15" t="s">
        <v>8219</v>
      </c>
      <c r="B366" s="15">
        <v>62</v>
      </c>
      <c r="D366" s="15" t="s">
        <v>8221</v>
      </c>
      <c r="E366" s="15">
        <v>3</v>
      </c>
    </row>
    <row r="367" spans="1:5" x14ac:dyDescent="0.2">
      <c r="A367" s="15" t="s">
        <v>8219</v>
      </c>
      <c r="B367" s="15">
        <v>74</v>
      </c>
      <c r="D367" s="15" t="s">
        <v>8221</v>
      </c>
      <c r="E367" s="15">
        <v>6</v>
      </c>
    </row>
    <row r="368" spans="1:5" x14ac:dyDescent="0.2">
      <c r="A368" s="15" t="s">
        <v>8219</v>
      </c>
      <c r="B368" s="15">
        <v>97</v>
      </c>
      <c r="D368" s="15" t="s">
        <v>8221</v>
      </c>
      <c r="E368" s="15">
        <v>0</v>
      </c>
    </row>
    <row r="369" spans="1:5" x14ac:dyDescent="0.2">
      <c r="A369" s="15" t="s">
        <v>8219</v>
      </c>
      <c r="B369" s="15">
        <v>55</v>
      </c>
      <c r="D369" s="15" t="s">
        <v>8221</v>
      </c>
      <c r="E369" s="15">
        <v>0</v>
      </c>
    </row>
    <row r="370" spans="1:5" x14ac:dyDescent="0.2">
      <c r="A370" s="15" t="s">
        <v>8219</v>
      </c>
      <c r="B370" s="15">
        <v>44</v>
      </c>
      <c r="D370" s="15" t="s">
        <v>8221</v>
      </c>
      <c r="E370" s="15">
        <v>0</v>
      </c>
    </row>
    <row r="371" spans="1:5" x14ac:dyDescent="0.2">
      <c r="A371" s="15" t="s">
        <v>8219</v>
      </c>
      <c r="B371" s="15">
        <v>110</v>
      </c>
      <c r="D371" s="15" t="s">
        <v>8221</v>
      </c>
      <c r="E371" s="15">
        <v>8</v>
      </c>
    </row>
    <row r="372" spans="1:5" x14ac:dyDescent="0.2">
      <c r="A372" s="15" t="s">
        <v>8219</v>
      </c>
      <c r="B372" s="15">
        <v>59</v>
      </c>
      <c r="D372" s="15" t="s">
        <v>8221</v>
      </c>
      <c r="E372" s="15">
        <v>5</v>
      </c>
    </row>
    <row r="373" spans="1:5" x14ac:dyDescent="0.2">
      <c r="A373" s="15" t="s">
        <v>8219</v>
      </c>
      <c r="B373" s="15">
        <v>62</v>
      </c>
      <c r="D373" s="15" t="s">
        <v>8221</v>
      </c>
      <c r="E373" s="15">
        <v>0</v>
      </c>
    </row>
    <row r="374" spans="1:5" x14ac:dyDescent="0.2">
      <c r="A374" s="15" t="s">
        <v>8219</v>
      </c>
      <c r="B374" s="15">
        <v>105</v>
      </c>
      <c r="D374" s="15" t="s">
        <v>8221</v>
      </c>
      <c r="E374" s="15">
        <v>2</v>
      </c>
    </row>
    <row r="375" spans="1:5" x14ac:dyDescent="0.2">
      <c r="A375" s="15" t="s">
        <v>8219</v>
      </c>
      <c r="B375" s="15">
        <v>26</v>
      </c>
      <c r="D375" s="15" t="s">
        <v>8221</v>
      </c>
      <c r="E375" s="15">
        <v>24</v>
      </c>
    </row>
    <row r="376" spans="1:5" x14ac:dyDescent="0.2">
      <c r="A376" s="15" t="s">
        <v>8219</v>
      </c>
      <c r="B376" s="15">
        <v>49</v>
      </c>
      <c r="D376" s="15" t="s">
        <v>8221</v>
      </c>
      <c r="E376" s="15">
        <v>0</v>
      </c>
    </row>
    <row r="377" spans="1:5" x14ac:dyDescent="0.2">
      <c r="A377" s="15" t="s">
        <v>8219</v>
      </c>
      <c r="B377" s="15">
        <v>68</v>
      </c>
      <c r="D377" s="15" t="s">
        <v>8221</v>
      </c>
      <c r="E377" s="15">
        <v>9</v>
      </c>
    </row>
    <row r="378" spans="1:5" x14ac:dyDescent="0.2">
      <c r="A378" s="15" t="s">
        <v>8219</v>
      </c>
      <c r="B378" s="15">
        <v>22</v>
      </c>
      <c r="D378" s="15" t="s">
        <v>8221</v>
      </c>
      <c r="E378" s="15">
        <v>0</v>
      </c>
    </row>
    <row r="379" spans="1:5" x14ac:dyDescent="0.2">
      <c r="A379" s="15" t="s">
        <v>8219</v>
      </c>
      <c r="B379" s="15">
        <v>18</v>
      </c>
      <c r="D379" s="15" t="s">
        <v>8221</v>
      </c>
      <c r="E379" s="15">
        <v>1</v>
      </c>
    </row>
    <row r="380" spans="1:5" x14ac:dyDescent="0.2">
      <c r="A380" s="15" t="s">
        <v>8219</v>
      </c>
      <c r="B380" s="15">
        <v>19</v>
      </c>
      <c r="D380" s="15" t="s">
        <v>8221</v>
      </c>
      <c r="E380" s="15">
        <v>10</v>
      </c>
    </row>
    <row r="381" spans="1:5" x14ac:dyDescent="0.2">
      <c r="A381" s="15" t="s">
        <v>8219</v>
      </c>
      <c r="B381" s="15">
        <v>99</v>
      </c>
      <c r="D381" s="15" t="s">
        <v>8221</v>
      </c>
      <c r="E381" s="15">
        <v>1</v>
      </c>
    </row>
    <row r="382" spans="1:5" x14ac:dyDescent="0.2">
      <c r="A382" s="15" t="s">
        <v>8219</v>
      </c>
      <c r="B382" s="15">
        <v>27</v>
      </c>
      <c r="D382" s="15" t="s">
        <v>8221</v>
      </c>
      <c r="E382" s="15">
        <v>0</v>
      </c>
    </row>
    <row r="383" spans="1:5" x14ac:dyDescent="0.2">
      <c r="A383" s="15" t="s">
        <v>8219</v>
      </c>
      <c r="B383" s="15">
        <v>25</v>
      </c>
      <c r="D383" s="15" t="s">
        <v>8221</v>
      </c>
      <c r="E383" s="15">
        <v>20</v>
      </c>
    </row>
    <row r="384" spans="1:5" x14ac:dyDescent="0.2">
      <c r="A384" s="15" t="s">
        <v>8219</v>
      </c>
      <c r="B384" s="15">
        <v>14</v>
      </c>
      <c r="D384" s="15" t="s">
        <v>8221</v>
      </c>
      <c r="E384" s="15">
        <v>30</v>
      </c>
    </row>
    <row r="385" spans="1:5" x14ac:dyDescent="0.2">
      <c r="A385" s="15" t="s">
        <v>8219</v>
      </c>
      <c r="B385" s="15">
        <v>35</v>
      </c>
      <c r="D385" s="15" t="s">
        <v>8221</v>
      </c>
      <c r="E385" s="15">
        <v>6</v>
      </c>
    </row>
    <row r="386" spans="1:5" x14ac:dyDescent="0.2">
      <c r="A386" s="15" t="s">
        <v>8219</v>
      </c>
      <c r="B386" s="15">
        <v>10</v>
      </c>
      <c r="D386" s="15" t="s">
        <v>8221</v>
      </c>
      <c r="E386" s="15">
        <v>15</v>
      </c>
    </row>
    <row r="387" spans="1:5" x14ac:dyDescent="0.2">
      <c r="A387" s="15" t="s">
        <v>8219</v>
      </c>
      <c r="B387" s="15">
        <v>29</v>
      </c>
      <c r="D387" s="15" t="s">
        <v>8221</v>
      </c>
      <c r="E387" s="15">
        <v>5</v>
      </c>
    </row>
    <row r="388" spans="1:5" x14ac:dyDescent="0.2">
      <c r="A388" s="15" t="s">
        <v>8219</v>
      </c>
      <c r="B388" s="15">
        <v>44</v>
      </c>
      <c r="D388" s="15" t="s">
        <v>8221</v>
      </c>
      <c r="E388" s="15">
        <v>0</v>
      </c>
    </row>
    <row r="389" spans="1:5" x14ac:dyDescent="0.2">
      <c r="A389" s="15" t="s">
        <v>8219</v>
      </c>
      <c r="B389" s="15">
        <v>17</v>
      </c>
      <c r="D389" s="15" t="s">
        <v>8221</v>
      </c>
      <c r="E389" s="15">
        <v>0</v>
      </c>
    </row>
    <row r="390" spans="1:5" x14ac:dyDescent="0.2">
      <c r="A390" s="15" t="s">
        <v>8219</v>
      </c>
      <c r="B390" s="15">
        <v>34</v>
      </c>
      <c r="D390" s="15" t="s">
        <v>8221</v>
      </c>
      <c r="E390" s="15">
        <v>28</v>
      </c>
    </row>
    <row r="391" spans="1:5" x14ac:dyDescent="0.2">
      <c r="A391" s="15" t="s">
        <v>8219</v>
      </c>
      <c r="B391" s="15">
        <v>14</v>
      </c>
      <c r="D391" s="15" t="s">
        <v>8221</v>
      </c>
      <c r="E391" s="15">
        <v>0</v>
      </c>
    </row>
    <row r="392" spans="1:5" x14ac:dyDescent="0.2">
      <c r="A392" s="15" t="s">
        <v>8219</v>
      </c>
      <c r="B392" s="15">
        <v>156</v>
      </c>
      <c r="D392" s="15" t="s">
        <v>8221</v>
      </c>
      <c r="E392" s="15">
        <v>5</v>
      </c>
    </row>
    <row r="393" spans="1:5" x14ac:dyDescent="0.2">
      <c r="A393" s="15" t="s">
        <v>8219</v>
      </c>
      <c r="B393" s="15">
        <v>128</v>
      </c>
      <c r="D393" s="15" t="s">
        <v>8221</v>
      </c>
      <c r="E393" s="15">
        <v>7</v>
      </c>
    </row>
    <row r="394" spans="1:5" x14ac:dyDescent="0.2">
      <c r="A394" s="15" t="s">
        <v>8219</v>
      </c>
      <c r="B394" s="15">
        <v>60</v>
      </c>
      <c r="D394" s="15" t="s">
        <v>8221</v>
      </c>
      <c r="E394" s="15">
        <v>30</v>
      </c>
    </row>
    <row r="395" spans="1:5" x14ac:dyDescent="0.2">
      <c r="A395" s="15" t="s">
        <v>8219</v>
      </c>
      <c r="B395" s="15">
        <v>32</v>
      </c>
      <c r="D395" s="15" t="s">
        <v>8221</v>
      </c>
      <c r="E395" s="15">
        <v>2</v>
      </c>
    </row>
    <row r="396" spans="1:5" x14ac:dyDescent="0.2">
      <c r="A396" s="15" t="s">
        <v>8219</v>
      </c>
      <c r="B396" s="15">
        <v>53</v>
      </c>
      <c r="D396" s="15" t="s">
        <v>8221</v>
      </c>
      <c r="E396" s="15">
        <v>30</v>
      </c>
    </row>
    <row r="397" spans="1:5" x14ac:dyDescent="0.2">
      <c r="A397" s="15" t="s">
        <v>8219</v>
      </c>
      <c r="B397" s="15">
        <v>184</v>
      </c>
      <c r="D397" s="15" t="s">
        <v>8221</v>
      </c>
      <c r="E397" s="15">
        <v>2</v>
      </c>
    </row>
    <row r="398" spans="1:5" x14ac:dyDescent="0.2">
      <c r="A398" s="15" t="s">
        <v>8219</v>
      </c>
      <c r="B398" s="15">
        <v>90</v>
      </c>
      <c r="D398" s="15" t="s">
        <v>8221</v>
      </c>
      <c r="E398" s="15">
        <v>0</v>
      </c>
    </row>
    <row r="399" spans="1:5" x14ac:dyDescent="0.2">
      <c r="A399" s="15" t="s">
        <v>8219</v>
      </c>
      <c r="B399" s="15">
        <v>71</v>
      </c>
      <c r="D399" s="15" t="s">
        <v>8221</v>
      </c>
      <c r="E399" s="15">
        <v>2</v>
      </c>
    </row>
    <row r="400" spans="1:5" x14ac:dyDescent="0.2">
      <c r="A400" s="15" t="s">
        <v>8219</v>
      </c>
      <c r="B400" s="15">
        <v>87</v>
      </c>
      <c r="D400" s="15" t="s">
        <v>8221</v>
      </c>
      <c r="E400" s="15">
        <v>1</v>
      </c>
    </row>
    <row r="401" spans="1:5" x14ac:dyDescent="0.2">
      <c r="A401" s="15" t="s">
        <v>8219</v>
      </c>
      <c r="B401" s="15">
        <v>28</v>
      </c>
      <c r="D401" s="15" t="s">
        <v>8221</v>
      </c>
      <c r="E401" s="15">
        <v>2</v>
      </c>
    </row>
    <row r="402" spans="1:5" x14ac:dyDescent="0.2">
      <c r="A402" s="15" t="s">
        <v>8219</v>
      </c>
      <c r="B402" s="15">
        <v>56</v>
      </c>
      <c r="D402" s="15" t="s">
        <v>8221</v>
      </c>
      <c r="E402" s="15">
        <v>14</v>
      </c>
    </row>
    <row r="403" spans="1:5" x14ac:dyDescent="0.2">
      <c r="A403" s="15" t="s">
        <v>8219</v>
      </c>
      <c r="B403" s="15">
        <v>51</v>
      </c>
      <c r="D403" s="15" t="s">
        <v>8221</v>
      </c>
      <c r="E403" s="15">
        <v>31</v>
      </c>
    </row>
    <row r="404" spans="1:5" x14ac:dyDescent="0.2">
      <c r="A404" s="15" t="s">
        <v>8219</v>
      </c>
      <c r="B404" s="15">
        <v>75</v>
      </c>
      <c r="D404" s="15" t="s">
        <v>8221</v>
      </c>
      <c r="E404" s="15">
        <v>16</v>
      </c>
    </row>
    <row r="405" spans="1:5" x14ac:dyDescent="0.2">
      <c r="A405" s="15" t="s">
        <v>8219</v>
      </c>
      <c r="B405" s="15">
        <v>38</v>
      </c>
      <c r="D405" s="15" t="s">
        <v>8221</v>
      </c>
      <c r="E405" s="15">
        <v>12</v>
      </c>
    </row>
    <row r="406" spans="1:5" x14ac:dyDescent="0.2">
      <c r="A406" s="15" t="s">
        <v>8219</v>
      </c>
      <c r="B406" s="15">
        <v>18</v>
      </c>
      <c r="D406" s="15" t="s">
        <v>8221</v>
      </c>
      <c r="E406" s="15">
        <v>96</v>
      </c>
    </row>
    <row r="407" spans="1:5" x14ac:dyDescent="0.2">
      <c r="A407" s="15" t="s">
        <v>8219</v>
      </c>
      <c r="B407" s="15">
        <v>54</v>
      </c>
      <c r="D407" s="15" t="s">
        <v>8221</v>
      </c>
      <c r="E407" s="15">
        <v>16</v>
      </c>
    </row>
    <row r="408" spans="1:5" x14ac:dyDescent="0.2">
      <c r="A408" s="15" t="s">
        <v>8219</v>
      </c>
      <c r="B408" s="15">
        <v>71</v>
      </c>
      <c r="D408" s="15" t="s">
        <v>8221</v>
      </c>
      <c r="E408" s="15">
        <v>5</v>
      </c>
    </row>
    <row r="409" spans="1:5" x14ac:dyDescent="0.2">
      <c r="A409" s="15" t="s">
        <v>8219</v>
      </c>
      <c r="B409" s="15">
        <v>57</v>
      </c>
      <c r="D409" s="15" t="s">
        <v>8221</v>
      </c>
      <c r="E409" s="15">
        <v>0</v>
      </c>
    </row>
    <row r="410" spans="1:5" x14ac:dyDescent="0.2">
      <c r="A410" s="15" t="s">
        <v>8219</v>
      </c>
      <c r="B410" s="15">
        <v>43</v>
      </c>
      <c r="D410" s="15" t="s">
        <v>8221</v>
      </c>
      <c r="E410" s="15">
        <v>8</v>
      </c>
    </row>
    <row r="411" spans="1:5" x14ac:dyDescent="0.2">
      <c r="A411" s="15" t="s">
        <v>8219</v>
      </c>
      <c r="B411" s="15">
        <v>52</v>
      </c>
      <c r="D411" s="15" t="s">
        <v>8221</v>
      </c>
      <c r="E411" s="15">
        <v>7</v>
      </c>
    </row>
    <row r="412" spans="1:5" x14ac:dyDescent="0.2">
      <c r="A412" s="15" t="s">
        <v>8219</v>
      </c>
      <c r="B412" s="15">
        <v>27</v>
      </c>
      <c r="D412" s="15" t="s">
        <v>8221</v>
      </c>
      <c r="E412" s="15">
        <v>24</v>
      </c>
    </row>
    <row r="413" spans="1:5" x14ac:dyDescent="0.2">
      <c r="A413" s="15" t="s">
        <v>8219</v>
      </c>
      <c r="B413" s="15">
        <v>12</v>
      </c>
      <c r="D413" s="15" t="s">
        <v>8221</v>
      </c>
      <c r="E413" s="15">
        <v>121</v>
      </c>
    </row>
    <row r="414" spans="1:5" x14ac:dyDescent="0.2">
      <c r="A414" s="15" t="s">
        <v>8219</v>
      </c>
      <c r="B414" s="15">
        <v>33</v>
      </c>
      <c r="D414" s="15" t="s">
        <v>8221</v>
      </c>
      <c r="E414" s="15">
        <v>196</v>
      </c>
    </row>
    <row r="415" spans="1:5" x14ac:dyDescent="0.2">
      <c r="A415" s="15" t="s">
        <v>8219</v>
      </c>
      <c r="B415" s="15">
        <v>96</v>
      </c>
      <c r="D415" s="15" t="s">
        <v>8221</v>
      </c>
      <c r="E415" s="15">
        <v>5</v>
      </c>
    </row>
    <row r="416" spans="1:5" x14ac:dyDescent="0.2">
      <c r="A416" s="15" t="s">
        <v>8219</v>
      </c>
      <c r="B416" s="15">
        <v>28</v>
      </c>
      <c r="D416" s="15" t="s">
        <v>8221</v>
      </c>
      <c r="E416" s="15">
        <v>73</v>
      </c>
    </row>
    <row r="417" spans="1:5" x14ac:dyDescent="0.2">
      <c r="A417" s="15" t="s">
        <v>8219</v>
      </c>
      <c r="B417" s="15">
        <v>43</v>
      </c>
      <c r="D417" s="15" t="s">
        <v>8221</v>
      </c>
      <c r="E417" s="15">
        <v>93</v>
      </c>
    </row>
    <row r="418" spans="1:5" x14ac:dyDescent="0.2">
      <c r="A418" s="15" t="s">
        <v>8219</v>
      </c>
      <c r="B418" s="15">
        <v>205</v>
      </c>
      <c r="D418" s="15" t="s">
        <v>8221</v>
      </c>
      <c r="E418" s="15">
        <v>17</v>
      </c>
    </row>
    <row r="419" spans="1:5" x14ac:dyDescent="0.2">
      <c r="A419" s="15" t="s">
        <v>8219</v>
      </c>
      <c r="B419" s="15">
        <v>23</v>
      </c>
      <c r="D419" s="15" t="s">
        <v>8221</v>
      </c>
      <c r="E419" s="15">
        <v>7</v>
      </c>
    </row>
    <row r="420" spans="1:5" x14ac:dyDescent="0.2">
      <c r="A420" s="15" t="s">
        <v>8219</v>
      </c>
      <c r="B420" s="15">
        <v>19</v>
      </c>
      <c r="D420" s="15" t="s">
        <v>8221</v>
      </c>
      <c r="E420" s="15">
        <v>17</v>
      </c>
    </row>
    <row r="421" spans="1:5" x14ac:dyDescent="0.2">
      <c r="A421" s="15" t="s">
        <v>8219</v>
      </c>
      <c r="B421" s="15">
        <v>14</v>
      </c>
      <c r="D421" s="15" t="s">
        <v>8221</v>
      </c>
      <c r="E421" s="15">
        <v>171</v>
      </c>
    </row>
    <row r="422" spans="1:5" x14ac:dyDescent="0.2">
      <c r="A422" s="15" t="s">
        <v>8219</v>
      </c>
      <c r="B422" s="15">
        <v>38</v>
      </c>
      <c r="D422" s="15" t="s">
        <v>8221</v>
      </c>
      <c r="E422" s="15">
        <v>188</v>
      </c>
    </row>
    <row r="423" spans="1:5" x14ac:dyDescent="0.2">
      <c r="A423" s="15" t="s">
        <v>8219</v>
      </c>
      <c r="B423" s="15">
        <v>78</v>
      </c>
      <c r="D423" s="15" t="s">
        <v>8221</v>
      </c>
      <c r="E423" s="15">
        <v>110</v>
      </c>
    </row>
    <row r="424" spans="1:5" x14ac:dyDescent="0.2">
      <c r="A424" s="15" t="s">
        <v>8219</v>
      </c>
      <c r="B424" s="15">
        <v>69</v>
      </c>
      <c r="D424" s="15" t="s">
        <v>8221</v>
      </c>
      <c r="E424" s="15">
        <v>37</v>
      </c>
    </row>
    <row r="425" spans="1:5" x14ac:dyDescent="0.2">
      <c r="A425" s="15" t="s">
        <v>8219</v>
      </c>
      <c r="B425" s="15">
        <v>33</v>
      </c>
      <c r="D425" s="15" t="s">
        <v>8221</v>
      </c>
      <c r="E425" s="15">
        <v>9</v>
      </c>
    </row>
    <row r="426" spans="1:5" x14ac:dyDescent="0.2">
      <c r="A426" s="15" t="s">
        <v>8219</v>
      </c>
      <c r="B426" s="15">
        <v>54</v>
      </c>
      <c r="D426" s="15" t="s">
        <v>8221</v>
      </c>
      <c r="E426" s="15">
        <v>29</v>
      </c>
    </row>
    <row r="427" spans="1:5" x14ac:dyDescent="0.2">
      <c r="A427" s="15" t="s">
        <v>8219</v>
      </c>
      <c r="B427" s="15">
        <v>99</v>
      </c>
      <c r="D427" s="15" t="s">
        <v>8221</v>
      </c>
      <c r="E427" s="15">
        <v>6</v>
      </c>
    </row>
    <row r="428" spans="1:5" x14ac:dyDescent="0.2">
      <c r="A428" s="15" t="s">
        <v>8219</v>
      </c>
      <c r="B428" s="15">
        <v>49</v>
      </c>
      <c r="D428" s="15" t="s">
        <v>8221</v>
      </c>
      <c r="E428" s="15">
        <v>30</v>
      </c>
    </row>
    <row r="429" spans="1:5" x14ac:dyDescent="0.2">
      <c r="A429" s="15" t="s">
        <v>8219</v>
      </c>
      <c r="B429" s="15">
        <v>11</v>
      </c>
      <c r="D429" s="15" t="s">
        <v>8221</v>
      </c>
      <c r="E429" s="15">
        <v>81</v>
      </c>
    </row>
    <row r="430" spans="1:5" x14ac:dyDescent="0.2">
      <c r="A430" s="15" t="s">
        <v>8219</v>
      </c>
      <c r="B430" s="15">
        <v>38</v>
      </c>
      <c r="D430" s="15" t="s">
        <v>8221</v>
      </c>
      <c r="E430" s="15">
        <v>4</v>
      </c>
    </row>
    <row r="431" spans="1:5" x14ac:dyDescent="0.2">
      <c r="A431" s="15" t="s">
        <v>8219</v>
      </c>
      <c r="B431" s="15">
        <v>16</v>
      </c>
      <c r="D431" s="15" t="s">
        <v>8221</v>
      </c>
      <c r="E431" s="15">
        <v>11</v>
      </c>
    </row>
    <row r="432" spans="1:5" x14ac:dyDescent="0.2">
      <c r="A432" s="15" t="s">
        <v>8219</v>
      </c>
      <c r="B432" s="15">
        <v>32</v>
      </c>
      <c r="D432" s="15" t="s">
        <v>8221</v>
      </c>
      <c r="E432" s="15">
        <v>14</v>
      </c>
    </row>
    <row r="433" spans="1:5" x14ac:dyDescent="0.2">
      <c r="A433" s="15" t="s">
        <v>8219</v>
      </c>
      <c r="B433" s="15">
        <v>20</v>
      </c>
      <c r="D433" s="15" t="s">
        <v>8221</v>
      </c>
      <c r="E433" s="15">
        <v>5</v>
      </c>
    </row>
    <row r="434" spans="1:5" x14ac:dyDescent="0.2">
      <c r="A434" s="15" t="s">
        <v>8219</v>
      </c>
      <c r="B434" s="15">
        <v>154</v>
      </c>
      <c r="D434" s="15" t="s">
        <v>8221</v>
      </c>
      <c r="E434" s="15">
        <v>45</v>
      </c>
    </row>
    <row r="435" spans="1:5" x14ac:dyDescent="0.2">
      <c r="A435" s="15" t="s">
        <v>8219</v>
      </c>
      <c r="B435" s="15">
        <v>41</v>
      </c>
      <c r="D435" s="15" t="s">
        <v>8221</v>
      </c>
      <c r="E435" s="15">
        <v>8</v>
      </c>
    </row>
    <row r="436" spans="1:5" x14ac:dyDescent="0.2">
      <c r="A436" s="15" t="s">
        <v>8219</v>
      </c>
      <c r="B436" s="15">
        <v>75</v>
      </c>
      <c r="D436" s="15" t="s">
        <v>8221</v>
      </c>
      <c r="E436" s="15">
        <v>3</v>
      </c>
    </row>
    <row r="437" spans="1:5" x14ac:dyDescent="0.2">
      <c r="A437" s="15" t="s">
        <v>8219</v>
      </c>
      <c r="B437" s="15">
        <v>40</v>
      </c>
      <c r="D437" s="15" t="s">
        <v>8221</v>
      </c>
      <c r="E437" s="15">
        <v>24</v>
      </c>
    </row>
    <row r="438" spans="1:5" x14ac:dyDescent="0.2">
      <c r="A438" s="15" t="s">
        <v>8219</v>
      </c>
      <c r="B438" s="15">
        <v>46</v>
      </c>
      <c r="D438" s="15" t="s">
        <v>8221</v>
      </c>
      <c r="E438" s="15">
        <v>18</v>
      </c>
    </row>
    <row r="439" spans="1:5" x14ac:dyDescent="0.2">
      <c r="A439" s="15" t="s">
        <v>8219</v>
      </c>
      <c r="B439" s="15">
        <v>62</v>
      </c>
      <c r="D439" s="15" t="s">
        <v>8221</v>
      </c>
      <c r="E439" s="15">
        <v>12</v>
      </c>
    </row>
    <row r="440" spans="1:5" x14ac:dyDescent="0.2">
      <c r="A440" s="15" t="s">
        <v>8219</v>
      </c>
      <c r="B440" s="15">
        <v>61</v>
      </c>
      <c r="D440" s="15" t="s">
        <v>8221</v>
      </c>
      <c r="E440" s="15">
        <v>123</v>
      </c>
    </row>
    <row r="441" spans="1:5" x14ac:dyDescent="0.2">
      <c r="A441" s="15" t="s">
        <v>8219</v>
      </c>
      <c r="B441" s="15">
        <v>96</v>
      </c>
      <c r="D441" s="15" t="s">
        <v>8221</v>
      </c>
      <c r="E441" s="15">
        <v>96</v>
      </c>
    </row>
    <row r="442" spans="1:5" x14ac:dyDescent="0.2">
      <c r="A442" s="15" t="s">
        <v>8219</v>
      </c>
      <c r="B442" s="15">
        <v>190</v>
      </c>
      <c r="D442" s="15" t="s">
        <v>8221</v>
      </c>
      <c r="E442" s="15">
        <v>31</v>
      </c>
    </row>
    <row r="443" spans="1:5" x14ac:dyDescent="0.2">
      <c r="A443" s="15" t="s">
        <v>8219</v>
      </c>
      <c r="B443" s="15">
        <v>94</v>
      </c>
      <c r="D443" s="15" t="s">
        <v>8221</v>
      </c>
      <c r="E443" s="15">
        <v>4</v>
      </c>
    </row>
    <row r="444" spans="1:5" x14ac:dyDescent="0.2">
      <c r="A444" s="15" t="s">
        <v>8219</v>
      </c>
      <c r="B444" s="15">
        <v>39</v>
      </c>
      <c r="D444" s="15" t="s">
        <v>8221</v>
      </c>
      <c r="E444" s="15">
        <v>3</v>
      </c>
    </row>
    <row r="445" spans="1:5" x14ac:dyDescent="0.2">
      <c r="A445" s="15" t="s">
        <v>8219</v>
      </c>
      <c r="B445" s="15">
        <v>127</v>
      </c>
      <c r="D445" s="15" t="s">
        <v>8221</v>
      </c>
      <c r="E445" s="15">
        <v>179</v>
      </c>
    </row>
    <row r="446" spans="1:5" x14ac:dyDescent="0.2">
      <c r="A446" s="15" t="s">
        <v>8219</v>
      </c>
      <c r="B446" s="15">
        <v>159</v>
      </c>
      <c r="D446" s="15" t="s">
        <v>8221</v>
      </c>
      <c r="E446" s="15">
        <v>3</v>
      </c>
    </row>
    <row r="447" spans="1:5" x14ac:dyDescent="0.2">
      <c r="A447" s="15" t="s">
        <v>8219</v>
      </c>
      <c r="B447" s="15">
        <v>177</v>
      </c>
      <c r="D447" s="15" t="s">
        <v>8221</v>
      </c>
      <c r="E447" s="15">
        <v>23</v>
      </c>
    </row>
    <row r="448" spans="1:5" x14ac:dyDescent="0.2">
      <c r="A448" s="15" t="s">
        <v>8219</v>
      </c>
      <c r="B448" s="15">
        <v>47</v>
      </c>
      <c r="D448" s="15" t="s">
        <v>8221</v>
      </c>
      <c r="E448" s="15">
        <v>23</v>
      </c>
    </row>
    <row r="449" spans="1:5" x14ac:dyDescent="0.2">
      <c r="A449" s="15" t="s">
        <v>8219</v>
      </c>
      <c r="B449" s="15">
        <v>1</v>
      </c>
      <c r="D449" s="15" t="s">
        <v>8221</v>
      </c>
      <c r="E449" s="15">
        <v>41</v>
      </c>
    </row>
    <row r="450" spans="1:5" x14ac:dyDescent="0.2">
      <c r="A450" s="15" t="s">
        <v>8219</v>
      </c>
      <c r="B450" s="15">
        <v>16</v>
      </c>
      <c r="D450" s="15" t="s">
        <v>8221</v>
      </c>
      <c r="E450" s="15">
        <v>0</v>
      </c>
    </row>
    <row r="451" spans="1:5" x14ac:dyDescent="0.2">
      <c r="A451" s="15" t="s">
        <v>8219</v>
      </c>
      <c r="B451" s="15">
        <v>115</v>
      </c>
      <c r="D451" s="15" t="s">
        <v>8221</v>
      </c>
      <c r="E451" s="15">
        <v>32</v>
      </c>
    </row>
    <row r="452" spans="1:5" x14ac:dyDescent="0.2">
      <c r="A452" s="15" t="s">
        <v>8219</v>
      </c>
      <c r="B452" s="15">
        <v>133</v>
      </c>
      <c r="D452" s="15" t="s">
        <v>8221</v>
      </c>
      <c r="E452" s="15">
        <v>2</v>
      </c>
    </row>
    <row r="453" spans="1:5" x14ac:dyDescent="0.2">
      <c r="A453" s="15" t="s">
        <v>8219</v>
      </c>
      <c r="B453" s="15">
        <v>70</v>
      </c>
      <c r="D453" s="15" t="s">
        <v>8221</v>
      </c>
      <c r="E453" s="15">
        <v>7</v>
      </c>
    </row>
    <row r="454" spans="1:5" x14ac:dyDescent="0.2">
      <c r="A454" s="15" t="s">
        <v>8219</v>
      </c>
      <c r="B454" s="15">
        <v>62</v>
      </c>
      <c r="D454" s="15" t="s">
        <v>8221</v>
      </c>
      <c r="E454" s="15">
        <v>4</v>
      </c>
    </row>
    <row r="455" spans="1:5" x14ac:dyDescent="0.2">
      <c r="A455" s="15" t="s">
        <v>8219</v>
      </c>
      <c r="B455" s="15">
        <v>10</v>
      </c>
      <c r="D455" s="15" t="s">
        <v>8221</v>
      </c>
      <c r="E455" s="15">
        <v>196</v>
      </c>
    </row>
    <row r="456" spans="1:5" x14ac:dyDescent="0.2">
      <c r="A456" s="15" t="s">
        <v>8219</v>
      </c>
      <c r="B456" s="15">
        <v>499</v>
      </c>
      <c r="D456" s="15" t="s">
        <v>8221</v>
      </c>
      <c r="E456" s="15">
        <v>11</v>
      </c>
    </row>
    <row r="457" spans="1:5" x14ac:dyDescent="0.2">
      <c r="A457" s="15" t="s">
        <v>8219</v>
      </c>
      <c r="B457" s="15">
        <v>47</v>
      </c>
      <c r="D457" s="15" t="s">
        <v>8221</v>
      </c>
      <c r="E457" s="15">
        <v>9</v>
      </c>
    </row>
    <row r="458" spans="1:5" x14ac:dyDescent="0.2">
      <c r="A458" s="15" t="s">
        <v>8219</v>
      </c>
      <c r="B458" s="15">
        <v>28</v>
      </c>
      <c r="D458" s="15" t="s">
        <v>8221</v>
      </c>
      <c r="E458" s="15">
        <v>5</v>
      </c>
    </row>
    <row r="459" spans="1:5" x14ac:dyDescent="0.2">
      <c r="A459" s="15" t="s">
        <v>8219</v>
      </c>
      <c r="B459" s="15">
        <v>24</v>
      </c>
      <c r="D459" s="15" t="s">
        <v>8221</v>
      </c>
      <c r="E459" s="15">
        <v>8</v>
      </c>
    </row>
    <row r="460" spans="1:5" x14ac:dyDescent="0.2">
      <c r="A460" s="15" t="s">
        <v>8219</v>
      </c>
      <c r="B460" s="15">
        <v>76</v>
      </c>
      <c r="D460" s="15" t="s">
        <v>8221</v>
      </c>
      <c r="E460" s="15">
        <v>229</v>
      </c>
    </row>
    <row r="461" spans="1:5" x14ac:dyDescent="0.2">
      <c r="A461" s="15" t="s">
        <v>8219</v>
      </c>
      <c r="B461" s="15">
        <v>98</v>
      </c>
      <c r="D461" s="15" t="s">
        <v>8221</v>
      </c>
      <c r="E461" s="15">
        <v>40</v>
      </c>
    </row>
    <row r="462" spans="1:5" x14ac:dyDescent="0.2">
      <c r="A462" s="15" t="s">
        <v>8219</v>
      </c>
      <c r="B462" s="15">
        <v>30</v>
      </c>
      <c r="D462" s="15" t="s">
        <v>8221</v>
      </c>
      <c r="E462" s="15">
        <v>123</v>
      </c>
    </row>
    <row r="463" spans="1:5" x14ac:dyDescent="0.2">
      <c r="A463" s="15" t="s">
        <v>8219</v>
      </c>
      <c r="B463" s="15">
        <v>478</v>
      </c>
      <c r="D463" s="15" t="s">
        <v>8221</v>
      </c>
      <c r="E463" s="15">
        <v>5</v>
      </c>
    </row>
    <row r="464" spans="1:5" x14ac:dyDescent="0.2">
      <c r="A464" s="15" t="s">
        <v>8219</v>
      </c>
      <c r="B464" s="15">
        <v>74</v>
      </c>
      <c r="D464" s="15" t="s">
        <v>8221</v>
      </c>
      <c r="E464" s="15">
        <v>148</v>
      </c>
    </row>
    <row r="465" spans="1:5" x14ac:dyDescent="0.2">
      <c r="A465" s="15" t="s">
        <v>8219</v>
      </c>
      <c r="B465" s="15">
        <v>131</v>
      </c>
      <c r="D465" s="15" t="s">
        <v>8221</v>
      </c>
      <c r="E465" s="15">
        <v>10</v>
      </c>
    </row>
    <row r="466" spans="1:5" x14ac:dyDescent="0.2">
      <c r="A466" s="15" t="s">
        <v>8219</v>
      </c>
      <c r="B466" s="15">
        <v>61</v>
      </c>
      <c r="D466" s="15" t="s">
        <v>8221</v>
      </c>
      <c r="E466" s="15">
        <v>4</v>
      </c>
    </row>
    <row r="467" spans="1:5" x14ac:dyDescent="0.2">
      <c r="A467" s="15" t="s">
        <v>8219</v>
      </c>
      <c r="B467" s="15">
        <v>1071</v>
      </c>
      <c r="D467" s="15" t="s">
        <v>8221</v>
      </c>
      <c r="E467" s="15">
        <v>21</v>
      </c>
    </row>
    <row r="468" spans="1:5" x14ac:dyDescent="0.2">
      <c r="A468" s="15" t="s">
        <v>8219</v>
      </c>
      <c r="B468" s="15">
        <v>122</v>
      </c>
      <c r="D468" s="15" t="s">
        <v>8221</v>
      </c>
      <c r="E468" s="15">
        <v>2</v>
      </c>
    </row>
    <row r="469" spans="1:5" x14ac:dyDescent="0.2">
      <c r="A469" s="15" t="s">
        <v>8219</v>
      </c>
      <c r="B469" s="15">
        <v>111</v>
      </c>
      <c r="D469" s="15" t="s">
        <v>8221</v>
      </c>
      <c r="E469" s="15">
        <v>0</v>
      </c>
    </row>
    <row r="470" spans="1:5" x14ac:dyDescent="0.2">
      <c r="A470" s="15" t="s">
        <v>8219</v>
      </c>
      <c r="B470" s="15">
        <v>255</v>
      </c>
      <c r="D470" s="15" t="s">
        <v>8221</v>
      </c>
      <c r="E470" s="15">
        <v>4</v>
      </c>
    </row>
    <row r="471" spans="1:5" x14ac:dyDescent="0.2">
      <c r="A471" s="15" t="s">
        <v>8219</v>
      </c>
      <c r="B471" s="15">
        <v>141</v>
      </c>
      <c r="D471" s="15" t="s">
        <v>8221</v>
      </c>
      <c r="E471" s="15">
        <v>1</v>
      </c>
    </row>
    <row r="472" spans="1:5" x14ac:dyDescent="0.2">
      <c r="A472" s="15" t="s">
        <v>8219</v>
      </c>
      <c r="B472" s="15">
        <v>159</v>
      </c>
      <c r="D472" s="15" t="s">
        <v>8221</v>
      </c>
      <c r="E472" s="15">
        <v>30</v>
      </c>
    </row>
    <row r="473" spans="1:5" x14ac:dyDescent="0.2">
      <c r="A473" s="15" t="s">
        <v>8219</v>
      </c>
      <c r="B473" s="15">
        <v>99</v>
      </c>
      <c r="D473" s="15" t="s">
        <v>8221</v>
      </c>
      <c r="E473" s="15">
        <v>3</v>
      </c>
    </row>
    <row r="474" spans="1:5" x14ac:dyDescent="0.2">
      <c r="A474" s="15" t="s">
        <v>8219</v>
      </c>
      <c r="B474" s="15">
        <v>96</v>
      </c>
      <c r="D474" s="15" t="s">
        <v>8221</v>
      </c>
      <c r="E474" s="15">
        <v>975</v>
      </c>
    </row>
    <row r="475" spans="1:5" x14ac:dyDescent="0.2">
      <c r="A475" s="15" t="s">
        <v>8219</v>
      </c>
      <c r="B475" s="15">
        <v>27</v>
      </c>
      <c r="D475" s="15" t="s">
        <v>8221</v>
      </c>
      <c r="E475" s="15">
        <v>167</v>
      </c>
    </row>
    <row r="476" spans="1:5" x14ac:dyDescent="0.2">
      <c r="A476" s="15" t="s">
        <v>8219</v>
      </c>
      <c r="B476" s="15">
        <v>166</v>
      </c>
      <c r="D476" s="15" t="s">
        <v>8221</v>
      </c>
      <c r="E476" s="15">
        <v>5</v>
      </c>
    </row>
    <row r="477" spans="1:5" x14ac:dyDescent="0.2">
      <c r="A477" s="15" t="s">
        <v>8219</v>
      </c>
      <c r="B477" s="15">
        <v>76</v>
      </c>
      <c r="D477" s="15" t="s">
        <v>8221</v>
      </c>
      <c r="E477" s="15">
        <v>18</v>
      </c>
    </row>
    <row r="478" spans="1:5" x14ac:dyDescent="0.2">
      <c r="A478" s="15" t="s">
        <v>8219</v>
      </c>
      <c r="B478" s="15">
        <v>211</v>
      </c>
      <c r="D478" s="15" t="s">
        <v>8221</v>
      </c>
      <c r="E478" s="15">
        <v>98</v>
      </c>
    </row>
    <row r="479" spans="1:5" x14ac:dyDescent="0.2">
      <c r="A479" s="15" t="s">
        <v>8219</v>
      </c>
      <c r="B479" s="15">
        <v>21</v>
      </c>
      <c r="D479" s="15" t="s">
        <v>8221</v>
      </c>
      <c r="E479" s="15">
        <v>4</v>
      </c>
    </row>
    <row r="480" spans="1:5" x14ac:dyDescent="0.2">
      <c r="A480" s="15" t="s">
        <v>8219</v>
      </c>
      <c r="B480" s="15">
        <v>61</v>
      </c>
      <c r="D480" s="15" t="s">
        <v>8221</v>
      </c>
      <c r="E480" s="15">
        <v>3</v>
      </c>
    </row>
    <row r="481" spans="1:5" x14ac:dyDescent="0.2">
      <c r="A481" s="15" t="s">
        <v>8219</v>
      </c>
      <c r="B481" s="15">
        <v>30</v>
      </c>
      <c r="D481" s="15" t="s">
        <v>8221</v>
      </c>
      <c r="E481" s="15">
        <v>1</v>
      </c>
    </row>
    <row r="482" spans="1:5" x14ac:dyDescent="0.2">
      <c r="A482" s="15" t="s">
        <v>8219</v>
      </c>
      <c r="B482" s="15">
        <v>375</v>
      </c>
      <c r="D482" s="15" t="s">
        <v>8221</v>
      </c>
      <c r="E482" s="15">
        <v>0</v>
      </c>
    </row>
    <row r="483" spans="1:5" x14ac:dyDescent="0.2">
      <c r="A483" s="15" t="s">
        <v>8219</v>
      </c>
      <c r="B483" s="15">
        <v>111</v>
      </c>
      <c r="D483" s="15" t="s">
        <v>8221</v>
      </c>
      <c r="E483" s="15">
        <v>9</v>
      </c>
    </row>
    <row r="484" spans="1:5" x14ac:dyDescent="0.2">
      <c r="A484" s="15" t="s">
        <v>8219</v>
      </c>
      <c r="B484" s="15">
        <v>123</v>
      </c>
      <c r="D484" s="15" t="s">
        <v>8221</v>
      </c>
      <c r="E484" s="15">
        <v>2</v>
      </c>
    </row>
    <row r="485" spans="1:5" x14ac:dyDescent="0.2">
      <c r="A485" s="15" t="s">
        <v>8219</v>
      </c>
      <c r="B485" s="15">
        <v>70</v>
      </c>
      <c r="D485" s="15" t="s">
        <v>8221</v>
      </c>
      <c r="E485" s="15">
        <v>0</v>
      </c>
    </row>
    <row r="486" spans="1:5" x14ac:dyDescent="0.2">
      <c r="A486" s="15" t="s">
        <v>8219</v>
      </c>
      <c r="B486" s="15">
        <v>85</v>
      </c>
      <c r="D486" s="15" t="s">
        <v>8221</v>
      </c>
      <c r="E486" s="15">
        <v>147</v>
      </c>
    </row>
    <row r="487" spans="1:5" x14ac:dyDescent="0.2">
      <c r="A487" s="15" t="s">
        <v>8219</v>
      </c>
      <c r="B487" s="15">
        <v>86</v>
      </c>
      <c r="D487" s="15" t="s">
        <v>8221</v>
      </c>
      <c r="E487" s="15">
        <v>49</v>
      </c>
    </row>
    <row r="488" spans="1:5" x14ac:dyDescent="0.2">
      <c r="A488" s="15" t="s">
        <v>8219</v>
      </c>
      <c r="B488" s="15">
        <v>13</v>
      </c>
      <c r="D488" s="15" t="s">
        <v>8221</v>
      </c>
      <c r="E488" s="15">
        <v>1</v>
      </c>
    </row>
    <row r="489" spans="1:5" x14ac:dyDescent="0.2">
      <c r="A489" s="15" t="s">
        <v>8219</v>
      </c>
      <c r="B489" s="15">
        <v>33</v>
      </c>
      <c r="D489" s="15" t="s">
        <v>8221</v>
      </c>
      <c r="E489" s="15">
        <v>2</v>
      </c>
    </row>
    <row r="490" spans="1:5" x14ac:dyDescent="0.2">
      <c r="A490" s="15" t="s">
        <v>8219</v>
      </c>
      <c r="B490" s="15">
        <v>15</v>
      </c>
      <c r="D490" s="15" t="s">
        <v>8221</v>
      </c>
      <c r="E490" s="15">
        <v>7</v>
      </c>
    </row>
    <row r="491" spans="1:5" x14ac:dyDescent="0.2">
      <c r="A491" s="15" t="s">
        <v>8219</v>
      </c>
      <c r="B491" s="15">
        <v>273</v>
      </c>
      <c r="D491" s="15" t="s">
        <v>8221</v>
      </c>
      <c r="E491" s="15">
        <v>4</v>
      </c>
    </row>
    <row r="492" spans="1:5" x14ac:dyDescent="0.2">
      <c r="A492" s="15" t="s">
        <v>8219</v>
      </c>
      <c r="B492" s="15">
        <v>714</v>
      </c>
      <c r="D492" s="15" t="s">
        <v>8221</v>
      </c>
      <c r="E492" s="15">
        <v>27</v>
      </c>
    </row>
    <row r="493" spans="1:5" x14ac:dyDescent="0.2">
      <c r="A493" s="15" t="s">
        <v>8219</v>
      </c>
      <c r="B493" s="15">
        <v>170</v>
      </c>
      <c r="D493" s="15" t="s">
        <v>8221</v>
      </c>
      <c r="E493" s="15">
        <v>94</v>
      </c>
    </row>
    <row r="494" spans="1:5" x14ac:dyDescent="0.2">
      <c r="A494" s="15" t="s">
        <v>8219</v>
      </c>
      <c r="B494" s="15">
        <v>512</v>
      </c>
      <c r="D494" s="15" t="s">
        <v>8221</v>
      </c>
      <c r="E494" s="15">
        <v>29</v>
      </c>
    </row>
    <row r="495" spans="1:5" x14ac:dyDescent="0.2">
      <c r="A495" s="15" t="s">
        <v>8219</v>
      </c>
      <c r="B495" s="15">
        <v>314</v>
      </c>
      <c r="D495" s="15" t="s">
        <v>8221</v>
      </c>
      <c r="E495" s="15">
        <v>7</v>
      </c>
    </row>
    <row r="496" spans="1:5" x14ac:dyDescent="0.2">
      <c r="A496" s="15" t="s">
        <v>8219</v>
      </c>
      <c r="B496" s="15">
        <v>167</v>
      </c>
      <c r="D496" s="15" t="s">
        <v>8221</v>
      </c>
      <c r="E496" s="15">
        <v>22</v>
      </c>
    </row>
    <row r="497" spans="1:5" x14ac:dyDescent="0.2">
      <c r="A497" s="15" t="s">
        <v>8219</v>
      </c>
      <c r="B497" s="15">
        <v>9</v>
      </c>
      <c r="D497" s="15" t="s">
        <v>8221</v>
      </c>
      <c r="E497" s="15">
        <v>1</v>
      </c>
    </row>
    <row r="498" spans="1:5" x14ac:dyDescent="0.2">
      <c r="A498" s="15" t="s">
        <v>8219</v>
      </c>
      <c r="B498" s="15">
        <v>103</v>
      </c>
      <c r="D498" s="15" t="s">
        <v>8221</v>
      </c>
      <c r="E498" s="15">
        <v>10</v>
      </c>
    </row>
    <row r="499" spans="1:5" x14ac:dyDescent="0.2">
      <c r="A499" s="15" t="s">
        <v>8219</v>
      </c>
      <c r="B499" s="15">
        <v>111</v>
      </c>
      <c r="D499" s="15" t="s">
        <v>8221</v>
      </c>
      <c r="E499" s="15">
        <v>6</v>
      </c>
    </row>
    <row r="500" spans="1:5" x14ac:dyDescent="0.2">
      <c r="A500" s="15" t="s">
        <v>8219</v>
      </c>
      <c r="B500" s="15">
        <v>271</v>
      </c>
      <c r="D500" s="15" t="s">
        <v>8221</v>
      </c>
      <c r="E500" s="15">
        <v>24</v>
      </c>
    </row>
    <row r="501" spans="1:5" x14ac:dyDescent="0.2">
      <c r="A501" s="15" t="s">
        <v>8219</v>
      </c>
      <c r="B501" s="15">
        <v>101</v>
      </c>
      <c r="D501" s="15" t="s">
        <v>8221</v>
      </c>
      <c r="E501" s="15">
        <v>15</v>
      </c>
    </row>
    <row r="502" spans="1:5" x14ac:dyDescent="0.2">
      <c r="A502" s="15" t="s">
        <v>8219</v>
      </c>
      <c r="B502" s="15">
        <v>57</v>
      </c>
      <c r="D502" s="15" t="s">
        <v>8221</v>
      </c>
      <c r="E502" s="15">
        <v>37</v>
      </c>
    </row>
    <row r="503" spans="1:5" x14ac:dyDescent="0.2">
      <c r="A503" s="15" t="s">
        <v>8219</v>
      </c>
      <c r="B503" s="15">
        <v>62</v>
      </c>
      <c r="D503" s="15" t="s">
        <v>8221</v>
      </c>
      <c r="E503" s="15">
        <v>20</v>
      </c>
    </row>
    <row r="504" spans="1:5" x14ac:dyDescent="0.2">
      <c r="A504" s="15" t="s">
        <v>8219</v>
      </c>
      <c r="B504" s="15">
        <v>32</v>
      </c>
      <c r="D504" s="15" t="s">
        <v>8221</v>
      </c>
      <c r="E504" s="15">
        <v>7</v>
      </c>
    </row>
    <row r="505" spans="1:5" x14ac:dyDescent="0.2">
      <c r="A505" s="15" t="s">
        <v>8219</v>
      </c>
      <c r="B505" s="15">
        <v>141</v>
      </c>
      <c r="D505" s="15" t="s">
        <v>8221</v>
      </c>
      <c r="E505" s="15">
        <v>0</v>
      </c>
    </row>
    <row r="506" spans="1:5" x14ac:dyDescent="0.2">
      <c r="A506" s="15" t="s">
        <v>8219</v>
      </c>
      <c r="B506" s="15">
        <v>75</v>
      </c>
      <c r="D506" s="15" t="s">
        <v>8221</v>
      </c>
      <c r="E506" s="15">
        <v>21</v>
      </c>
    </row>
    <row r="507" spans="1:5" x14ac:dyDescent="0.2">
      <c r="A507" s="15" t="s">
        <v>8219</v>
      </c>
      <c r="B507" s="15">
        <v>46</v>
      </c>
      <c r="D507" s="15" t="s">
        <v>8221</v>
      </c>
      <c r="E507" s="15">
        <v>3</v>
      </c>
    </row>
    <row r="508" spans="1:5" x14ac:dyDescent="0.2">
      <c r="A508" s="15" t="s">
        <v>8219</v>
      </c>
      <c r="B508" s="15">
        <v>103</v>
      </c>
      <c r="D508" s="15" t="s">
        <v>8221</v>
      </c>
      <c r="E508" s="15">
        <v>11</v>
      </c>
    </row>
    <row r="509" spans="1:5" x14ac:dyDescent="0.2">
      <c r="A509" s="15" t="s">
        <v>8219</v>
      </c>
      <c r="B509" s="15">
        <v>6</v>
      </c>
      <c r="D509" s="15" t="s">
        <v>8221</v>
      </c>
      <c r="E509" s="15">
        <v>1</v>
      </c>
    </row>
    <row r="510" spans="1:5" x14ac:dyDescent="0.2">
      <c r="A510" s="15" t="s">
        <v>8219</v>
      </c>
      <c r="B510" s="15">
        <v>83</v>
      </c>
      <c r="D510" s="15" t="s">
        <v>8221</v>
      </c>
      <c r="E510" s="15">
        <v>312</v>
      </c>
    </row>
    <row r="511" spans="1:5" x14ac:dyDescent="0.2">
      <c r="A511" s="15" t="s">
        <v>8219</v>
      </c>
      <c r="B511" s="15">
        <v>108</v>
      </c>
      <c r="D511" s="15" t="s">
        <v>8221</v>
      </c>
      <c r="E511" s="15">
        <v>1</v>
      </c>
    </row>
    <row r="512" spans="1:5" x14ac:dyDescent="0.2">
      <c r="A512" s="15" t="s">
        <v>8219</v>
      </c>
      <c r="B512" s="15">
        <v>25</v>
      </c>
      <c r="D512" s="15" t="s">
        <v>8221</v>
      </c>
      <c r="E512" s="15">
        <v>3</v>
      </c>
    </row>
    <row r="513" spans="1:5" x14ac:dyDescent="0.2">
      <c r="A513" s="15" t="s">
        <v>8219</v>
      </c>
      <c r="B513" s="15">
        <v>549</v>
      </c>
      <c r="D513" s="15" t="s">
        <v>8221</v>
      </c>
      <c r="E513" s="15">
        <v>4</v>
      </c>
    </row>
    <row r="514" spans="1:5" x14ac:dyDescent="0.2">
      <c r="A514" s="15" t="s">
        <v>8219</v>
      </c>
      <c r="B514" s="15">
        <v>222</v>
      </c>
      <c r="D514" s="15" t="s">
        <v>8221</v>
      </c>
      <c r="E514" s="15">
        <v>10</v>
      </c>
    </row>
    <row r="515" spans="1:5" x14ac:dyDescent="0.2">
      <c r="A515" s="15" t="s">
        <v>8219</v>
      </c>
      <c r="B515" s="15">
        <v>183</v>
      </c>
      <c r="D515" s="15" t="s">
        <v>8221</v>
      </c>
      <c r="E515" s="15">
        <v>8</v>
      </c>
    </row>
    <row r="516" spans="1:5" x14ac:dyDescent="0.2">
      <c r="A516" s="15" t="s">
        <v>8219</v>
      </c>
      <c r="B516" s="15">
        <v>89</v>
      </c>
      <c r="D516" s="15" t="s">
        <v>8221</v>
      </c>
      <c r="E516" s="15">
        <v>3</v>
      </c>
    </row>
    <row r="517" spans="1:5" x14ac:dyDescent="0.2">
      <c r="A517" s="15" t="s">
        <v>8219</v>
      </c>
      <c r="B517" s="15">
        <v>253</v>
      </c>
      <c r="D517" s="15" t="s">
        <v>8221</v>
      </c>
      <c r="E517" s="15">
        <v>1</v>
      </c>
    </row>
    <row r="518" spans="1:5" x14ac:dyDescent="0.2">
      <c r="A518" s="15" t="s">
        <v>8219</v>
      </c>
      <c r="B518" s="15">
        <v>140</v>
      </c>
      <c r="D518" s="15" t="s">
        <v>8221</v>
      </c>
      <c r="E518" s="15">
        <v>0</v>
      </c>
    </row>
    <row r="519" spans="1:5" x14ac:dyDescent="0.2">
      <c r="A519" s="15" t="s">
        <v>8219</v>
      </c>
      <c r="B519" s="15">
        <v>103</v>
      </c>
      <c r="D519" s="15" t="s">
        <v>8221</v>
      </c>
      <c r="E519" s="15">
        <v>5</v>
      </c>
    </row>
    <row r="520" spans="1:5" x14ac:dyDescent="0.2">
      <c r="A520" s="15" t="s">
        <v>8219</v>
      </c>
      <c r="B520" s="15">
        <v>138</v>
      </c>
      <c r="D520" s="15" t="s">
        <v>8221</v>
      </c>
      <c r="E520" s="15">
        <v>0</v>
      </c>
    </row>
    <row r="521" spans="1:5" x14ac:dyDescent="0.2">
      <c r="A521" s="15" t="s">
        <v>8219</v>
      </c>
      <c r="B521" s="15">
        <v>191</v>
      </c>
      <c r="D521" s="15" t="s">
        <v>8221</v>
      </c>
      <c r="E521" s="15">
        <v>3</v>
      </c>
    </row>
    <row r="522" spans="1:5" x14ac:dyDescent="0.2">
      <c r="A522" s="15" t="s">
        <v>8219</v>
      </c>
      <c r="B522" s="15">
        <v>45</v>
      </c>
      <c r="D522" s="15" t="s">
        <v>8221</v>
      </c>
      <c r="E522" s="15">
        <v>7</v>
      </c>
    </row>
    <row r="523" spans="1:5" x14ac:dyDescent="0.2">
      <c r="A523" s="15" t="s">
        <v>8219</v>
      </c>
      <c r="B523" s="15">
        <v>17</v>
      </c>
      <c r="D523" s="15" t="s">
        <v>8221</v>
      </c>
      <c r="E523" s="15">
        <v>0</v>
      </c>
    </row>
    <row r="524" spans="1:5" x14ac:dyDescent="0.2">
      <c r="A524" s="15" t="s">
        <v>8219</v>
      </c>
      <c r="B524" s="15">
        <v>31</v>
      </c>
      <c r="D524" s="15" t="s">
        <v>8221</v>
      </c>
      <c r="E524" s="15">
        <v>2</v>
      </c>
    </row>
    <row r="525" spans="1:5" x14ac:dyDescent="0.2">
      <c r="A525" s="15" t="s">
        <v>8219</v>
      </c>
      <c r="B525" s="15">
        <v>50</v>
      </c>
      <c r="D525" s="15" t="s">
        <v>8221</v>
      </c>
      <c r="E525" s="15">
        <v>23</v>
      </c>
    </row>
    <row r="526" spans="1:5" x14ac:dyDescent="0.2">
      <c r="A526" s="15" t="s">
        <v>8219</v>
      </c>
      <c r="B526" s="15">
        <v>59</v>
      </c>
      <c r="D526" s="15" t="s">
        <v>8221</v>
      </c>
      <c r="E526" s="15">
        <v>1</v>
      </c>
    </row>
    <row r="527" spans="1:5" x14ac:dyDescent="0.2">
      <c r="A527" s="15" t="s">
        <v>8219</v>
      </c>
      <c r="B527" s="15">
        <v>81</v>
      </c>
      <c r="D527" s="15" t="s">
        <v>8221</v>
      </c>
      <c r="E527" s="15">
        <v>2</v>
      </c>
    </row>
    <row r="528" spans="1:5" x14ac:dyDescent="0.2">
      <c r="A528" s="15" t="s">
        <v>8219</v>
      </c>
      <c r="B528" s="15">
        <v>508</v>
      </c>
      <c r="D528" s="15" t="s">
        <v>8221</v>
      </c>
      <c r="E528" s="15">
        <v>3</v>
      </c>
    </row>
    <row r="529" spans="1:5" x14ac:dyDescent="0.2">
      <c r="A529" s="15" t="s">
        <v>8219</v>
      </c>
      <c r="B529" s="15">
        <v>74</v>
      </c>
      <c r="D529" s="15" t="s">
        <v>8221</v>
      </c>
      <c r="E529" s="15">
        <v>0</v>
      </c>
    </row>
    <row r="530" spans="1:5" x14ac:dyDescent="0.2">
      <c r="A530" s="15" t="s">
        <v>8219</v>
      </c>
      <c r="B530" s="15">
        <v>141</v>
      </c>
      <c r="D530" s="15" t="s">
        <v>8221</v>
      </c>
      <c r="E530" s="15">
        <v>13</v>
      </c>
    </row>
    <row r="531" spans="1:5" x14ac:dyDescent="0.2">
      <c r="A531" s="15" t="s">
        <v>8219</v>
      </c>
      <c r="B531" s="15">
        <v>711</v>
      </c>
      <c r="D531" s="15" t="s">
        <v>8221</v>
      </c>
      <c r="E531" s="15">
        <v>1</v>
      </c>
    </row>
    <row r="532" spans="1:5" x14ac:dyDescent="0.2">
      <c r="A532" s="15" t="s">
        <v>8219</v>
      </c>
      <c r="B532" s="15">
        <v>141</v>
      </c>
      <c r="D532" s="15" t="s">
        <v>8221</v>
      </c>
      <c r="E532" s="15">
        <v>1</v>
      </c>
    </row>
    <row r="533" spans="1:5" x14ac:dyDescent="0.2">
      <c r="A533" s="15" t="s">
        <v>8219</v>
      </c>
      <c r="B533" s="15">
        <v>109</v>
      </c>
      <c r="D533" s="15" t="s">
        <v>8221</v>
      </c>
      <c r="E533" s="15">
        <v>1</v>
      </c>
    </row>
    <row r="534" spans="1:5" x14ac:dyDescent="0.2">
      <c r="A534" s="15" t="s">
        <v>8219</v>
      </c>
      <c r="B534" s="15">
        <v>361</v>
      </c>
      <c r="D534" s="15" t="s">
        <v>8221</v>
      </c>
      <c r="E534" s="15">
        <v>6</v>
      </c>
    </row>
    <row r="535" spans="1:5" x14ac:dyDescent="0.2">
      <c r="A535" s="15" t="s">
        <v>8219</v>
      </c>
      <c r="B535" s="15">
        <v>176</v>
      </c>
      <c r="D535" s="15" t="s">
        <v>8221</v>
      </c>
      <c r="E535" s="15">
        <v>39</v>
      </c>
    </row>
    <row r="536" spans="1:5" x14ac:dyDescent="0.2">
      <c r="A536" s="15" t="s">
        <v>8219</v>
      </c>
      <c r="B536" s="15">
        <v>670</v>
      </c>
      <c r="D536" s="15" t="s">
        <v>8221</v>
      </c>
      <c r="E536" s="15">
        <v>4</v>
      </c>
    </row>
    <row r="537" spans="1:5" x14ac:dyDescent="0.2">
      <c r="A537" s="15" t="s">
        <v>8219</v>
      </c>
      <c r="B537" s="15">
        <v>96</v>
      </c>
      <c r="D537" s="15" t="s">
        <v>8221</v>
      </c>
      <c r="E537" s="15">
        <v>1</v>
      </c>
    </row>
    <row r="538" spans="1:5" x14ac:dyDescent="0.2">
      <c r="A538" s="15" t="s">
        <v>8219</v>
      </c>
      <c r="B538" s="15">
        <v>74</v>
      </c>
      <c r="D538" s="15" t="s">
        <v>8221</v>
      </c>
      <c r="E538" s="15">
        <v>0</v>
      </c>
    </row>
    <row r="539" spans="1:5" x14ac:dyDescent="0.2">
      <c r="A539" s="15" t="s">
        <v>8219</v>
      </c>
      <c r="B539" s="15">
        <v>52</v>
      </c>
      <c r="D539" s="15" t="s">
        <v>8221</v>
      </c>
      <c r="E539" s="15">
        <v>0</v>
      </c>
    </row>
    <row r="540" spans="1:5" x14ac:dyDescent="0.2">
      <c r="A540" s="15" t="s">
        <v>8219</v>
      </c>
      <c r="B540" s="15">
        <v>105</v>
      </c>
      <c r="D540" s="15" t="s">
        <v>8221</v>
      </c>
      <c r="E540" s="15">
        <v>0</v>
      </c>
    </row>
    <row r="541" spans="1:5" x14ac:dyDescent="0.2">
      <c r="A541" s="15" t="s">
        <v>8219</v>
      </c>
      <c r="B541" s="15">
        <v>41</v>
      </c>
      <c r="D541" s="15" t="s">
        <v>8221</v>
      </c>
      <c r="E541" s="15">
        <v>8</v>
      </c>
    </row>
    <row r="542" spans="1:5" x14ac:dyDescent="0.2">
      <c r="A542" s="15" t="s">
        <v>8219</v>
      </c>
      <c r="B542" s="15">
        <v>34</v>
      </c>
      <c r="D542" s="15" t="s">
        <v>8221</v>
      </c>
      <c r="E542" s="15">
        <v>0</v>
      </c>
    </row>
    <row r="543" spans="1:5" x14ac:dyDescent="0.2">
      <c r="A543" s="15" t="s">
        <v>8219</v>
      </c>
      <c r="B543" s="15">
        <v>66</v>
      </c>
      <c r="D543" s="15" t="s">
        <v>8221</v>
      </c>
      <c r="E543" s="15">
        <v>1</v>
      </c>
    </row>
    <row r="544" spans="1:5" x14ac:dyDescent="0.2">
      <c r="A544" s="15" t="s">
        <v>8219</v>
      </c>
      <c r="B544" s="15">
        <v>50</v>
      </c>
      <c r="D544" s="15" t="s">
        <v>8221</v>
      </c>
      <c r="E544" s="15">
        <v>12</v>
      </c>
    </row>
    <row r="545" spans="1:5" x14ac:dyDescent="0.2">
      <c r="A545" s="15" t="s">
        <v>8219</v>
      </c>
      <c r="B545" s="15">
        <v>159</v>
      </c>
      <c r="D545" s="15" t="s">
        <v>8221</v>
      </c>
      <c r="E545" s="15">
        <v>0</v>
      </c>
    </row>
    <row r="546" spans="1:5" x14ac:dyDescent="0.2">
      <c r="A546" s="15" t="s">
        <v>8219</v>
      </c>
      <c r="B546" s="15">
        <v>182</v>
      </c>
      <c r="D546" s="15" t="s">
        <v>8221</v>
      </c>
      <c r="E546" s="15">
        <v>3</v>
      </c>
    </row>
    <row r="547" spans="1:5" x14ac:dyDescent="0.2">
      <c r="A547" s="15" t="s">
        <v>8219</v>
      </c>
      <c r="B547" s="15">
        <v>206</v>
      </c>
      <c r="D547" s="15" t="s">
        <v>8221</v>
      </c>
      <c r="E547" s="15">
        <v>2</v>
      </c>
    </row>
    <row r="548" spans="1:5" x14ac:dyDescent="0.2">
      <c r="A548" s="15" t="s">
        <v>8219</v>
      </c>
      <c r="B548" s="15">
        <v>169</v>
      </c>
      <c r="D548" s="15" t="s">
        <v>8221</v>
      </c>
      <c r="E548" s="15">
        <v>6</v>
      </c>
    </row>
    <row r="549" spans="1:5" x14ac:dyDescent="0.2">
      <c r="A549" s="15" t="s">
        <v>8219</v>
      </c>
      <c r="B549" s="15">
        <v>31</v>
      </c>
      <c r="D549" s="15" t="s">
        <v>8221</v>
      </c>
      <c r="E549" s="15">
        <v>0</v>
      </c>
    </row>
    <row r="550" spans="1:5" x14ac:dyDescent="0.2">
      <c r="A550" s="15" t="s">
        <v>8219</v>
      </c>
      <c r="B550" s="15">
        <v>28</v>
      </c>
      <c r="D550" s="15" t="s">
        <v>8221</v>
      </c>
      <c r="E550" s="15">
        <v>15</v>
      </c>
    </row>
    <row r="551" spans="1:5" x14ac:dyDescent="0.2">
      <c r="A551" s="15" t="s">
        <v>8219</v>
      </c>
      <c r="B551" s="15">
        <v>54</v>
      </c>
      <c r="D551" s="15" t="s">
        <v>8221</v>
      </c>
      <c r="E551" s="15">
        <v>1</v>
      </c>
    </row>
    <row r="552" spans="1:5" x14ac:dyDescent="0.2">
      <c r="A552" s="15" t="s">
        <v>8219</v>
      </c>
      <c r="B552" s="15">
        <v>467</v>
      </c>
      <c r="D552" s="15" t="s">
        <v>8221</v>
      </c>
      <c r="E552" s="15">
        <v>3</v>
      </c>
    </row>
    <row r="553" spans="1:5" x14ac:dyDescent="0.2">
      <c r="A553" s="15" t="s">
        <v>8219</v>
      </c>
      <c r="B553" s="15">
        <v>389</v>
      </c>
      <c r="D553" s="15" t="s">
        <v>8221</v>
      </c>
      <c r="E553" s="15">
        <v>8</v>
      </c>
    </row>
    <row r="554" spans="1:5" x14ac:dyDescent="0.2">
      <c r="A554" s="15" t="s">
        <v>8219</v>
      </c>
      <c r="B554" s="15">
        <v>68</v>
      </c>
      <c r="D554" s="15" t="s">
        <v>8221</v>
      </c>
      <c r="E554" s="15">
        <v>0</v>
      </c>
    </row>
    <row r="555" spans="1:5" x14ac:dyDescent="0.2">
      <c r="A555" s="15" t="s">
        <v>8219</v>
      </c>
      <c r="B555" s="15">
        <v>413</v>
      </c>
      <c r="D555" s="15" t="s">
        <v>8221</v>
      </c>
      <c r="E555" s="15">
        <v>3</v>
      </c>
    </row>
    <row r="556" spans="1:5" x14ac:dyDescent="0.2">
      <c r="A556" s="15" t="s">
        <v>8219</v>
      </c>
      <c r="B556" s="15">
        <v>190</v>
      </c>
      <c r="D556" s="15" t="s">
        <v>8221</v>
      </c>
      <c r="E556" s="15">
        <v>3</v>
      </c>
    </row>
    <row r="557" spans="1:5" x14ac:dyDescent="0.2">
      <c r="A557" s="15" t="s">
        <v>8219</v>
      </c>
      <c r="B557" s="15">
        <v>189</v>
      </c>
      <c r="D557" s="15" t="s">
        <v>8221</v>
      </c>
      <c r="E557" s="15">
        <v>0</v>
      </c>
    </row>
    <row r="558" spans="1:5" x14ac:dyDescent="0.2">
      <c r="A558" s="15" t="s">
        <v>8219</v>
      </c>
      <c r="B558" s="15">
        <v>130</v>
      </c>
      <c r="D558" s="15" t="s">
        <v>8221</v>
      </c>
      <c r="E558" s="15">
        <v>19</v>
      </c>
    </row>
    <row r="559" spans="1:5" x14ac:dyDescent="0.2">
      <c r="A559" s="15" t="s">
        <v>8219</v>
      </c>
      <c r="B559" s="15">
        <v>74</v>
      </c>
      <c r="D559" s="15" t="s">
        <v>8221</v>
      </c>
      <c r="E559" s="15">
        <v>0</v>
      </c>
    </row>
    <row r="560" spans="1:5" x14ac:dyDescent="0.2">
      <c r="A560" s="15" t="s">
        <v>8219</v>
      </c>
      <c r="B560" s="15">
        <v>274</v>
      </c>
      <c r="D560" s="15" t="s">
        <v>8221</v>
      </c>
      <c r="E560" s="15">
        <v>2</v>
      </c>
    </row>
    <row r="561" spans="1:5" x14ac:dyDescent="0.2">
      <c r="A561" s="15" t="s">
        <v>8219</v>
      </c>
      <c r="B561" s="15">
        <v>22</v>
      </c>
      <c r="D561" s="15" t="s">
        <v>8221</v>
      </c>
      <c r="E561" s="15">
        <v>0</v>
      </c>
    </row>
    <row r="562" spans="1:5" x14ac:dyDescent="0.2">
      <c r="A562" s="15" t="s">
        <v>8219</v>
      </c>
      <c r="B562" s="15">
        <v>31</v>
      </c>
      <c r="D562" s="15" t="s">
        <v>8221</v>
      </c>
      <c r="E562" s="15">
        <v>0</v>
      </c>
    </row>
    <row r="563" spans="1:5" x14ac:dyDescent="0.2">
      <c r="A563" s="15" t="s">
        <v>8219</v>
      </c>
      <c r="B563" s="15">
        <v>63</v>
      </c>
      <c r="D563" s="15" t="s">
        <v>8221</v>
      </c>
      <c r="E563" s="15">
        <v>25</v>
      </c>
    </row>
    <row r="564" spans="1:5" x14ac:dyDescent="0.2">
      <c r="A564" s="15" t="s">
        <v>8219</v>
      </c>
      <c r="B564" s="15">
        <v>20</v>
      </c>
      <c r="D564" s="15" t="s">
        <v>8221</v>
      </c>
      <c r="E564" s="15">
        <v>8</v>
      </c>
    </row>
    <row r="565" spans="1:5" x14ac:dyDescent="0.2">
      <c r="A565" s="15" t="s">
        <v>8219</v>
      </c>
      <c r="B565" s="15">
        <v>25</v>
      </c>
      <c r="D565" s="15" t="s">
        <v>8221</v>
      </c>
      <c r="E565" s="15">
        <v>16</v>
      </c>
    </row>
    <row r="566" spans="1:5" x14ac:dyDescent="0.2">
      <c r="A566" s="15" t="s">
        <v>8219</v>
      </c>
      <c r="B566" s="15">
        <v>61</v>
      </c>
      <c r="D566" s="15" t="s">
        <v>8221</v>
      </c>
      <c r="E566" s="15">
        <v>3</v>
      </c>
    </row>
    <row r="567" spans="1:5" x14ac:dyDescent="0.2">
      <c r="A567" s="15" t="s">
        <v>8219</v>
      </c>
      <c r="B567" s="15">
        <v>52</v>
      </c>
      <c r="D567" s="15" t="s">
        <v>8221</v>
      </c>
      <c r="E567" s="15">
        <v>3</v>
      </c>
    </row>
    <row r="568" spans="1:5" x14ac:dyDescent="0.2">
      <c r="A568" s="15" t="s">
        <v>8219</v>
      </c>
      <c r="B568" s="15">
        <v>86</v>
      </c>
      <c r="D568" s="15" t="s">
        <v>8221</v>
      </c>
      <c r="E568" s="15">
        <v>2</v>
      </c>
    </row>
    <row r="569" spans="1:5" x14ac:dyDescent="0.2">
      <c r="A569" s="15" t="s">
        <v>8219</v>
      </c>
      <c r="B569" s="15">
        <v>42</v>
      </c>
      <c r="D569" s="15" t="s">
        <v>8221</v>
      </c>
      <c r="E569" s="15">
        <v>1</v>
      </c>
    </row>
    <row r="570" spans="1:5" x14ac:dyDescent="0.2">
      <c r="A570" s="15" t="s">
        <v>8219</v>
      </c>
      <c r="B570" s="15">
        <v>52</v>
      </c>
      <c r="D570" s="15" t="s">
        <v>8221</v>
      </c>
      <c r="E570" s="15">
        <v>0</v>
      </c>
    </row>
    <row r="571" spans="1:5" x14ac:dyDescent="0.2">
      <c r="A571" s="15" t="s">
        <v>8219</v>
      </c>
      <c r="B571" s="15">
        <v>120</v>
      </c>
      <c r="D571" s="15" t="s">
        <v>8221</v>
      </c>
      <c r="E571" s="15">
        <v>1</v>
      </c>
    </row>
    <row r="572" spans="1:5" x14ac:dyDescent="0.2">
      <c r="A572" s="15" t="s">
        <v>8219</v>
      </c>
      <c r="B572" s="15">
        <v>22</v>
      </c>
      <c r="D572" s="15" t="s">
        <v>8221</v>
      </c>
      <c r="E572" s="15">
        <v>19</v>
      </c>
    </row>
    <row r="573" spans="1:5" x14ac:dyDescent="0.2">
      <c r="A573" s="15" t="s">
        <v>8219</v>
      </c>
      <c r="B573" s="15">
        <v>64</v>
      </c>
      <c r="D573" s="15" t="s">
        <v>8221</v>
      </c>
      <c r="E573" s="15">
        <v>9</v>
      </c>
    </row>
    <row r="574" spans="1:5" x14ac:dyDescent="0.2">
      <c r="A574" s="15" t="s">
        <v>8219</v>
      </c>
      <c r="B574" s="15">
        <v>23</v>
      </c>
      <c r="D574" s="15" t="s">
        <v>8221</v>
      </c>
      <c r="E574" s="15">
        <v>1</v>
      </c>
    </row>
    <row r="575" spans="1:5" x14ac:dyDescent="0.2">
      <c r="A575" s="15" t="s">
        <v>8219</v>
      </c>
      <c r="B575" s="15">
        <v>238</v>
      </c>
      <c r="D575" s="15" t="s">
        <v>8221</v>
      </c>
      <c r="E575" s="15">
        <v>0</v>
      </c>
    </row>
    <row r="576" spans="1:5" x14ac:dyDescent="0.2">
      <c r="A576" s="15" t="s">
        <v>8219</v>
      </c>
      <c r="B576" s="15">
        <v>33</v>
      </c>
      <c r="D576" s="15" t="s">
        <v>8221</v>
      </c>
      <c r="E576" s="15">
        <v>1</v>
      </c>
    </row>
    <row r="577" spans="1:5" x14ac:dyDescent="0.2">
      <c r="A577" s="15" t="s">
        <v>8219</v>
      </c>
      <c r="B577" s="15">
        <v>32</v>
      </c>
      <c r="D577" s="15" t="s">
        <v>8221</v>
      </c>
      <c r="E577" s="15">
        <v>5</v>
      </c>
    </row>
    <row r="578" spans="1:5" x14ac:dyDescent="0.2">
      <c r="A578" s="15" t="s">
        <v>8219</v>
      </c>
      <c r="B578" s="15">
        <v>24</v>
      </c>
      <c r="D578" s="15" t="s">
        <v>8221</v>
      </c>
      <c r="E578" s="15">
        <v>85</v>
      </c>
    </row>
    <row r="579" spans="1:5" x14ac:dyDescent="0.2">
      <c r="A579" s="15" t="s">
        <v>8219</v>
      </c>
      <c r="B579" s="15">
        <v>29</v>
      </c>
      <c r="D579" s="15" t="s">
        <v>8221</v>
      </c>
      <c r="E579" s="15">
        <v>3</v>
      </c>
    </row>
    <row r="580" spans="1:5" x14ac:dyDescent="0.2">
      <c r="A580" s="15" t="s">
        <v>8219</v>
      </c>
      <c r="B580" s="15">
        <v>50</v>
      </c>
      <c r="D580" s="15" t="s">
        <v>8221</v>
      </c>
      <c r="E580" s="15">
        <v>4</v>
      </c>
    </row>
    <row r="581" spans="1:5" x14ac:dyDescent="0.2">
      <c r="A581" s="15" t="s">
        <v>8219</v>
      </c>
      <c r="B581" s="15">
        <v>108</v>
      </c>
      <c r="D581" s="15" t="s">
        <v>8221</v>
      </c>
      <c r="E581" s="15">
        <v>3</v>
      </c>
    </row>
    <row r="582" spans="1:5" x14ac:dyDescent="0.2">
      <c r="A582" s="15" t="s">
        <v>8219</v>
      </c>
      <c r="B582" s="15">
        <v>139</v>
      </c>
      <c r="D582" s="15" t="s">
        <v>8221</v>
      </c>
      <c r="E582" s="15">
        <v>5</v>
      </c>
    </row>
    <row r="583" spans="1:5" x14ac:dyDescent="0.2">
      <c r="A583" s="15" t="s">
        <v>8219</v>
      </c>
      <c r="B583" s="15">
        <v>7</v>
      </c>
      <c r="D583" s="15" t="s">
        <v>8221</v>
      </c>
      <c r="E583" s="15">
        <v>17</v>
      </c>
    </row>
    <row r="584" spans="1:5" x14ac:dyDescent="0.2">
      <c r="A584" s="15" t="s">
        <v>8219</v>
      </c>
      <c r="B584" s="15">
        <v>149</v>
      </c>
      <c r="D584" s="15" t="s">
        <v>8221</v>
      </c>
      <c r="E584" s="15">
        <v>3</v>
      </c>
    </row>
    <row r="585" spans="1:5" x14ac:dyDescent="0.2">
      <c r="A585" s="15" t="s">
        <v>8219</v>
      </c>
      <c r="B585" s="15">
        <v>31</v>
      </c>
      <c r="D585" s="15" t="s">
        <v>8221</v>
      </c>
      <c r="E585" s="15">
        <v>2</v>
      </c>
    </row>
    <row r="586" spans="1:5" x14ac:dyDescent="0.2">
      <c r="A586" s="15" t="s">
        <v>8219</v>
      </c>
      <c r="B586" s="15">
        <v>26</v>
      </c>
      <c r="D586" s="15" t="s">
        <v>8221</v>
      </c>
      <c r="E586" s="15">
        <v>6</v>
      </c>
    </row>
    <row r="587" spans="1:5" x14ac:dyDescent="0.2">
      <c r="A587" s="15" t="s">
        <v>8219</v>
      </c>
      <c r="B587" s="15">
        <v>172</v>
      </c>
      <c r="D587" s="15" t="s">
        <v>8221</v>
      </c>
      <c r="E587" s="15">
        <v>0</v>
      </c>
    </row>
    <row r="588" spans="1:5" x14ac:dyDescent="0.2">
      <c r="A588" s="15" t="s">
        <v>8219</v>
      </c>
      <c r="B588" s="15">
        <v>78</v>
      </c>
      <c r="D588" s="15" t="s">
        <v>8221</v>
      </c>
      <c r="E588" s="15">
        <v>1</v>
      </c>
    </row>
    <row r="589" spans="1:5" x14ac:dyDescent="0.2">
      <c r="A589" s="15" t="s">
        <v>8219</v>
      </c>
      <c r="B589" s="15">
        <v>120</v>
      </c>
      <c r="D589" s="15" t="s">
        <v>8221</v>
      </c>
      <c r="E589" s="15">
        <v>3</v>
      </c>
    </row>
    <row r="590" spans="1:5" x14ac:dyDescent="0.2">
      <c r="A590" s="15" t="s">
        <v>8219</v>
      </c>
      <c r="B590" s="15">
        <v>227</v>
      </c>
      <c r="D590" s="15" t="s">
        <v>8221</v>
      </c>
      <c r="E590" s="15">
        <v>13</v>
      </c>
    </row>
    <row r="591" spans="1:5" x14ac:dyDescent="0.2">
      <c r="A591" s="15" t="s">
        <v>8219</v>
      </c>
      <c r="B591" s="15">
        <v>42</v>
      </c>
      <c r="D591" s="15" t="s">
        <v>8221</v>
      </c>
      <c r="E591" s="15">
        <v>1</v>
      </c>
    </row>
    <row r="592" spans="1:5" x14ac:dyDescent="0.2">
      <c r="A592" s="15" t="s">
        <v>8219</v>
      </c>
      <c r="B592" s="15">
        <v>64</v>
      </c>
      <c r="D592" s="15" t="s">
        <v>8221</v>
      </c>
      <c r="E592" s="15">
        <v>1</v>
      </c>
    </row>
    <row r="593" spans="1:5" x14ac:dyDescent="0.2">
      <c r="A593" s="15" t="s">
        <v>8219</v>
      </c>
      <c r="B593" s="15">
        <v>121</v>
      </c>
      <c r="D593" s="15" t="s">
        <v>8221</v>
      </c>
      <c r="E593" s="15">
        <v>9</v>
      </c>
    </row>
    <row r="594" spans="1:5" x14ac:dyDescent="0.2">
      <c r="A594" s="15" t="s">
        <v>8219</v>
      </c>
      <c r="B594" s="15">
        <v>87</v>
      </c>
      <c r="D594" s="15" t="s">
        <v>8221</v>
      </c>
      <c r="E594" s="15">
        <v>0</v>
      </c>
    </row>
    <row r="595" spans="1:5" x14ac:dyDescent="0.2">
      <c r="A595" s="15" t="s">
        <v>8219</v>
      </c>
      <c r="B595" s="15">
        <v>65</v>
      </c>
      <c r="D595" s="15" t="s">
        <v>8221</v>
      </c>
      <c r="E595" s="15">
        <v>2</v>
      </c>
    </row>
    <row r="596" spans="1:5" x14ac:dyDescent="0.2">
      <c r="A596" s="15" t="s">
        <v>8219</v>
      </c>
      <c r="B596" s="15">
        <v>49</v>
      </c>
      <c r="D596" s="15" t="s">
        <v>8221</v>
      </c>
      <c r="E596" s="15">
        <v>1</v>
      </c>
    </row>
    <row r="597" spans="1:5" x14ac:dyDescent="0.2">
      <c r="A597" s="15" t="s">
        <v>8219</v>
      </c>
      <c r="B597" s="15">
        <v>19</v>
      </c>
      <c r="D597" s="15" t="s">
        <v>8221</v>
      </c>
      <c r="E597" s="15">
        <v>10</v>
      </c>
    </row>
    <row r="598" spans="1:5" x14ac:dyDescent="0.2">
      <c r="A598" s="15" t="s">
        <v>8219</v>
      </c>
      <c r="B598" s="15">
        <v>81</v>
      </c>
      <c r="D598" s="15" t="s">
        <v>8221</v>
      </c>
      <c r="E598" s="15">
        <v>3</v>
      </c>
    </row>
    <row r="599" spans="1:5" x14ac:dyDescent="0.2">
      <c r="A599" s="15" t="s">
        <v>8219</v>
      </c>
      <c r="B599" s="15">
        <v>264</v>
      </c>
      <c r="D599" s="15" t="s">
        <v>8221</v>
      </c>
      <c r="E599" s="15">
        <v>2</v>
      </c>
    </row>
    <row r="600" spans="1:5" x14ac:dyDescent="0.2">
      <c r="A600" s="15" t="s">
        <v>8219</v>
      </c>
      <c r="B600" s="15">
        <v>25</v>
      </c>
      <c r="D600" s="15" t="s">
        <v>8221</v>
      </c>
      <c r="E600" s="15">
        <v>2</v>
      </c>
    </row>
    <row r="601" spans="1:5" x14ac:dyDescent="0.2">
      <c r="A601" s="15" t="s">
        <v>8219</v>
      </c>
      <c r="B601" s="15">
        <v>5</v>
      </c>
      <c r="D601" s="15" t="s">
        <v>8221</v>
      </c>
      <c r="E601" s="15">
        <v>1</v>
      </c>
    </row>
    <row r="602" spans="1:5" x14ac:dyDescent="0.2">
      <c r="A602" s="15" t="s">
        <v>8219</v>
      </c>
      <c r="B602" s="15">
        <v>144</v>
      </c>
      <c r="D602" s="15" t="s">
        <v>8221</v>
      </c>
      <c r="E602" s="15">
        <v>14</v>
      </c>
    </row>
    <row r="603" spans="1:5" x14ac:dyDescent="0.2">
      <c r="A603" s="15" t="s">
        <v>8219</v>
      </c>
      <c r="B603" s="15">
        <v>92</v>
      </c>
      <c r="D603" s="15" t="s">
        <v>8221</v>
      </c>
      <c r="E603" s="15">
        <v>0</v>
      </c>
    </row>
    <row r="604" spans="1:5" x14ac:dyDescent="0.2">
      <c r="A604" s="15" t="s">
        <v>8219</v>
      </c>
      <c r="B604" s="15">
        <v>147</v>
      </c>
      <c r="D604" s="15" t="s">
        <v>8221</v>
      </c>
      <c r="E604" s="15">
        <v>0</v>
      </c>
    </row>
    <row r="605" spans="1:5" x14ac:dyDescent="0.2">
      <c r="A605" s="15" t="s">
        <v>8219</v>
      </c>
      <c r="B605" s="15">
        <v>90</v>
      </c>
      <c r="D605" s="15" t="s">
        <v>8221</v>
      </c>
      <c r="E605" s="15">
        <v>4</v>
      </c>
    </row>
    <row r="606" spans="1:5" x14ac:dyDescent="0.2">
      <c r="A606" s="15" t="s">
        <v>8219</v>
      </c>
      <c r="B606" s="15">
        <v>87</v>
      </c>
      <c r="D606" s="15" t="s">
        <v>8221</v>
      </c>
      <c r="E606" s="15">
        <v>3</v>
      </c>
    </row>
    <row r="607" spans="1:5" x14ac:dyDescent="0.2">
      <c r="A607" s="15" t="s">
        <v>8219</v>
      </c>
      <c r="B607" s="15">
        <v>406</v>
      </c>
      <c r="D607" s="15" t="s">
        <v>8221</v>
      </c>
      <c r="E607" s="15">
        <v>0</v>
      </c>
    </row>
    <row r="608" spans="1:5" x14ac:dyDescent="0.2">
      <c r="A608" s="15" t="s">
        <v>8219</v>
      </c>
      <c r="B608" s="15">
        <v>20</v>
      </c>
      <c r="D608" s="15" t="s">
        <v>8221</v>
      </c>
      <c r="E608" s="15">
        <v>5</v>
      </c>
    </row>
    <row r="609" spans="1:5" x14ac:dyDescent="0.2">
      <c r="A609" s="15" t="s">
        <v>8219</v>
      </c>
      <c r="B609" s="15">
        <v>70</v>
      </c>
      <c r="D609" s="15" t="s">
        <v>8221</v>
      </c>
      <c r="E609" s="15">
        <v>47</v>
      </c>
    </row>
    <row r="610" spans="1:5" x14ac:dyDescent="0.2">
      <c r="A610" s="15" t="s">
        <v>8219</v>
      </c>
      <c r="B610" s="15">
        <v>16</v>
      </c>
      <c r="D610" s="15" t="s">
        <v>8221</v>
      </c>
      <c r="E610" s="15">
        <v>0</v>
      </c>
    </row>
    <row r="611" spans="1:5" x14ac:dyDescent="0.2">
      <c r="A611" s="15" t="s">
        <v>8219</v>
      </c>
      <c r="B611" s="15">
        <v>52</v>
      </c>
      <c r="D611" s="15" t="s">
        <v>8221</v>
      </c>
      <c r="E611" s="15">
        <v>10</v>
      </c>
    </row>
    <row r="612" spans="1:5" x14ac:dyDescent="0.2">
      <c r="A612" s="15" t="s">
        <v>8219</v>
      </c>
      <c r="B612" s="15">
        <v>66</v>
      </c>
      <c r="D612" s="15" t="s">
        <v>8221</v>
      </c>
      <c r="E612" s="15">
        <v>11</v>
      </c>
    </row>
    <row r="613" spans="1:5" x14ac:dyDescent="0.2">
      <c r="A613" s="15" t="s">
        <v>8219</v>
      </c>
      <c r="B613" s="15">
        <v>109</v>
      </c>
      <c r="D613" s="15" t="s">
        <v>8221</v>
      </c>
      <c r="E613" s="15">
        <v>2</v>
      </c>
    </row>
    <row r="614" spans="1:5" x14ac:dyDescent="0.2">
      <c r="A614" s="15" t="s">
        <v>8219</v>
      </c>
      <c r="B614" s="15">
        <v>168</v>
      </c>
      <c r="D614" s="15" t="s">
        <v>8221</v>
      </c>
      <c r="E614" s="15">
        <v>2</v>
      </c>
    </row>
    <row r="615" spans="1:5" x14ac:dyDescent="0.2">
      <c r="A615" s="15" t="s">
        <v>8219</v>
      </c>
      <c r="B615" s="15">
        <v>31</v>
      </c>
      <c r="D615" s="15" t="s">
        <v>8221</v>
      </c>
      <c r="E615" s="15">
        <v>22</v>
      </c>
    </row>
    <row r="616" spans="1:5" x14ac:dyDescent="0.2">
      <c r="A616" s="15" t="s">
        <v>8219</v>
      </c>
      <c r="B616" s="15">
        <v>133</v>
      </c>
      <c r="D616" s="15" t="s">
        <v>8221</v>
      </c>
      <c r="E616" s="15">
        <v>8</v>
      </c>
    </row>
    <row r="617" spans="1:5" x14ac:dyDescent="0.2">
      <c r="A617" s="15" t="s">
        <v>8219</v>
      </c>
      <c r="B617" s="15">
        <v>151</v>
      </c>
      <c r="D617" s="15" t="s">
        <v>8221</v>
      </c>
      <c r="E617" s="15">
        <v>6</v>
      </c>
    </row>
    <row r="618" spans="1:5" x14ac:dyDescent="0.2">
      <c r="A618" s="15" t="s">
        <v>8219</v>
      </c>
      <c r="B618" s="15">
        <v>5</v>
      </c>
      <c r="D618" s="15" t="s">
        <v>8221</v>
      </c>
      <c r="E618" s="15">
        <v>1</v>
      </c>
    </row>
    <row r="619" spans="1:5" x14ac:dyDescent="0.2">
      <c r="A619" s="15" t="s">
        <v>8219</v>
      </c>
      <c r="B619" s="15">
        <v>73</v>
      </c>
      <c r="D619" s="15" t="s">
        <v>8221</v>
      </c>
      <c r="E619" s="15">
        <v>3</v>
      </c>
    </row>
    <row r="620" spans="1:5" x14ac:dyDescent="0.2">
      <c r="A620" s="15" t="s">
        <v>8219</v>
      </c>
      <c r="B620" s="15">
        <v>148</v>
      </c>
      <c r="D620" s="15" t="s">
        <v>8221</v>
      </c>
      <c r="E620" s="15">
        <v>0</v>
      </c>
    </row>
    <row r="621" spans="1:5" x14ac:dyDescent="0.2">
      <c r="A621" s="15" t="s">
        <v>8219</v>
      </c>
      <c r="B621" s="15">
        <v>93</v>
      </c>
      <c r="D621" s="15" t="s">
        <v>8221</v>
      </c>
      <c r="E621" s="15">
        <v>0</v>
      </c>
    </row>
    <row r="622" spans="1:5" x14ac:dyDescent="0.2">
      <c r="A622" s="15" t="s">
        <v>8219</v>
      </c>
      <c r="B622" s="15">
        <v>63</v>
      </c>
      <c r="D622" s="15" t="s">
        <v>8221</v>
      </c>
      <c r="E622" s="15">
        <v>0</v>
      </c>
    </row>
    <row r="623" spans="1:5" x14ac:dyDescent="0.2">
      <c r="A623" s="15" t="s">
        <v>8219</v>
      </c>
      <c r="B623" s="15">
        <v>134</v>
      </c>
      <c r="D623" s="15" t="s">
        <v>8221</v>
      </c>
      <c r="E623" s="15">
        <v>0</v>
      </c>
    </row>
    <row r="624" spans="1:5" x14ac:dyDescent="0.2">
      <c r="A624" s="15" t="s">
        <v>8219</v>
      </c>
      <c r="B624" s="15">
        <v>14</v>
      </c>
      <c r="D624" s="15" t="s">
        <v>8221</v>
      </c>
      <c r="E624" s="15">
        <v>0</v>
      </c>
    </row>
    <row r="625" spans="1:5" x14ac:dyDescent="0.2">
      <c r="A625" s="15" t="s">
        <v>8219</v>
      </c>
      <c r="B625" s="15">
        <v>78</v>
      </c>
      <c r="D625" s="15" t="s">
        <v>8221</v>
      </c>
      <c r="E625" s="15">
        <v>3</v>
      </c>
    </row>
    <row r="626" spans="1:5" x14ac:dyDescent="0.2">
      <c r="A626" s="15" t="s">
        <v>8219</v>
      </c>
      <c r="B626" s="15">
        <v>112</v>
      </c>
      <c r="D626" s="15" t="s">
        <v>8221</v>
      </c>
      <c r="E626" s="15">
        <v>0</v>
      </c>
    </row>
    <row r="627" spans="1:5" x14ac:dyDescent="0.2">
      <c r="A627" s="15" t="s">
        <v>8219</v>
      </c>
      <c r="B627" s="15">
        <v>34</v>
      </c>
      <c r="D627" s="15" t="s">
        <v>8221</v>
      </c>
      <c r="E627" s="15">
        <v>0</v>
      </c>
    </row>
    <row r="628" spans="1:5" x14ac:dyDescent="0.2">
      <c r="A628" s="15" t="s">
        <v>8219</v>
      </c>
      <c r="B628" s="15">
        <v>19</v>
      </c>
      <c r="D628" s="15" t="s">
        <v>8221</v>
      </c>
      <c r="E628" s="15">
        <v>1</v>
      </c>
    </row>
    <row r="629" spans="1:5" x14ac:dyDescent="0.2">
      <c r="A629" s="15" t="s">
        <v>8219</v>
      </c>
      <c r="B629" s="15">
        <v>13</v>
      </c>
      <c r="D629" s="15" t="s">
        <v>8221</v>
      </c>
      <c r="E629" s="15">
        <v>6</v>
      </c>
    </row>
    <row r="630" spans="1:5" x14ac:dyDescent="0.2">
      <c r="A630" s="15" t="s">
        <v>8219</v>
      </c>
      <c r="B630" s="15">
        <v>104</v>
      </c>
      <c r="D630" s="15" t="s">
        <v>8221</v>
      </c>
      <c r="E630" s="15">
        <v>1</v>
      </c>
    </row>
    <row r="631" spans="1:5" x14ac:dyDescent="0.2">
      <c r="A631" s="15" t="s">
        <v>8219</v>
      </c>
      <c r="B631" s="15">
        <v>52</v>
      </c>
      <c r="D631" s="15" t="s">
        <v>8221</v>
      </c>
      <c r="E631" s="15">
        <v>2</v>
      </c>
    </row>
    <row r="632" spans="1:5" x14ac:dyDescent="0.2">
      <c r="A632" s="15" t="s">
        <v>8219</v>
      </c>
      <c r="B632" s="15">
        <v>17</v>
      </c>
      <c r="D632" s="15" t="s">
        <v>8221</v>
      </c>
      <c r="E632" s="15">
        <v>0</v>
      </c>
    </row>
    <row r="633" spans="1:5" x14ac:dyDescent="0.2">
      <c r="A633" s="15" t="s">
        <v>8219</v>
      </c>
      <c r="B633" s="15">
        <v>82</v>
      </c>
      <c r="D633" s="15" t="s">
        <v>8221</v>
      </c>
      <c r="E633" s="15">
        <v>3</v>
      </c>
    </row>
    <row r="634" spans="1:5" x14ac:dyDescent="0.2">
      <c r="A634" s="15" t="s">
        <v>8219</v>
      </c>
      <c r="B634" s="15">
        <v>73</v>
      </c>
      <c r="D634" s="15" t="s">
        <v>8221</v>
      </c>
      <c r="E634" s="15">
        <v>3</v>
      </c>
    </row>
    <row r="635" spans="1:5" x14ac:dyDescent="0.2">
      <c r="A635" s="15" t="s">
        <v>8219</v>
      </c>
      <c r="B635" s="15">
        <v>158</v>
      </c>
      <c r="D635" s="15" t="s">
        <v>8221</v>
      </c>
      <c r="E635" s="15">
        <v>0</v>
      </c>
    </row>
    <row r="636" spans="1:5" x14ac:dyDescent="0.2">
      <c r="A636" s="15" t="s">
        <v>8219</v>
      </c>
      <c r="B636" s="15">
        <v>65</v>
      </c>
      <c r="D636" s="15" t="s">
        <v>8221</v>
      </c>
      <c r="E636" s="15">
        <v>6</v>
      </c>
    </row>
    <row r="637" spans="1:5" x14ac:dyDescent="0.2">
      <c r="A637" s="15" t="s">
        <v>8219</v>
      </c>
      <c r="B637" s="15">
        <v>184</v>
      </c>
      <c r="D637" s="15" t="s">
        <v>8221</v>
      </c>
      <c r="E637" s="15">
        <v>0</v>
      </c>
    </row>
    <row r="638" spans="1:5" x14ac:dyDescent="0.2">
      <c r="A638" s="15" t="s">
        <v>8219</v>
      </c>
      <c r="B638" s="15">
        <v>34</v>
      </c>
      <c r="D638" s="15" t="s">
        <v>8221</v>
      </c>
      <c r="E638" s="15">
        <v>19</v>
      </c>
    </row>
    <row r="639" spans="1:5" x14ac:dyDescent="0.2">
      <c r="A639" s="15" t="s">
        <v>8219</v>
      </c>
      <c r="B639" s="15">
        <v>240</v>
      </c>
      <c r="D639" s="15" t="s">
        <v>8221</v>
      </c>
      <c r="E639" s="15">
        <v>1</v>
      </c>
    </row>
    <row r="640" spans="1:5" x14ac:dyDescent="0.2">
      <c r="A640" s="15" t="s">
        <v>8219</v>
      </c>
      <c r="B640" s="15">
        <v>113</v>
      </c>
      <c r="D640" s="15" t="s">
        <v>8221</v>
      </c>
      <c r="E640" s="15">
        <v>2</v>
      </c>
    </row>
    <row r="641" spans="1:5" x14ac:dyDescent="0.2">
      <c r="A641" s="15" t="s">
        <v>8219</v>
      </c>
      <c r="B641" s="15">
        <v>66</v>
      </c>
      <c r="D641" s="15" t="s">
        <v>8221</v>
      </c>
      <c r="E641" s="15">
        <v>0</v>
      </c>
    </row>
    <row r="642" spans="1:5" x14ac:dyDescent="0.2">
      <c r="A642" s="15" t="s">
        <v>8219</v>
      </c>
      <c r="B642" s="15">
        <v>340</v>
      </c>
      <c r="D642" s="15" t="s">
        <v>8221</v>
      </c>
      <c r="E642" s="15">
        <v>11</v>
      </c>
    </row>
    <row r="643" spans="1:5" x14ac:dyDescent="0.2">
      <c r="A643" s="15" t="s">
        <v>8219</v>
      </c>
      <c r="B643" s="15">
        <v>150</v>
      </c>
      <c r="D643" s="15" t="s">
        <v>8221</v>
      </c>
      <c r="E643" s="15">
        <v>0</v>
      </c>
    </row>
    <row r="644" spans="1:5" x14ac:dyDescent="0.2">
      <c r="A644" s="15" t="s">
        <v>8219</v>
      </c>
      <c r="B644" s="15">
        <v>25</v>
      </c>
      <c r="D644" s="15" t="s">
        <v>8221</v>
      </c>
      <c r="E644" s="15">
        <v>0</v>
      </c>
    </row>
    <row r="645" spans="1:5" x14ac:dyDescent="0.2">
      <c r="A645" s="15" t="s">
        <v>8219</v>
      </c>
      <c r="B645" s="15">
        <v>234</v>
      </c>
      <c r="D645" s="15" t="s">
        <v>8221</v>
      </c>
      <c r="E645" s="15">
        <v>1</v>
      </c>
    </row>
    <row r="646" spans="1:5" x14ac:dyDescent="0.2">
      <c r="A646" s="15" t="s">
        <v>8219</v>
      </c>
      <c r="B646" s="15">
        <v>2602</v>
      </c>
      <c r="D646" s="15" t="s">
        <v>8221</v>
      </c>
      <c r="E646" s="15">
        <v>3</v>
      </c>
    </row>
    <row r="647" spans="1:5" x14ac:dyDescent="0.2">
      <c r="A647" s="15" t="s">
        <v>8219</v>
      </c>
      <c r="B647" s="15">
        <v>248</v>
      </c>
      <c r="D647" s="15" t="s">
        <v>8221</v>
      </c>
      <c r="E647" s="15">
        <v>1</v>
      </c>
    </row>
    <row r="648" spans="1:5" x14ac:dyDescent="0.2">
      <c r="A648" s="15" t="s">
        <v>8219</v>
      </c>
      <c r="B648" s="15">
        <v>600</v>
      </c>
      <c r="D648" s="15" t="s">
        <v>8221</v>
      </c>
      <c r="E648" s="15">
        <v>15</v>
      </c>
    </row>
    <row r="649" spans="1:5" x14ac:dyDescent="0.2">
      <c r="A649" s="15" t="s">
        <v>8219</v>
      </c>
      <c r="B649" s="15">
        <v>293</v>
      </c>
      <c r="D649" s="15" t="s">
        <v>8221</v>
      </c>
      <c r="E649" s="15">
        <v>2</v>
      </c>
    </row>
    <row r="650" spans="1:5" x14ac:dyDescent="0.2">
      <c r="A650" s="15" t="s">
        <v>8219</v>
      </c>
      <c r="B650" s="15">
        <v>321</v>
      </c>
      <c r="D650" s="15" t="s">
        <v>8221</v>
      </c>
      <c r="E650" s="15">
        <v>1</v>
      </c>
    </row>
    <row r="651" spans="1:5" x14ac:dyDescent="0.2">
      <c r="A651" s="15" t="s">
        <v>8219</v>
      </c>
      <c r="B651" s="15">
        <v>81</v>
      </c>
      <c r="D651" s="15" t="s">
        <v>8221</v>
      </c>
      <c r="E651" s="15">
        <v>1</v>
      </c>
    </row>
    <row r="652" spans="1:5" x14ac:dyDescent="0.2">
      <c r="A652" s="15" t="s">
        <v>8219</v>
      </c>
      <c r="B652" s="15">
        <v>343</v>
      </c>
      <c r="D652" s="15" t="s">
        <v>8221</v>
      </c>
      <c r="E652" s="15">
        <v>0</v>
      </c>
    </row>
    <row r="653" spans="1:5" x14ac:dyDescent="0.2">
      <c r="A653" s="15" t="s">
        <v>8219</v>
      </c>
      <c r="B653" s="15">
        <v>336</v>
      </c>
      <c r="D653" s="15" t="s">
        <v>8221</v>
      </c>
      <c r="E653" s="15">
        <v>1</v>
      </c>
    </row>
    <row r="654" spans="1:5" x14ac:dyDescent="0.2">
      <c r="A654" s="15" t="s">
        <v>8219</v>
      </c>
      <c r="B654" s="15">
        <v>47</v>
      </c>
      <c r="D654" s="15" t="s">
        <v>8221</v>
      </c>
      <c r="E654" s="15">
        <v>11</v>
      </c>
    </row>
    <row r="655" spans="1:5" x14ac:dyDescent="0.2">
      <c r="A655" s="15" t="s">
        <v>8219</v>
      </c>
      <c r="B655" s="15">
        <v>76</v>
      </c>
      <c r="D655" s="15" t="s">
        <v>8221</v>
      </c>
      <c r="E655" s="15">
        <v>0</v>
      </c>
    </row>
    <row r="656" spans="1:5" x14ac:dyDescent="0.2">
      <c r="A656" s="15" t="s">
        <v>8219</v>
      </c>
      <c r="B656" s="15">
        <v>441</v>
      </c>
      <c r="D656" s="15" t="s">
        <v>8221</v>
      </c>
      <c r="E656" s="15">
        <v>1</v>
      </c>
    </row>
    <row r="657" spans="1:5" x14ac:dyDescent="0.2">
      <c r="A657" s="15" t="s">
        <v>8219</v>
      </c>
      <c r="B657" s="15">
        <v>916</v>
      </c>
      <c r="D657" s="15" t="s">
        <v>8221</v>
      </c>
      <c r="E657" s="15">
        <v>6</v>
      </c>
    </row>
    <row r="658" spans="1:5" x14ac:dyDescent="0.2">
      <c r="A658" s="15" t="s">
        <v>8219</v>
      </c>
      <c r="B658" s="15">
        <v>369</v>
      </c>
      <c r="D658" s="15" t="s">
        <v>8221</v>
      </c>
      <c r="E658" s="15">
        <v>7</v>
      </c>
    </row>
    <row r="659" spans="1:5" x14ac:dyDescent="0.2">
      <c r="A659" s="15" t="s">
        <v>8219</v>
      </c>
      <c r="B659" s="15">
        <v>20242</v>
      </c>
      <c r="D659" s="15" t="s">
        <v>8221</v>
      </c>
      <c r="E659" s="15">
        <v>0</v>
      </c>
    </row>
    <row r="660" spans="1:5" x14ac:dyDescent="0.2">
      <c r="A660" s="15" t="s">
        <v>8219</v>
      </c>
      <c r="B660" s="15">
        <v>71</v>
      </c>
      <c r="D660" s="15" t="s">
        <v>8221</v>
      </c>
      <c r="E660" s="15">
        <v>16</v>
      </c>
    </row>
    <row r="661" spans="1:5" x14ac:dyDescent="0.2">
      <c r="A661" s="15" t="s">
        <v>8219</v>
      </c>
      <c r="B661" s="15">
        <v>635</v>
      </c>
      <c r="D661" s="15" t="s">
        <v>8221</v>
      </c>
      <c r="E661" s="15">
        <v>0</v>
      </c>
    </row>
    <row r="662" spans="1:5" x14ac:dyDescent="0.2">
      <c r="A662" s="15" t="s">
        <v>8219</v>
      </c>
      <c r="B662" s="15">
        <v>885</v>
      </c>
      <c r="D662" s="15" t="s">
        <v>8221</v>
      </c>
      <c r="E662" s="15">
        <v>0</v>
      </c>
    </row>
    <row r="663" spans="1:5" x14ac:dyDescent="0.2">
      <c r="A663" s="15" t="s">
        <v>8219</v>
      </c>
      <c r="B663" s="15">
        <v>329</v>
      </c>
      <c r="D663" s="15" t="s">
        <v>8221</v>
      </c>
      <c r="E663" s="15">
        <v>0</v>
      </c>
    </row>
    <row r="664" spans="1:5" x14ac:dyDescent="0.2">
      <c r="A664" s="15" t="s">
        <v>8219</v>
      </c>
      <c r="B664" s="15">
        <v>71</v>
      </c>
      <c r="D664" s="15" t="s">
        <v>8221</v>
      </c>
      <c r="E664" s="15">
        <v>12</v>
      </c>
    </row>
    <row r="665" spans="1:5" x14ac:dyDescent="0.2">
      <c r="A665" s="15" t="s">
        <v>8219</v>
      </c>
      <c r="B665" s="15">
        <v>269</v>
      </c>
      <c r="D665" s="15" t="s">
        <v>8221</v>
      </c>
      <c r="E665" s="15">
        <v>1</v>
      </c>
    </row>
    <row r="666" spans="1:5" x14ac:dyDescent="0.2">
      <c r="A666" s="15" t="s">
        <v>8219</v>
      </c>
      <c r="B666" s="15">
        <v>345</v>
      </c>
      <c r="D666" s="15" t="s">
        <v>8221</v>
      </c>
      <c r="E666" s="15">
        <v>3</v>
      </c>
    </row>
    <row r="667" spans="1:5" x14ac:dyDescent="0.2">
      <c r="A667" s="15" t="s">
        <v>8219</v>
      </c>
      <c r="B667" s="15">
        <v>43</v>
      </c>
      <c r="D667" s="15" t="s">
        <v>8221</v>
      </c>
      <c r="E667" s="15">
        <v>1</v>
      </c>
    </row>
    <row r="668" spans="1:5" x14ac:dyDescent="0.2">
      <c r="A668" s="15" t="s">
        <v>8219</v>
      </c>
      <c r="B668" s="15">
        <v>33</v>
      </c>
      <c r="D668" s="15" t="s">
        <v>8221</v>
      </c>
      <c r="E668" s="15">
        <v>4</v>
      </c>
    </row>
    <row r="669" spans="1:5" x14ac:dyDescent="0.2">
      <c r="A669" s="15" t="s">
        <v>8219</v>
      </c>
      <c r="B669" s="15">
        <v>211</v>
      </c>
      <c r="D669" s="15" t="s">
        <v>8221</v>
      </c>
      <c r="E669" s="15">
        <v>1</v>
      </c>
    </row>
    <row r="670" spans="1:5" x14ac:dyDescent="0.2">
      <c r="A670" s="15" t="s">
        <v>8219</v>
      </c>
      <c r="B670" s="15">
        <v>196</v>
      </c>
      <c r="D670" s="15" t="s">
        <v>8221</v>
      </c>
      <c r="E670" s="15">
        <v>3</v>
      </c>
    </row>
    <row r="671" spans="1:5" x14ac:dyDescent="0.2">
      <c r="A671" s="15" t="s">
        <v>8219</v>
      </c>
      <c r="B671" s="15">
        <v>405</v>
      </c>
      <c r="D671" s="15" t="s">
        <v>8221</v>
      </c>
      <c r="E671" s="15">
        <v>1</v>
      </c>
    </row>
    <row r="672" spans="1:5" x14ac:dyDescent="0.2">
      <c r="A672" s="15" t="s">
        <v>8219</v>
      </c>
      <c r="B672" s="15">
        <v>206</v>
      </c>
      <c r="D672" s="15" t="s">
        <v>8221</v>
      </c>
      <c r="E672" s="15">
        <v>0</v>
      </c>
    </row>
    <row r="673" spans="1:5" x14ac:dyDescent="0.2">
      <c r="A673" s="15" t="s">
        <v>8219</v>
      </c>
      <c r="B673" s="15">
        <v>335</v>
      </c>
      <c r="D673" s="15" t="s">
        <v>8221</v>
      </c>
      <c r="E673" s="15">
        <v>12</v>
      </c>
    </row>
    <row r="674" spans="1:5" x14ac:dyDescent="0.2">
      <c r="A674" s="15" t="s">
        <v>8219</v>
      </c>
      <c r="B674" s="15">
        <v>215</v>
      </c>
      <c r="D674" s="15" t="s">
        <v>8221</v>
      </c>
      <c r="E674" s="15">
        <v>0</v>
      </c>
    </row>
    <row r="675" spans="1:5" x14ac:dyDescent="0.2">
      <c r="A675" s="15" t="s">
        <v>8219</v>
      </c>
      <c r="B675" s="15">
        <v>176</v>
      </c>
      <c r="D675" s="15" t="s">
        <v>8221</v>
      </c>
      <c r="E675" s="15">
        <v>1</v>
      </c>
    </row>
    <row r="676" spans="1:5" x14ac:dyDescent="0.2">
      <c r="A676" s="15" t="s">
        <v>8219</v>
      </c>
      <c r="B676" s="15">
        <v>555</v>
      </c>
      <c r="D676" s="15" t="s">
        <v>8221</v>
      </c>
      <c r="E676" s="15">
        <v>0</v>
      </c>
    </row>
    <row r="677" spans="1:5" x14ac:dyDescent="0.2">
      <c r="A677" s="15" t="s">
        <v>8219</v>
      </c>
      <c r="B677" s="15">
        <v>116</v>
      </c>
      <c r="D677" s="15" t="s">
        <v>8221</v>
      </c>
      <c r="E677" s="15">
        <v>0</v>
      </c>
    </row>
    <row r="678" spans="1:5" x14ac:dyDescent="0.2">
      <c r="A678" s="15" t="s">
        <v>8219</v>
      </c>
      <c r="B678" s="15">
        <v>615</v>
      </c>
      <c r="D678" s="15" t="s">
        <v>8221</v>
      </c>
      <c r="E678" s="15">
        <v>2</v>
      </c>
    </row>
    <row r="679" spans="1:5" x14ac:dyDescent="0.2">
      <c r="A679" s="15" t="s">
        <v>8219</v>
      </c>
      <c r="B679" s="15">
        <v>236</v>
      </c>
      <c r="D679" s="15" t="s">
        <v>8221</v>
      </c>
      <c r="E679" s="15">
        <v>92</v>
      </c>
    </row>
    <row r="680" spans="1:5" x14ac:dyDescent="0.2">
      <c r="A680" s="15" t="s">
        <v>8219</v>
      </c>
      <c r="B680" s="15">
        <v>145</v>
      </c>
      <c r="D680" s="15" t="s">
        <v>8221</v>
      </c>
      <c r="E680" s="15">
        <v>0</v>
      </c>
    </row>
    <row r="681" spans="1:5" x14ac:dyDescent="0.2">
      <c r="A681" s="15" t="s">
        <v>8219</v>
      </c>
      <c r="B681" s="15">
        <v>167</v>
      </c>
      <c r="D681" s="15" t="s">
        <v>8221</v>
      </c>
      <c r="E681" s="15">
        <v>3</v>
      </c>
    </row>
    <row r="682" spans="1:5" x14ac:dyDescent="0.2">
      <c r="A682" s="15" t="s">
        <v>8219</v>
      </c>
      <c r="B682" s="15">
        <v>235</v>
      </c>
      <c r="D682" s="15" t="s">
        <v>8221</v>
      </c>
      <c r="E682" s="15">
        <v>10</v>
      </c>
    </row>
    <row r="683" spans="1:5" x14ac:dyDescent="0.2">
      <c r="A683" s="15" t="s">
        <v>8219</v>
      </c>
      <c r="B683" s="15">
        <v>452</v>
      </c>
      <c r="D683" s="15" t="s">
        <v>8221</v>
      </c>
      <c r="E683" s="15">
        <v>7</v>
      </c>
    </row>
    <row r="684" spans="1:5" x14ac:dyDescent="0.2">
      <c r="A684" s="15" t="s">
        <v>8219</v>
      </c>
      <c r="B684" s="15">
        <v>241</v>
      </c>
      <c r="D684" s="15" t="s">
        <v>8221</v>
      </c>
      <c r="E684" s="15">
        <v>3</v>
      </c>
    </row>
    <row r="685" spans="1:5" x14ac:dyDescent="0.2">
      <c r="A685" s="15" t="s">
        <v>8219</v>
      </c>
      <c r="B685" s="15">
        <v>28</v>
      </c>
      <c r="D685" s="15" t="s">
        <v>8221</v>
      </c>
      <c r="E685" s="15">
        <v>0</v>
      </c>
    </row>
    <row r="686" spans="1:5" x14ac:dyDescent="0.2">
      <c r="A686" s="15" t="s">
        <v>8219</v>
      </c>
      <c r="B686" s="15">
        <v>140</v>
      </c>
      <c r="D686" s="15" t="s">
        <v>8221</v>
      </c>
      <c r="E686" s="15">
        <v>1</v>
      </c>
    </row>
    <row r="687" spans="1:5" x14ac:dyDescent="0.2">
      <c r="A687" s="15" t="s">
        <v>8219</v>
      </c>
      <c r="B687" s="15">
        <v>280</v>
      </c>
      <c r="D687" s="15" t="s">
        <v>8221</v>
      </c>
      <c r="E687" s="15">
        <v>0</v>
      </c>
    </row>
    <row r="688" spans="1:5" x14ac:dyDescent="0.2">
      <c r="A688" s="15" t="s">
        <v>8219</v>
      </c>
      <c r="B688" s="15">
        <v>70</v>
      </c>
      <c r="D688" s="15" t="s">
        <v>8221</v>
      </c>
      <c r="E688" s="15">
        <v>9</v>
      </c>
    </row>
    <row r="689" spans="1:5" x14ac:dyDescent="0.2">
      <c r="A689" s="15" t="s">
        <v>8219</v>
      </c>
      <c r="B689" s="15">
        <v>160</v>
      </c>
      <c r="D689" s="15" t="s">
        <v>8221</v>
      </c>
      <c r="E689" s="15">
        <v>2</v>
      </c>
    </row>
    <row r="690" spans="1:5" x14ac:dyDescent="0.2">
      <c r="A690" s="15" t="s">
        <v>8219</v>
      </c>
      <c r="B690" s="15">
        <v>141</v>
      </c>
      <c r="D690" s="15" t="s">
        <v>8221</v>
      </c>
      <c r="E690" s="15">
        <v>1</v>
      </c>
    </row>
    <row r="691" spans="1:5" x14ac:dyDescent="0.2">
      <c r="A691" s="15" t="s">
        <v>8219</v>
      </c>
      <c r="B691" s="15">
        <v>874</v>
      </c>
      <c r="D691" s="15" t="s">
        <v>8221</v>
      </c>
      <c r="E691" s="15">
        <v>2</v>
      </c>
    </row>
    <row r="692" spans="1:5" x14ac:dyDescent="0.2">
      <c r="A692" s="15" t="s">
        <v>8219</v>
      </c>
      <c r="B692" s="15">
        <v>73</v>
      </c>
      <c r="D692" s="15" t="s">
        <v>8221</v>
      </c>
      <c r="E692" s="15">
        <v>11</v>
      </c>
    </row>
    <row r="693" spans="1:5" x14ac:dyDescent="0.2">
      <c r="A693" s="15" t="s">
        <v>8219</v>
      </c>
      <c r="B693" s="15">
        <v>294</v>
      </c>
      <c r="D693" s="15" t="s">
        <v>8221</v>
      </c>
      <c r="E693" s="15">
        <v>0</v>
      </c>
    </row>
    <row r="694" spans="1:5" x14ac:dyDescent="0.2">
      <c r="A694" s="15" t="s">
        <v>8219</v>
      </c>
      <c r="B694" s="15">
        <v>740</v>
      </c>
      <c r="D694" s="15" t="s">
        <v>8221</v>
      </c>
      <c r="E694" s="15">
        <v>0</v>
      </c>
    </row>
    <row r="695" spans="1:5" x14ac:dyDescent="0.2">
      <c r="A695" s="15" t="s">
        <v>8219</v>
      </c>
      <c r="B695" s="15">
        <v>369</v>
      </c>
      <c r="D695" s="15" t="s">
        <v>8221</v>
      </c>
      <c r="E695" s="15">
        <v>9</v>
      </c>
    </row>
    <row r="696" spans="1:5" x14ac:dyDescent="0.2">
      <c r="A696" s="15" t="s">
        <v>8219</v>
      </c>
      <c r="B696" s="15">
        <v>110</v>
      </c>
      <c r="D696" s="15" t="s">
        <v>8221</v>
      </c>
      <c r="E696" s="15">
        <v>0</v>
      </c>
    </row>
    <row r="697" spans="1:5" x14ac:dyDescent="0.2">
      <c r="A697" s="15" t="s">
        <v>8219</v>
      </c>
      <c r="B697" s="15">
        <v>455</v>
      </c>
      <c r="D697" s="15" t="s">
        <v>8221</v>
      </c>
      <c r="E697" s="15">
        <v>4</v>
      </c>
    </row>
    <row r="698" spans="1:5" x14ac:dyDescent="0.2">
      <c r="A698" s="15" t="s">
        <v>8219</v>
      </c>
      <c r="B698" s="15">
        <v>224</v>
      </c>
      <c r="D698" s="15" t="s">
        <v>8221</v>
      </c>
      <c r="E698" s="15">
        <v>1</v>
      </c>
    </row>
    <row r="699" spans="1:5" x14ac:dyDescent="0.2">
      <c r="A699" s="15" t="s">
        <v>8219</v>
      </c>
      <c r="B699" s="15">
        <v>46</v>
      </c>
      <c r="D699" s="15" t="s">
        <v>8221</v>
      </c>
      <c r="E699" s="15">
        <v>2</v>
      </c>
    </row>
    <row r="700" spans="1:5" x14ac:dyDescent="0.2">
      <c r="A700" s="15" t="s">
        <v>8219</v>
      </c>
      <c r="B700" s="15">
        <v>284</v>
      </c>
      <c r="D700" s="15" t="s">
        <v>8221</v>
      </c>
      <c r="E700" s="15">
        <v>0</v>
      </c>
    </row>
    <row r="701" spans="1:5" x14ac:dyDescent="0.2">
      <c r="A701" s="15" t="s">
        <v>8219</v>
      </c>
      <c r="B701" s="15">
        <v>98</v>
      </c>
      <c r="D701" s="15" t="s">
        <v>8221</v>
      </c>
      <c r="E701" s="15">
        <v>1</v>
      </c>
    </row>
    <row r="702" spans="1:5" x14ac:dyDescent="0.2">
      <c r="A702" s="15" t="s">
        <v>8219</v>
      </c>
      <c r="B702" s="15">
        <v>56</v>
      </c>
      <c r="D702" s="15" t="s">
        <v>8221</v>
      </c>
      <c r="E702" s="15">
        <v>17</v>
      </c>
    </row>
    <row r="703" spans="1:5" x14ac:dyDescent="0.2">
      <c r="A703" s="15" t="s">
        <v>8219</v>
      </c>
      <c r="B703" s="15">
        <v>32</v>
      </c>
      <c r="D703" s="15" t="s">
        <v>8221</v>
      </c>
      <c r="E703" s="15">
        <v>2</v>
      </c>
    </row>
    <row r="704" spans="1:5" x14ac:dyDescent="0.2">
      <c r="A704" s="15" t="s">
        <v>8219</v>
      </c>
      <c r="B704" s="15">
        <v>30</v>
      </c>
      <c r="D704" s="15" t="s">
        <v>8221</v>
      </c>
      <c r="E704" s="15">
        <v>3</v>
      </c>
    </row>
    <row r="705" spans="1:5" x14ac:dyDescent="0.2">
      <c r="A705" s="15" t="s">
        <v>8219</v>
      </c>
      <c r="B705" s="15">
        <v>70</v>
      </c>
      <c r="D705" s="15" t="s">
        <v>8221</v>
      </c>
      <c r="E705" s="15">
        <v>41</v>
      </c>
    </row>
    <row r="706" spans="1:5" x14ac:dyDescent="0.2">
      <c r="A706" s="15" t="s">
        <v>8219</v>
      </c>
      <c r="B706" s="15">
        <v>44</v>
      </c>
      <c r="D706" s="15" t="s">
        <v>8221</v>
      </c>
      <c r="E706" s="15">
        <v>2</v>
      </c>
    </row>
    <row r="707" spans="1:5" x14ac:dyDescent="0.2">
      <c r="A707" s="15" t="s">
        <v>8219</v>
      </c>
      <c r="B707" s="15">
        <v>92</v>
      </c>
      <c r="D707" s="15" t="s">
        <v>8221</v>
      </c>
      <c r="E707" s="15">
        <v>3</v>
      </c>
    </row>
    <row r="708" spans="1:5" x14ac:dyDescent="0.2">
      <c r="A708" s="15" t="s">
        <v>8219</v>
      </c>
      <c r="B708" s="15">
        <v>205</v>
      </c>
      <c r="D708" s="15" t="s">
        <v>8221</v>
      </c>
      <c r="E708" s="15">
        <v>8</v>
      </c>
    </row>
    <row r="709" spans="1:5" x14ac:dyDescent="0.2">
      <c r="A709" s="15" t="s">
        <v>8219</v>
      </c>
      <c r="B709" s="15">
        <v>23</v>
      </c>
      <c r="D709" s="15" t="s">
        <v>8221</v>
      </c>
      <c r="E709" s="15">
        <v>0</v>
      </c>
    </row>
    <row r="710" spans="1:5" x14ac:dyDescent="0.2">
      <c r="A710" s="15" t="s">
        <v>8219</v>
      </c>
      <c r="B710" s="15">
        <v>4</v>
      </c>
      <c r="D710" s="15" t="s">
        <v>8221</v>
      </c>
      <c r="E710" s="15">
        <v>1</v>
      </c>
    </row>
    <row r="711" spans="1:5" x14ac:dyDescent="0.2">
      <c r="A711" s="15" t="s">
        <v>8219</v>
      </c>
      <c r="B711" s="15">
        <v>112</v>
      </c>
      <c r="D711" s="15" t="s">
        <v>8221</v>
      </c>
      <c r="E711" s="15">
        <v>3</v>
      </c>
    </row>
    <row r="712" spans="1:5" x14ac:dyDescent="0.2">
      <c r="A712" s="15" t="s">
        <v>8219</v>
      </c>
      <c r="B712" s="15">
        <v>27</v>
      </c>
      <c r="D712" s="15" t="s">
        <v>8221</v>
      </c>
      <c r="E712" s="15">
        <v>4</v>
      </c>
    </row>
    <row r="713" spans="1:5" x14ac:dyDescent="0.2">
      <c r="A713" s="15" t="s">
        <v>8219</v>
      </c>
      <c r="B713" s="15">
        <v>11</v>
      </c>
      <c r="D713" s="15" t="s">
        <v>8221</v>
      </c>
      <c r="E713" s="15">
        <v>9</v>
      </c>
    </row>
    <row r="714" spans="1:5" x14ac:dyDescent="0.2">
      <c r="A714" s="15" t="s">
        <v>8219</v>
      </c>
      <c r="B714" s="15">
        <v>26</v>
      </c>
      <c r="D714" s="15" t="s">
        <v>8221</v>
      </c>
      <c r="E714" s="15">
        <v>16</v>
      </c>
    </row>
    <row r="715" spans="1:5" x14ac:dyDescent="0.2">
      <c r="A715" s="15" t="s">
        <v>8219</v>
      </c>
      <c r="B715" s="15">
        <v>77</v>
      </c>
      <c r="D715" s="15" t="s">
        <v>8221</v>
      </c>
      <c r="E715" s="15">
        <v>1</v>
      </c>
    </row>
    <row r="716" spans="1:5" x14ac:dyDescent="0.2">
      <c r="A716" s="15" t="s">
        <v>8219</v>
      </c>
      <c r="B716" s="15">
        <v>136</v>
      </c>
      <c r="D716" s="15" t="s">
        <v>8221</v>
      </c>
      <c r="E716" s="15">
        <v>7</v>
      </c>
    </row>
    <row r="717" spans="1:5" x14ac:dyDescent="0.2">
      <c r="A717" s="15" t="s">
        <v>8219</v>
      </c>
      <c r="B717" s="15">
        <v>157</v>
      </c>
      <c r="D717" s="15" t="s">
        <v>8221</v>
      </c>
      <c r="E717" s="15">
        <v>0</v>
      </c>
    </row>
    <row r="718" spans="1:5" x14ac:dyDescent="0.2">
      <c r="A718" s="15" t="s">
        <v>8219</v>
      </c>
      <c r="B718" s="15">
        <v>158</v>
      </c>
      <c r="D718" s="15" t="s">
        <v>8221</v>
      </c>
      <c r="E718" s="15">
        <v>0</v>
      </c>
    </row>
    <row r="719" spans="1:5" x14ac:dyDescent="0.2">
      <c r="A719" s="15" t="s">
        <v>8219</v>
      </c>
      <c r="B719" s="15">
        <v>27</v>
      </c>
      <c r="D719" s="15" t="s">
        <v>8221</v>
      </c>
      <c r="E719" s="15">
        <v>0</v>
      </c>
    </row>
    <row r="720" spans="1:5" x14ac:dyDescent="0.2">
      <c r="A720" s="15" t="s">
        <v>8219</v>
      </c>
      <c r="B720" s="15">
        <v>23</v>
      </c>
      <c r="D720" s="15" t="s">
        <v>8221</v>
      </c>
      <c r="E720" s="15">
        <v>0</v>
      </c>
    </row>
    <row r="721" spans="1:5" x14ac:dyDescent="0.2">
      <c r="A721" s="15" t="s">
        <v>8219</v>
      </c>
      <c r="B721" s="15">
        <v>17</v>
      </c>
      <c r="D721" s="15" t="s">
        <v>8221</v>
      </c>
      <c r="E721" s="15">
        <v>0</v>
      </c>
    </row>
    <row r="722" spans="1:5" x14ac:dyDescent="0.2">
      <c r="A722" s="15" t="s">
        <v>8219</v>
      </c>
      <c r="B722" s="15">
        <v>37</v>
      </c>
      <c r="D722" s="15" t="s">
        <v>8221</v>
      </c>
      <c r="E722" s="15">
        <v>1</v>
      </c>
    </row>
    <row r="723" spans="1:5" x14ac:dyDescent="0.2">
      <c r="A723" s="15" t="s">
        <v>8219</v>
      </c>
      <c r="B723" s="15">
        <v>65</v>
      </c>
      <c r="D723" s="15" t="s">
        <v>8221</v>
      </c>
      <c r="E723" s="15">
        <v>2</v>
      </c>
    </row>
    <row r="724" spans="1:5" x14ac:dyDescent="0.2">
      <c r="A724" s="15" t="s">
        <v>8219</v>
      </c>
      <c r="B724" s="15">
        <v>18</v>
      </c>
      <c r="D724" s="15" t="s">
        <v>8221</v>
      </c>
      <c r="E724" s="15">
        <v>1</v>
      </c>
    </row>
    <row r="725" spans="1:5" x14ac:dyDescent="0.2">
      <c r="A725" s="15" t="s">
        <v>8219</v>
      </c>
      <c r="B725" s="15">
        <v>25</v>
      </c>
      <c r="D725" s="15" t="s">
        <v>8221</v>
      </c>
      <c r="E725" s="15">
        <v>15</v>
      </c>
    </row>
    <row r="726" spans="1:5" x14ac:dyDescent="0.2">
      <c r="A726" s="15" t="s">
        <v>8219</v>
      </c>
      <c r="B726" s="15">
        <v>104</v>
      </c>
      <c r="D726" s="15" t="s">
        <v>8221</v>
      </c>
      <c r="E726" s="15">
        <v>1</v>
      </c>
    </row>
    <row r="727" spans="1:5" x14ac:dyDescent="0.2">
      <c r="A727" s="15" t="s">
        <v>8219</v>
      </c>
      <c r="B727" s="15">
        <v>108</v>
      </c>
      <c r="D727" s="15" t="s">
        <v>8221</v>
      </c>
      <c r="E727" s="15">
        <v>1</v>
      </c>
    </row>
    <row r="728" spans="1:5" x14ac:dyDescent="0.2">
      <c r="A728" s="15" t="s">
        <v>8219</v>
      </c>
      <c r="B728" s="15">
        <v>38</v>
      </c>
      <c r="D728" s="15" t="s">
        <v>8221</v>
      </c>
      <c r="E728" s="15">
        <v>0</v>
      </c>
    </row>
    <row r="729" spans="1:5" x14ac:dyDescent="0.2">
      <c r="A729" s="15" t="s">
        <v>8219</v>
      </c>
      <c r="B729" s="15">
        <v>88</v>
      </c>
      <c r="D729" s="15" t="s">
        <v>8221</v>
      </c>
      <c r="E729" s="15">
        <v>39</v>
      </c>
    </row>
    <row r="730" spans="1:5" x14ac:dyDescent="0.2">
      <c r="A730" s="15" t="s">
        <v>8219</v>
      </c>
      <c r="B730" s="15">
        <v>82</v>
      </c>
      <c r="D730" s="15" t="s">
        <v>8221</v>
      </c>
      <c r="E730" s="15">
        <v>103</v>
      </c>
    </row>
    <row r="731" spans="1:5" x14ac:dyDescent="0.2">
      <c r="A731" s="15" t="s">
        <v>8219</v>
      </c>
      <c r="B731" s="15">
        <v>126</v>
      </c>
      <c r="D731" s="15" t="s">
        <v>8221</v>
      </c>
      <c r="E731" s="15">
        <v>0</v>
      </c>
    </row>
    <row r="732" spans="1:5" x14ac:dyDescent="0.2">
      <c r="A732" s="15" t="s">
        <v>8219</v>
      </c>
      <c r="B732" s="15">
        <v>133</v>
      </c>
      <c r="D732" s="15" t="s">
        <v>8221</v>
      </c>
      <c r="E732" s="15">
        <v>39</v>
      </c>
    </row>
    <row r="733" spans="1:5" x14ac:dyDescent="0.2">
      <c r="A733" s="15" t="s">
        <v>8219</v>
      </c>
      <c r="B733" s="15">
        <v>47</v>
      </c>
      <c r="D733" s="15" t="s">
        <v>8221</v>
      </c>
      <c r="E733" s="15">
        <v>15</v>
      </c>
    </row>
    <row r="734" spans="1:5" x14ac:dyDescent="0.2">
      <c r="A734" s="15" t="s">
        <v>8219</v>
      </c>
      <c r="B734" s="15">
        <v>58</v>
      </c>
      <c r="D734" s="15" t="s">
        <v>8221</v>
      </c>
      <c r="E734" s="15">
        <v>22</v>
      </c>
    </row>
    <row r="735" spans="1:5" x14ac:dyDescent="0.2">
      <c r="A735" s="15" t="s">
        <v>8219</v>
      </c>
      <c r="B735" s="15">
        <v>32</v>
      </c>
      <c r="D735" s="15" t="s">
        <v>8221</v>
      </c>
      <c r="E735" s="15">
        <v>92</v>
      </c>
    </row>
    <row r="736" spans="1:5" x14ac:dyDescent="0.2">
      <c r="A736" s="15" t="s">
        <v>8219</v>
      </c>
      <c r="B736" s="15">
        <v>37</v>
      </c>
      <c r="D736" s="15" t="s">
        <v>8221</v>
      </c>
      <c r="E736" s="15">
        <v>25</v>
      </c>
    </row>
    <row r="737" spans="1:5" x14ac:dyDescent="0.2">
      <c r="A737" s="15" t="s">
        <v>8219</v>
      </c>
      <c r="B737" s="15">
        <v>87</v>
      </c>
      <c r="D737" s="15" t="s">
        <v>8221</v>
      </c>
      <c r="E737" s="15">
        <v>19</v>
      </c>
    </row>
    <row r="738" spans="1:5" x14ac:dyDescent="0.2">
      <c r="A738" s="15" t="s">
        <v>8219</v>
      </c>
      <c r="B738" s="15">
        <v>15</v>
      </c>
      <c r="D738" s="15" t="s">
        <v>8221</v>
      </c>
      <c r="E738" s="15">
        <v>19</v>
      </c>
    </row>
    <row r="739" spans="1:5" x14ac:dyDescent="0.2">
      <c r="A739" s="15" t="s">
        <v>8219</v>
      </c>
      <c r="B739" s="15">
        <v>27</v>
      </c>
      <c r="D739" s="15" t="s">
        <v>8221</v>
      </c>
      <c r="E739" s="15">
        <v>13</v>
      </c>
    </row>
    <row r="740" spans="1:5" x14ac:dyDescent="0.2">
      <c r="A740" s="15" t="s">
        <v>8219</v>
      </c>
      <c r="B740" s="15">
        <v>19</v>
      </c>
      <c r="D740" s="15" t="s">
        <v>8221</v>
      </c>
      <c r="E740" s="15">
        <v>124</v>
      </c>
    </row>
    <row r="741" spans="1:5" x14ac:dyDescent="0.2">
      <c r="A741" s="15" t="s">
        <v>8219</v>
      </c>
      <c r="B741" s="15">
        <v>17</v>
      </c>
      <c r="D741" s="15" t="s">
        <v>8221</v>
      </c>
      <c r="E741" s="15">
        <v>4</v>
      </c>
    </row>
    <row r="742" spans="1:5" x14ac:dyDescent="0.2">
      <c r="A742" s="15" t="s">
        <v>8219</v>
      </c>
      <c r="B742" s="15">
        <v>26</v>
      </c>
      <c r="D742" s="15" t="s">
        <v>8221</v>
      </c>
      <c r="E742" s="15">
        <v>10</v>
      </c>
    </row>
    <row r="743" spans="1:5" x14ac:dyDescent="0.2">
      <c r="A743" s="15" t="s">
        <v>8219</v>
      </c>
      <c r="B743" s="15">
        <v>28</v>
      </c>
      <c r="D743" s="15" t="s">
        <v>8221</v>
      </c>
      <c r="E743" s="15">
        <v>15</v>
      </c>
    </row>
    <row r="744" spans="1:5" x14ac:dyDescent="0.2">
      <c r="A744" s="15" t="s">
        <v>8219</v>
      </c>
      <c r="B744" s="15">
        <v>37</v>
      </c>
      <c r="D744" s="15" t="s">
        <v>8221</v>
      </c>
      <c r="E744" s="15">
        <v>38</v>
      </c>
    </row>
    <row r="745" spans="1:5" x14ac:dyDescent="0.2">
      <c r="A745" s="15" t="s">
        <v>8219</v>
      </c>
      <c r="B745" s="15">
        <v>128</v>
      </c>
      <c r="D745" s="15" t="s">
        <v>8221</v>
      </c>
      <c r="E745" s="15">
        <v>152</v>
      </c>
    </row>
    <row r="746" spans="1:5" x14ac:dyDescent="0.2">
      <c r="A746" s="15" t="s">
        <v>8219</v>
      </c>
      <c r="B746" s="15">
        <v>10</v>
      </c>
      <c r="D746" s="15" t="s">
        <v>8221</v>
      </c>
      <c r="E746" s="15">
        <v>24</v>
      </c>
    </row>
    <row r="747" spans="1:5" x14ac:dyDescent="0.2">
      <c r="A747" s="15" t="s">
        <v>8219</v>
      </c>
      <c r="B747" s="15">
        <v>83</v>
      </c>
      <c r="D747" s="15" t="s">
        <v>8221</v>
      </c>
      <c r="E747" s="15">
        <v>76</v>
      </c>
    </row>
    <row r="748" spans="1:5" x14ac:dyDescent="0.2">
      <c r="A748" s="15" t="s">
        <v>8219</v>
      </c>
      <c r="B748" s="15">
        <v>46</v>
      </c>
      <c r="D748" s="15" t="s">
        <v>8221</v>
      </c>
      <c r="E748" s="15">
        <v>185</v>
      </c>
    </row>
    <row r="749" spans="1:5" x14ac:dyDescent="0.2">
      <c r="A749" s="15" t="s">
        <v>8219</v>
      </c>
      <c r="B749" s="15">
        <v>90</v>
      </c>
      <c r="D749" s="15" t="s">
        <v>8221</v>
      </c>
      <c r="E749" s="15">
        <v>33</v>
      </c>
    </row>
    <row r="750" spans="1:5" x14ac:dyDescent="0.2">
      <c r="A750" s="15" t="s">
        <v>8219</v>
      </c>
      <c r="B750" s="15">
        <v>81</v>
      </c>
      <c r="D750" s="15" t="s">
        <v>8221</v>
      </c>
      <c r="E750" s="15">
        <v>108</v>
      </c>
    </row>
    <row r="751" spans="1:5" x14ac:dyDescent="0.2">
      <c r="A751" s="15" t="s">
        <v>8219</v>
      </c>
      <c r="B751" s="15">
        <v>32</v>
      </c>
      <c r="D751" s="15" t="s">
        <v>8221</v>
      </c>
      <c r="E751" s="15">
        <v>29</v>
      </c>
    </row>
    <row r="752" spans="1:5" x14ac:dyDescent="0.2">
      <c r="A752" s="15" t="s">
        <v>8219</v>
      </c>
      <c r="B752" s="15">
        <v>20</v>
      </c>
      <c r="D752" s="15" t="s">
        <v>8221</v>
      </c>
      <c r="E752" s="15">
        <v>24</v>
      </c>
    </row>
    <row r="753" spans="1:5" x14ac:dyDescent="0.2">
      <c r="A753" s="15" t="s">
        <v>8219</v>
      </c>
      <c r="B753" s="15">
        <v>70</v>
      </c>
      <c r="D753" s="15" t="s">
        <v>8221</v>
      </c>
      <c r="E753" s="15">
        <v>4</v>
      </c>
    </row>
    <row r="754" spans="1:5" x14ac:dyDescent="0.2">
      <c r="A754" s="15" t="s">
        <v>8219</v>
      </c>
      <c r="B754" s="15">
        <v>168</v>
      </c>
      <c r="D754" s="15" t="s">
        <v>8221</v>
      </c>
      <c r="E754" s="15">
        <v>4</v>
      </c>
    </row>
    <row r="755" spans="1:5" x14ac:dyDescent="0.2">
      <c r="A755" s="15" t="s">
        <v>8219</v>
      </c>
      <c r="B755" s="15">
        <v>34</v>
      </c>
      <c r="D755" s="15" t="s">
        <v>8221</v>
      </c>
      <c r="E755" s="15">
        <v>15</v>
      </c>
    </row>
    <row r="756" spans="1:5" x14ac:dyDescent="0.2">
      <c r="A756" s="15" t="s">
        <v>8219</v>
      </c>
      <c r="B756" s="15">
        <v>48</v>
      </c>
      <c r="D756" s="15" t="s">
        <v>8221</v>
      </c>
      <c r="E756" s="15">
        <v>4</v>
      </c>
    </row>
    <row r="757" spans="1:5" x14ac:dyDescent="0.2">
      <c r="A757" s="15" t="s">
        <v>8219</v>
      </c>
      <c r="B757" s="15">
        <v>48</v>
      </c>
      <c r="D757" s="15" t="s">
        <v>8221</v>
      </c>
      <c r="E757" s="15">
        <v>139</v>
      </c>
    </row>
    <row r="758" spans="1:5" x14ac:dyDescent="0.2">
      <c r="A758" s="15" t="s">
        <v>8219</v>
      </c>
      <c r="B758" s="15">
        <v>221</v>
      </c>
      <c r="D758" s="15" t="s">
        <v>8221</v>
      </c>
      <c r="E758" s="15">
        <v>2</v>
      </c>
    </row>
    <row r="759" spans="1:5" x14ac:dyDescent="0.2">
      <c r="A759" s="15" t="s">
        <v>8219</v>
      </c>
      <c r="B759" s="15">
        <v>107</v>
      </c>
      <c r="D759" s="15" t="s">
        <v>8221</v>
      </c>
      <c r="E759" s="15">
        <v>18</v>
      </c>
    </row>
    <row r="760" spans="1:5" x14ac:dyDescent="0.2">
      <c r="A760" s="15" t="s">
        <v>8219</v>
      </c>
      <c r="B760" s="15">
        <v>45</v>
      </c>
      <c r="D760" s="15" t="s">
        <v>8221</v>
      </c>
      <c r="E760" s="15">
        <v>81</v>
      </c>
    </row>
    <row r="761" spans="1:5" x14ac:dyDescent="0.2">
      <c r="A761" s="15" t="s">
        <v>8219</v>
      </c>
      <c r="B761" s="15">
        <v>36</v>
      </c>
      <c r="D761" s="15" t="s">
        <v>8221</v>
      </c>
      <c r="E761" s="15">
        <v>86</v>
      </c>
    </row>
    <row r="762" spans="1:5" x14ac:dyDescent="0.2">
      <c r="A762" s="15" t="s">
        <v>8219</v>
      </c>
      <c r="B762" s="15">
        <v>101</v>
      </c>
      <c r="D762" s="15" t="s">
        <v>8221</v>
      </c>
      <c r="E762" s="15">
        <v>140</v>
      </c>
    </row>
    <row r="763" spans="1:5" x14ac:dyDescent="0.2">
      <c r="A763" s="15" t="s">
        <v>8219</v>
      </c>
      <c r="B763" s="15">
        <v>62</v>
      </c>
      <c r="D763" s="15" t="s">
        <v>8221</v>
      </c>
      <c r="E763" s="15">
        <v>37</v>
      </c>
    </row>
    <row r="764" spans="1:5" x14ac:dyDescent="0.2">
      <c r="A764" s="15" t="s">
        <v>8219</v>
      </c>
      <c r="B764" s="15">
        <v>32</v>
      </c>
      <c r="D764" s="15" t="s">
        <v>8221</v>
      </c>
      <c r="E764" s="15">
        <v>6</v>
      </c>
    </row>
    <row r="765" spans="1:5" x14ac:dyDescent="0.2">
      <c r="A765" s="15" t="s">
        <v>8219</v>
      </c>
      <c r="B765" s="15">
        <v>89</v>
      </c>
      <c r="D765" s="15" t="s">
        <v>8221</v>
      </c>
      <c r="E765" s="15">
        <v>113</v>
      </c>
    </row>
    <row r="766" spans="1:5" x14ac:dyDescent="0.2">
      <c r="A766" s="15" t="s">
        <v>8219</v>
      </c>
      <c r="B766" s="15">
        <v>93</v>
      </c>
      <c r="D766" s="15" t="s">
        <v>8221</v>
      </c>
      <c r="E766" s="15">
        <v>37</v>
      </c>
    </row>
    <row r="767" spans="1:5" x14ac:dyDescent="0.2">
      <c r="A767" s="15" t="s">
        <v>8219</v>
      </c>
      <c r="B767" s="15">
        <v>98</v>
      </c>
      <c r="D767" s="15" t="s">
        <v>8221</v>
      </c>
      <c r="E767" s="15">
        <v>18</v>
      </c>
    </row>
    <row r="768" spans="1:5" x14ac:dyDescent="0.2">
      <c r="A768" s="15" t="s">
        <v>8219</v>
      </c>
      <c r="B768" s="15">
        <v>82</v>
      </c>
      <c r="D768" s="15" t="s">
        <v>8221</v>
      </c>
      <c r="E768" s="15">
        <v>75</v>
      </c>
    </row>
    <row r="769" spans="1:5" x14ac:dyDescent="0.2">
      <c r="A769" s="15" t="s">
        <v>8219</v>
      </c>
      <c r="B769" s="15">
        <v>116</v>
      </c>
      <c r="D769" s="15" t="s">
        <v>8221</v>
      </c>
      <c r="E769" s="15">
        <v>52</v>
      </c>
    </row>
    <row r="770" spans="1:5" x14ac:dyDescent="0.2">
      <c r="A770" s="15" t="s">
        <v>8219</v>
      </c>
      <c r="B770" s="15">
        <v>52</v>
      </c>
      <c r="D770" s="15" t="s">
        <v>8221</v>
      </c>
      <c r="E770" s="15">
        <v>122</v>
      </c>
    </row>
    <row r="771" spans="1:5" x14ac:dyDescent="0.2">
      <c r="A771" s="15" t="s">
        <v>8219</v>
      </c>
      <c r="B771" s="15">
        <v>23</v>
      </c>
      <c r="D771" s="15" t="s">
        <v>8221</v>
      </c>
      <c r="E771" s="15">
        <v>8</v>
      </c>
    </row>
    <row r="772" spans="1:5" x14ac:dyDescent="0.2">
      <c r="A772" s="15" t="s">
        <v>8219</v>
      </c>
      <c r="B772" s="15">
        <v>77</v>
      </c>
      <c r="D772" s="15" t="s">
        <v>8221</v>
      </c>
      <c r="E772" s="15">
        <v>8</v>
      </c>
    </row>
    <row r="773" spans="1:5" x14ac:dyDescent="0.2">
      <c r="A773" s="15" t="s">
        <v>8219</v>
      </c>
      <c r="B773" s="15">
        <v>49</v>
      </c>
      <c r="D773" s="15" t="s">
        <v>8221</v>
      </c>
      <c r="E773" s="15">
        <v>96</v>
      </c>
    </row>
    <row r="774" spans="1:5" x14ac:dyDescent="0.2">
      <c r="A774" s="15" t="s">
        <v>8219</v>
      </c>
      <c r="B774" s="15">
        <v>59</v>
      </c>
      <c r="D774" s="15" t="s">
        <v>8221</v>
      </c>
      <c r="E774" s="15">
        <v>9</v>
      </c>
    </row>
    <row r="775" spans="1:5" x14ac:dyDescent="0.2">
      <c r="A775" s="15" t="s">
        <v>8219</v>
      </c>
      <c r="B775" s="15">
        <v>113</v>
      </c>
      <c r="D775" s="15" t="s">
        <v>8221</v>
      </c>
      <c r="E775" s="15">
        <v>2</v>
      </c>
    </row>
    <row r="776" spans="1:5" x14ac:dyDescent="0.2">
      <c r="A776" s="15" t="s">
        <v>8219</v>
      </c>
      <c r="B776" s="15">
        <v>34</v>
      </c>
      <c r="D776" s="15" t="s">
        <v>8221</v>
      </c>
      <c r="E776" s="15">
        <v>26</v>
      </c>
    </row>
    <row r="777" spans="1:5" x14ac:dyDescent="0.2">
      <c r="A777" s="15" t="s">
        <v>8219</v>
      </c>
      <c r="B777" s="15">
        <v>42</v>
      </c>
      <c r="D777" s="15" t="s">
        <v>8221</v>
      </c>
      <c r="E777" s="15">
        <v>23</v>
      </c>
    </row>
    <row r="778" spans="1:5" x14ac:dyDescent="0.2">
      <c r="A778" s="15" t="s">
        <v>8219</v>
      </c>
      <c r="B778" s="15">
        <v>42</v>
      </c>
      <c r="D778" s="15" t="s">
        <v>8221</v>
      </c>
      <c r="E778" s="15">
        <v>0</v>
      </c>
    </row>
    <row r="779" spans="1:5" x14ac:dyDescent="0.2">
      <c r="A779" s="15" t="s">
        <v>8219</v>
      </c>
      <c r="B779" s="15">
        <v>49</v>
      </c>
      <c r="D779" s="15" t="s">
        <v>8221</v>
      </c>
      <c r="E779" s="15">
        <v>140</v>
      </c>
    </row>
    <row r="780" spans="1:5" x14ac:dyDescent="0.2">
      <c r="A780" s="15" t="s">
        <v>8219</v>
      </c>
      <c r="B780" s="15">
        <v>56</v>
      </c>
      <c r="D780" s="15" t="s">
        <v>8221</v>
      </c>
      <c r="E780" s="15">
        <v>0</v>
      </c>
    </row>
    <row r="781" spans="1:5" x14ac:dyDescent="0.2">
      <c r="A781" s="15" t="s">
        <v>8219</v>
      </c>
      <c r="B781" s="15">
        <v>25</v>
      </c>
      <c r="D781" s="15" t="s">
        <v>8221</v>
      </c>
      <c r="E781" s="15">
        <v>6</v>
      </c>
    </row>
    <row r="782" spans="1:5" x14ac:dyDescent="0.2">
      <c r="A782" s="15" t="s">
        <v>8219</v>
      </c>
      <c r="B782" s="15">
        <v>52</v>
      </c>
      <c r="D782" s="15" t="s">
        <v>8221</v>
      </c>
      <c r="E782" s="15">
        <v>100</v>
      </c>
    </row>
    <row r="783" spans="1:5" x14ac:dyDescent="0.2">
      <c r="A783" s="15" t="s">
        <v>8219</v>
      </c>
      <c r="B783" s="15">
        <v>34</v>
      </c>
      <c r="D783" s="15" t="s">
        <v>8221</v>
      </c>
      <c r="E783" s="15">
        <v>0</v>
      </c>
    </row>
    <row r="784" spans="1:5" x14ac:dyDescent="0.2">
      <c r="A784" s="15" t="s">
        <v>8219</v>
      </c>
      <c r="B784" s="15">
        <v>67</v>
      </c>
      <c r="D784" s="15" t="s">
        <v>8221</v>
      </c>
      <c r="E784" s="15">
        <v>4</v>
      </c>
    </row>
    <row r="785" spans="1:5" x14ac:dyDescent="0.2">
      <c r="A785" s="15" t="s">
        <v>8219</v>
      </c>
      <c r="B785" s="15">
        <v>70</v>
      </c>
      <c r="D785" s="15" t="s">
        <v>8221</v>
      </c>
      <c r="E785" s="15">
        <v>8</v>
      </c>
    </row>
    <row r="786" spans="1:5" x14ac:dyDescent="0.2">
      <c r="A786" s="15" t="s">
        <v>8219</v>
      </c>
      <c r="B786" s="15">
        <v>89</v>
      </c>
      <c r="D786" s="15" t="s">
        <v>8221</v>
      </c>
      <c r="E786" s="15">
        <v>0</v>
      </c>
    </row>
    <row r="787" spans="1:5" x14ac:dyDescent="0.2">
      <c r="A787" s="15" t="s">
        <v>8219</v>
      </c>
      <c r="B787" s="15">
        <v>107</v>
      </c>
      <c r="D787" s="15" t="s">
        <v>8221</v>
      </c>
      <c r="E787" s="15">
        <v>16</v>
      </c>
    </row>
    <row r="788" spans="1:5" x14ac:dyDescent="0.2">
      <c r="A788" s="15" t="s">
        <v>8219</v>
      </c>
      <c r="B788" s="15">
        <v>159</v>
      </c>
      <c r="D788" s="15" t="s">
        <v>8221</v>
      </c>
      <c r="E788" s="15">
        <v>2</v>
      </c>
    </row>
    <row r="789" spans="1:5" x14ac:dyDescent="0.2">
      <c r="A789" s="15" t="s">
        <v>8219</v>
      </c>
      <c r="B789" s="15">
        <v>181</v>
      </c>
      <c r="D789" s="15" t="s">
        <v>8221</v>
      </c>
      <c r="E789" s="15">
        <v>48</v>
      </c>
    </row>
    <row r="790" spans="1:5" x14ac:dyDescent="0.2">
      <c r="A790" s="15" t="s">
        <v>8219</v>
      </c>
      <c r="B790" s="15">
        <v>131</v>
      </c>
      <c r="D790" s="15" t="s">
        <v>8221</v>
      </c>
      <c r="E790" s="15">
        <v>2</v>
      </c>
    </row>
    <row r="791" spans="1:5" x14ac:dyDescent="0.2">
      <c r="A791" s="15" t="s">
        <v>8219</v>
      </c>
      <c r="B791" s="15">
        <v>125</v>
      </c>
      <c r="D791" s="15" t="s">
        <v>8221</v>
      </c>
      <c r="E791" s="15">
        <v>2</v>
      </c>
    </row>
    <row r="792" spans="1:5" x14ac:dyDescent="0.2">
      <c r="A792" s="15" t="s">
        <v>8219</v>
      </c>
      <c r="B792" s="15">
        <v>61</v>
      </c>
      <c r="D792" s="15" t="s">
        <v>8221</v>
      </c>
      <c r="E792" s="15">
        <v>1</v>
      </c>
    </row>
    <row r="793" spans="1:5" x14ac:dyDescent="0.2">
      <c r="A793" s="15" t="s">
        <v>8219</v>
      </c>
      <c r="B793" s="15">
        <v>90</v>
      </c>
      <c r="D793" s="15" t="s">
        <v>8221</v>
      </c>
      <c r="E793" s="15">
        <v>17</v>
      </c>
    </row>
    <row r="794" spans="1:5" x14ac:dyDescent="0.2">
      <c r="A794" s="15" t="s">
        <v>8219</v>
      </c>
      <c r="B794" s="15">
        <v>35</v>
      </c>
      <c r="D794" s="15" t="s">
        <v>8221</v>
      </c>
      <c r="E794" s="15">
        <v>0</v>
      </c>
    </row>
    <row r="795" spans="1:5" x14ac:dyDescent="0.2">
      <c r="A795" s="15" t="s">
        <v>8219</v>
      </c>
      <c r="B795" s="15">
        <v>90</v>
      </c>
      <c r="D795" s="15" t="s">
        <v>8221</v>
      </c>
      <c r="E795" s="15">
        <v>11</v>
      </c>
    </row>
    <row r="796" spans="1:5" x14ac:dyDescent="0.2">
      <c r="A796" s="15" t="s">
        <v>8219</v>
      </c>
      <c r="B796" s="15">
        <v>4</v>
      </c>
      <c r="D796" s="15" t="s">
        <v>8221</v>
      </c>
      <c r="E796" s="15">
        <v>95</v>
      </c>
    </row>
    <row r="797" spans="1:5" x14ac:dyDescent="0.2">
      <c r="A797" s="15" t="s">
        <v>8219</v>
      </c>
      <c r="B797" s="15">
        <v>120</v>
      </c>
      <c r="D797" s="15" t="s">
        <v>8221</v>
      </c>
      <c r="E797" s="15">
        <v>13</v>
      </c>
    </row>
    <row r="798" spans="1:5" x14ac:dyDescent="0.2">
      <c r="A798" s="15" t="s">
        <v>8219</v>
      </c>
      <c r="B798" s="15">
        <v>14</v>
      </c>
      <c r="D798" s="15" t="s">
        <v>8221</v>
      </c>
      <c r="E798" s="15">
        <v>2</v>
      </c>
    </row>
    <row r="799" spans="1:5" x14ac:dyDescent="0.2">
      <c r="A799" s="15" t="s">
        <v>8219</v>
      </c>
      <c r="B799" s="15">
        <v>27</v>
      </c>
      <c r="D799" s="15" t="s">
        <v>8221</v>
      </c>
      <c r="E799" s="15">
        <v>2</v>
      </c>
    </row>
    <row r="800" spans="1:5" x14ac:dyDescent="0.2">
      <c r="A800" s="15" t="s">
        <v>8219</v>
      </c>
      <c r="B800" s="15">
        <v>49</v>
      </c>
      <c r="D800" s="15" t="s">
        <v>8221</v>
      </c>
      <c r="E800" s="15">
        <v>3</v>
      </c>
    </row>
    <row r="801" spans="1:5" x14ac:dyDescent="0.2">
      <c r="A801" s="15" t="s">
        <v>8219</v>
      </c>
      <c r="B801" s="15">
        <v>102</v>
      </c>
      <c r="D801" s="15" t="s">
        <v>8221</v>
      </c>
      <c r="E801" s="15">
        <v>0</v>
      </c>
    </row>
    <row r="802" spans="1:5" x14ac:dyDescent="0.2">
      <c r="A802" s="15" t="s">
        <v>8219</v>
      </c>
      <c r="B802" s="15">
        <v>3</v>
      </c>
      <c r="D802" s="15" t="s">
        <v>8221</v>
      </c>
      <c r="E802" s="15">
        <v>0</v>
      </c>
    </row>
    <row r="803" spans="1:5" x14ac:dyDescent="0.2">
      <c r="A803" s="15" t="s">
        <v>8219</v>
      </c>
      <c r="B803" s="15">
        <v>25</v>
      </c>
      <c r="D803" s="15" t="s">
        <v>8221</v>
      </c>
      <c r="E803" s="15">
        <v>0</v>
      </c>
    </row>
    <row r="804" spans="1:5" x14ac:dyDescent="0.2">
      <c r="A804" s="15" t="s">
        <v>8219</v>
      </c>
      <c r="B804" s="15">
        <v>118</v>
      </c>
      <c r="D804" s="15" t="s">
        <v>8221</v>
      </c>
      <c r="E804" s="15">
        <v>2</v>
      </c>
    </row>
    <row r="805" spans="1:5" x14ac:dyDescent="0.2">
      <c r="A805" s="15" t="s">
        <v>8219</v>
      </c>
      <c r="B805" s="15">
        <v>57</v>
      </c>
      <c r="D805" s="15" t="s">
        <v>8221</v>
      </c>
      <c r="E805" s="15">
        <v>24</v>
      </c>
    </row>
    <row r="806" spans="1:5" x14ac:dyDescent="0.2">
      <c r="A806" s="15" t="s">
        <v>8219</v>
      </c>
      <c r="B806" s="15">
        <v>11</v>
      </c>
      <c r="D806" s="15" t="s">
        <v>8221</v>
      </c>
      <c r="E806" s="15">
        <v>25</v>
      </c>
    </row>
    <row r="807" spans="1:5" x14ac:dyDescent="0.2">
      <c r="A807" s="15" t="s">
        <v>8219</v>
      </c>
      <c r="B807" s="15">
        <v>33</v>
      </c>
      <c r="D807" s="15" t="s">
        <v>8221</v>
      </c>
      <c r="E807" s="15">
        <v>3</v>
      </c>
    </row>
    <row r="808" spans="1:5" x14ac:dyDescent="0.2">
      <c r="A808" s="15" t="s">
        <v>8219</v>
      </c>
      <c r="B808" s="15">
        <v>40</v>
      </c>
      <c r="D808" s="15" t="s">
        <v>8221</v>
      </c>
      <c r="E808" s="15">
        <v>41</v>
      </c>
    </row>
    <row r="809" spans="1:5" x14ac:dyDescent="0.2">
      <c r="A809" s="15" t="s">
        <v>8219</v>
      </c>
      <c r="B809" s="15">
        <v>50</v>
      </c>
      <c r="D809" s="15" t="s">
        <v>8221</v>
      </c>
      <c r="E809" s="15">
        <v>2</v>
      </c>
    </row>
    <row r="810" spans="1:5" x14ac:dyDescent="0.2">
      <c r="A810" s="15" t="s">
        <v>8219</v>
      </c>
      <c r="B810" s="15">
        <v>38</v>
      </c>
      <c r="D810" s="15" t="s">
        <v>8221</v>
      </c>
      <c r="E810" s="15">
        <v>4</v>
      </c>
    </row>
    <row r="811" spans="1:5" x14ac:dyDescent="0.2">
      <c r="A811" s="15" t="s">
        <v>8219</v>
      </c>
      <c r="B811" s="15">
        <v>96</v>
      </c>
      <c r="D811" s="15" t="s">
        <v>8221</v>
      </c>
      <c r="E811" s="15">
        <v>99</v>
      </c>
    </row>
    <row r="812" spans="1:5" x14ac:dyDescent="0.2">
      <c r="A812" s="15" t="s">
        <v>8219</v>
      </c>
      <c r="B812" s="15">
        <v>48</v>
      </c>
      <c r="D812" s="15" t="s">
        <v>8221</v>
      </c>
      <c r="E812" s="15">
        <v>4</v>
      </c>
    </row>
    <row r="813" spans="1:5" x14ac:dyDescent="0.2">
      <c r="A813" s="15" t="s">
        <v>8219</v>
      </c>
      <c r="B813" s="15">
        <v>33</v>
      </c>
      <c r="D813" s="15" t="s">
        <v>8221</v>
      </c>
      <c r="E813" s="15">
        <v>4</v>
      </c>
    </row>
    <row r="814" spans="1:5" x14ac:dyDescent="0.2">
      <c r="A814" s="15" t="s">
        <v>8219</v>
      </c>
      <c r="B814" s="15">
        <v>226</v>
      </c>
      <c r="D814" s="15" t="s">
        <v>8221</v>
      </c>
      <c r="E814" s="15">
        <v>38</v>
      </c>
    </row>
    <row r="815" spans="1:5" x14ac:dyDescent="0.2">
      <c r="A815" s="15" t="s">
        <v>8219</v>
      </c>
      <c r="B815" s="15">
        <v>14</v>
      </c>
      <c r="D815" s="15" t="s">
        <v>8221</v>
      </c>
      <c r="E815" s="15">
        <v>285</v>
      </c>
    </row>
    <row r="816" spans="1:5" x14ac:dyDescent="0.2">
      <c r="A816" s="15" t="s">
        <v>8219</v>
      </c>
      <c r="B816" s="15">
        <v>20</v>
      </c>
      <c r="D816" s="15" t="s">
        <v>8221</v>
      </c>
      <c r="E816" s="15">
        <v>1</v>
      </c>
    </row>
    <row r="817" spans="1:5" x14ac:dyDescent="0.2">
      <c r="A817" s="15" t="s">
        <v>8219</v>
      </c>
      <c r="B817" s="15">
        <v>25</v>
      </c>
      <c r="D817" s="15" t="s">
        <v>8221</v>
      </c>
      <c r="E817" s="15">
        <v>42</v>
      </c>
    </row>
    <row r="818" spans="1:5" x14ac:dyDescent="0.2">
      <c r="A818" s="15" t="s">
        <v>8219</v>
      </c>
      <c r="B818" s="15">
        <v>90</v>
      </c>
      <c r="D818" s="15" t="s">
        <v>8221</v>
      </c>
      <c r="E818" s="15">
        <v>26</v>
      </c>
    </row>
    <row r="819" spans="1:5" x14ac:dyDescent="0.2">
      <c r="A819" s="15" t="s">
        <v>8219</v>
      </c>
      <c r="B819" s="15">
        <v>11</v>
      </c>
      <c r="D819" s="15" t="s">
        <v>8221</v>
      </c>
      <c r="E819" s="15">
        <v>2</v>
      </c>
    </row>
    <row r="820" spans="1:5" x14ac:dyDescent="0.2">
      <c r="A820" s="15" t="s">
        <v>8219</v>
      </c>
      <c r="B820" s="15">
        <v>55</v>
      </c>
      <c r="D820" s="15" t="s">
        <v>8221</v>
      </c>
      <c r="E820" s="15">
        <v>4</v>
      </c>
    </row>
    <row r="821" spans="1:5" x14ac:dyDescent="0.2">
      <c r="A821" s="15" t="s">
        <v>8219</v>
      </c>
      <c r="B821" s="15">
        <v>30</v>
      </c>
      <c r="D821" s="15" t="s">
        <v>8221</v>
      </c>
      <c r="E821" s="15">
        <v>6</v>
      </c>
    </row>
    <row r="822" spans="1:5" x14ac:dyDescent="0.2">
      <c r="A822" s="15" t="s">
        <v>8219</v>
      </c>
      <c r="B822" s="15">
        <v>28</v>
      </c>
      <c r="D822" s="15" t="s">
        <v>8221</v>
      </c>
      <c r="E822" s="15">
        <v>70</v>
      </c>
    </row>
    <row r="823" spans="1:5" x14ac:dyDescent="0.2">
      <c r="A823" s="15" t="s">
        <v>8219</v>
      </c>
      <c r="B823" s="15">
        <v>45</v>
      </c>
      <c r="D823" s="15" t="s">
        <v>8221</v>
      </c>
      <c r="E823" s="15">
        <v>9</v>
      </c>
    </row>
    <row r="824" spans="1:5" x14ac:dyDescent="0.2">
      <c r="A824" s="15" t="s">
        <v>8219</v>
      </c>
      <c r="B824" s="15">
        <v>13</v>
      </c>
      <c r="D824" s="15" t="s">
        <v>8221</v>
      </c>
      <c r="E824" s="15">
        <v>8</v>
      </c>
    </row>
    <row r="825" spans="1:5" x14ac:dyDescent="0.2">
      <c r="A825" s="15" t="s">
        <v>8219</v>
      </c>
      <c r="B825" s="15">
        <v>40</v>
      </c>
      <c r="D825" s="15" t="s">
        <v>8221</v>
      </c>
      <c r="E825" s="15">
        <v>105</v>
      </c>
    </row>
    <row r="826" spans="1:5" x14ac:dyDescent="0.2">
      <c r="A826" s="15" t="s">
        <v>8219</v>
      </c>
      <c r="B826" s="15">
        <v>21</v>
      </c>
      <c r="D826" s="15" t="s">
        <v>8221</v>
      </c>
      <c r="E826" s="15">
        <v>12</v>
      </c>
    </row>
    <row r="827" spans="1:5" x14ac:dyDescent="0.2">
      <c r="A827" s="15" t="s">
        <v>8219</v>
      </c>
      <c r="B827" s="15">
        <v>134</v>
      </c>
      <c r="D827" s="15" t="s">
        <v>8221</v>
      </c>
      <c r="E827" s="15">
        <v>0</v>
      </c>
    </row>
    <row r="828" spans="1:5" x14ac:dyDescent="0.2">
      <c r="A828" s="15" t="s">
        <v>8219</v>
      </c>
      <c r="B828" s="15">
        <v>20</v>
      </c>
      <c r="D828" s="15" t="s">
        <v>8221</v>
      </c>
      <c r="E828" s="15">
        <v>16</v>
      </c>
    </row>
    <row r="829" spans="1:5" x14ac:dyDescent="0.2">
      <c r="A829" s="15" t="s">
        <v>8219</v>
      </c>
      <c r="B829" s="15">
        <v>19</v>
      </c>
      <c r="D829" s="15" t="s">
        <v>8221</v>
      </c>
      <c r="E829" s="15">
        <v>7</v>
      </c>
    </row>
    <row r="830" spans="1:5" x14ac:dyDescent="0.2">
      <c r="A830" s="15" t="s">
        <v>8219</v>
      </c>
      <c r="B830" s="15">
        <v>209</v>
      </c>
      <c r="D830" s="15" t="s">
        <v>8221</v>
      </c>
      <c r="E830" s="15">
        <v>4</v>
      </c>
    </row>
    <row r="831" spans="1:5" x14ac:dyDescent="0.2">
      <c r="A831" s="15" t="s">
        <v>8219</v>
      </c>
      <c r="B831" s="15">
        <v>38</v>
      </c>
      <c r="D831" s="15" t="s">
        <v>8221</v>
      </c>
      <c r="E831" s="15">
        <v>1</v>
      </c>
    </row>
    <row r="832" spans="1:5" x14ac:dyDescent="0.2">
      <c r="A832" s="15" t="s">
        <v>8219</v>
      </c>
      <c r="B832" s="15">
        <v>24</v>
      </c>
      <c r="D832" s="15" t="s">
        <v>8221</v>
      </c>
      <c r="E832" s="15">
        <v>28</v>
      </c>
    </row>
    <row r="833" spans="1:5" x14ac:dyDescent="0.2">
      <c r="A833" s="15" t="s">
        <v>8219</v>
      </c>
      <c r="B833" s="15">
        <v>8</v>
      </c>
      <c r="D833" s="15" t="s">
        <v>8221</v>
      </c>
      <c r="E833" s="15">
        <v>1</v>
      </c>
    </row>
    <row r="834" spans="1:5" x14ac:dyDescent="0.2">
      <c r="A834" s="15" t="s">
        <v>8219</v>
      </c>
      <c r="B834" s="15">
        <v>179</v>
      </c>
      <c r="D834" s="15" t="s">
        <v>8221</v>
      </c>
      <c r="E834" s="15">
        <v>1</v>
      </c>
    </row>
    <row r="835" spans="1:5" x14ac:dyDescent="0.2">
      <c r="A835" s="15" t="s">
        <v>8219</v>
      </c>
      <c r="B835" s="15">
        <v>26</v>
      </c>
      <c r="D835" s="15" t="s">
        <v>8221</v>
      </c>
      <c r="E835" s="15">
        <v>5</v>
      </c>
    </row>
    <row r="836" spans="1:5" x14ac:dyDescent="0.2">
      <c r="A836" s="15" t="s">
        <v>8219</v>
      </c>
      <c r="B836" s="15">
        <v>131</v>
      </c>
      <c r="D836" s="15" t="s">
        <v>8221</v>
      </c>
      <c r="E836" s="15">
        <v>3</v>
      </c>
    </row>
    <row r="837" spans="1:5" x14ac:dyDescent="0.2">
      <c r="A837" s="15" t="s">
        <v>8219</v>
      </c>
      <c r="B837" s="15">
        <v>14</v>
      </c>
      <c r="D837" s="15" t="s">
        <v>8221</v>
      </c>
      <c r="E837" s="15">
        <v>2</v>
      </c>
    </row>
    <row r="838" spans="1:5" x14ac:dyDescent="0.2">
      <c r="A838" s="15" t="s">
        <v>8219</v>
      </c>
      <c r="B838" s="15">
        <v>174</v>
      </c>
      <c r="D838" s="15" t="s">
        <v>8221</v>
      </c>
      <c r="E838" s="15">
        <v>0</v>
      </c>
    </row>
    <row r="839" spans="1:5" x14ac:dyDescent="0.2">
      <c r="A839" s="15" t="s">
        <v>8219</v>
      </c>
      <c r="B839" s="15">
        <v>191</v>
      </c>
      <c r="D839" s="15" t="s">
        <v>8221</v>
      </c>
      <c r="E839" s="15">
        <v>0</v>
      </c>
    </row>
    <row r="840" spans="1:5" x14ac:dyDescent="0.2">
      <c r="A840" s="15" t="s">
        <v>8219</v>
      </c>
      <c r="B840" s="15">
        <v>38</v>
      </c>
      <c r="D840" s="15" t="s">
        <v>8221</v>
      </c>
      <c r="E840" s="15">
        <v>3</v>
      </c>
    </row>
    <row r="841" spans="1:5" x14ac:dyDescent="0.2">
      <c r="A841" s="15" t="s">
        <v>8219</v>
      </c>
      <c r="B841" s="15">
        <v>22</v>
      </c>
      <c r="D841" s="15" t="s">
        <v>8221</v>
      </c>
      <c r="E841" s="15">
        <v>0</v>
      </c>
    </row>
    <row r="842" spans="1:5" x14ac:dyDescent="0.2">
      <c r="A842" s="15" t="s">
        <v>8219</v>
      </c>
      <c r="B842" s="15">
        <v>149</v>
      </c>
      <c r="D842" s="15" t="s">
        <v>8221</v>
      </c>
      <c r="E842" s="15">
        <v>0</v>
      </c>
    </row>
    <row r="843" spans="1:5" x14ac:dyDescent="0.2">
      <c r="A843" s="15" t="s">
        <v>8219</v>
      </c>
      <c r="B843" s="15">
        <v>56</v>
      </c>
      <c r="D843" s="15" t="s">
        <v>8221</v>
      </c>
      <c r="E843" s="15">
        <v>3</v>
      </c>
    </row>
    <row r="844" spans="1:5" x14ac:dyDescent="0.2">
      <c r="A844" s="15" t="s">
        <v>8219</v>
      </c>
      <c r="B844" s="15">
        <v>19</v>
      </c>
      <c r="D844" s="15" t="s">
        <v>8221</v>
      </c>
      <c r="E844" s="15">
        <v>7</v>
      </c>
    </row>
    <row r="845" spans="1:5" x14ac:dyDescent="0.2">
      <c r="A845" s="15" t="s">
        <v>8219</v>
      </c>
      <c r="B845" s="15">
        <v>70</v>
      </c>
      <c r="D845" s="15" t="s">
        <v>8221</v>
      </c>
      <c r="E845" s="15">
        <v>25</v>
      </c>
    </row>
    <row r="846" spans="1:5" x14ac:dyDescent="0.2">
      <c r="A846" s="15" t="s">
        <v>8219</v>
      </c>
      <c r="B846" s="15">
        <v>81</v>
      </c>
      <c r="D846" s="15" t="s">
        <v>8221</v>
      </c>
      <c r="E846" s="15">
        <v>10</v>
      </c>
    </row>
    <row r="847" spans="1:5" x14ac:dyDescent="0.2">
      <c r="A847" s="15" t="s">
        <v>8219</v>
      </c>
      <c r="B847" s="15">
        <v>32</v>
      </c>
      <c r="D847" s="15" t="s">
        <v>8221</v>
      </c>
      <c r="E847" s="15">
        <v>3</v>
      </c>
    </row>
    <row r="848" spans="1:5" x14ac:dyDescent="0.2">
      <c r="A848" s="15" t="s">
        <v>8219</v>
      </c>
      <c r="B848" s="15">
        <v>26</v>
      </c>
      <c r="D848" s="15" t="s">
        <v>8221</v>
      </c>
      <c r="E848" s="15">
        <v>5</v>
      </c>
    </row>
    <row r="849" spans="1:5" x14ac:dyDescent="0.2">
      <c r="A849" s="15" t="s">
        <v>8219</v>
      </c>
      <c r="B849" s="15">
        <v>105</v>
      </c>
      <c r="D849" s="15" t="s">
        <v>8221</v>
      </c>
      <c r="E849" s="15">
        <v>5</v>
      </c>
    </row>
    <row r="850" spans="1:5" x14ac:dyDescent="0.2">
      <c r="A850" s="15" t="s">
        <v>8219</v>
      </c>
      <c r="B850" s="15">
        <v>29</v>
      </c>
      <c r="D850" s="15" t="s">
        <v>8221</v>
      </c>
      <c r="E850" s="15">
        <v>27</v>
      </c>
    </row>
    <row r="851" spans="1:5" x14ac:dyDescent="0.2">
      <c r="A851" s="15" t="s">
        <v>8219</v>
      </c>
      <c r="B851" s="15">
        <v>8</v>
      </c>
      <c r="D851" s="15" t="s">
        <v>8221</v>
      </c>
      <c r="E851" s="15">
        <v>2</v>
      </c>
    </row>
    <row r="852" spans="1:5" x14ac:dyDescent="0.2">
      <c r="A852" s="15" t="s">
        <v>8219</v>
      </c>
      <c r="B852" s="15">
        <v>89</v>
      </c>
      <c r="D852" s="15" t="s">
        <v>8221</v>
      </c>
      <c r="E852" s="15">
        <v>236</v>
      </c>
    </row>
    <row r="853" spans="1:5" x14ac:dyDescent="0.2">
      <c r="A853" s="15" t="s">
        <v>8219</v>
      </c>
      <c r="B853" s="15">
        <v>44</v>
      </c>
      <c r="D853" s="15" t="s">
        <v>8221</v>
      </c>
      <c r="E853" s="15">
        <v>1</v>
      </c>
    </row>
    <row r="854" spans="1:5" x14ac:dyDescent="0.2">
      <c r="A854" s="15" t="s">
        <v>8219</v>
      </c>
      <c r="B854" s="15">
        <v>246</v>
      </c>
      <c r="D854" s="15" t="s">
        <v>8221</v>
      </c>
      <c r="E854" s="15">
        <v>12</v>
      </c>
    </row>
    <row r="855" spans="1:5" x14ac:dyDescent="0.2">
      <c r="A855" s="15" t="s">
        <v>8219</v>
      </c>
      <c r="B855" s="15">
        <v>120</v>
      </c>
      <c r="D855" s="15" t="s">
        <v>8221</v>
      </c>
      <c r="E855" s="15">
        <v>4</v>
      </c>
    </row>
    <row r="856" spans="1:5" x14ac:dyDescent="0.2">
      <c r="A856" s="15" t="s">
        <v>8219</v>
      </c>
      <c r="B856" s="15">
        <v>26</v>
      </c>
      <c r="D856" s="15" t="s">
        <v>8221</v>
      </c>
      <c r="E856" s="15">
        <v>3</v>
      </c>
    </row>
    <row r="857" spans="1:5" x14ac:dyDescent="0.2">
      <c r="A857" s="15" t="s">
        <v>8219</v>
      </c>
      <c r="B857" s="15">
        <v>45</v>
      </c>
      <c r="D857" s="15" t="s">
        <v>8221</v>
      </c>
      <c r="E857" s="15">
        <v>99</v>
      </c>
    </row>
    <row r="858" spans="1:5" x14ac:dyDescent="0.2">
      <c r="A858" s="15" t="s">
        <v>8219</v>
      </c>
      <c r="B858" s="15">
        <v>20</v>
      </c>
      <c r="D858" s="15" t="s">
        <v>8221</v>
      </c>
      <c r="E858" s="15">
        <v>3</v>
      </c>
    </row>
    <row r="859" spans="1:5" x14ac:dyDescent="0.2">
      <c r="A859" s="15" t="s">
        <v>8219</v>
      </c>
      <c r="B859" s="15">
        <v>47</v>
      </c>
      <c r="D859" s="15" t="s">
        <v>8221</v>
      </c>
      <c r="E859" s="15">
        <v>3</v>
      </c>
    </row>
    <row r="860" spans="1:5" x14ac:dyDescent="0.2">
      <c r="A860" s="15" t="s">
        <v>8219</v>
      </c>
      <c r="B860" s="15">
        <v>13</v>
      </c>
      <c r="D860" s="15" t="s">
        <v>8221</v>
      </c>
      <c r="E860" s="15">
        <v>22</v>
      </c>
    </row>
    <row r="861" spans="1:5" x14ac:dyDescent="0.2">
      <c r="A861" s="15" t="s">
        <v>8219</v>
      </c>
      <c r="B861" s="15">
        <v>183</v>
      </c>
      <c r="D861" s="15" t="s">
        <v>8221</v>
      </c>
      <c r="E861" s="15">
        <v>4</v>
      </c>
    </row>
    <row r="862" spans="1:5" x14ac:dyDescent="0.2">
      <c r="A862" s="15" t="s">
        <v>8219</v>
      </c>
      <c r="B862" s="15">
        <v>21</v>
      </c>
      <c r="D862" s="15" t="s">
        <v>8221</v>
      </c>
      <c r="E862" s="15">
        <v>534</v>
      </c>
    </row>
    <row r="863" spans="1:5" x14ac:dyDescent="0.2">
      <c r="A863" s="15" t="s">
        <v>8219</v>
      </c>
      <c r="B863" s="15">
        <v>42</v>
      </c>
      <c r="D863" s="15" t="s">
        <v>8221</v>
      </c>
      <c r="E863" s="15">
        <v>12</v>
      </c>
    </row>
    <row r="864" spans="1:5" x14ac:dyDescent="0.2">
      <c r="A864" s="15" t="s">
        <v>8219</v>
      </c>
      <c r="B864" s="15">
        <v>54</v>
      </c>
      <c r="D864" s="15" t="s">
        <v>8221</v>
      </c>
      <c r="E864" s="15">
        <v>56</v>
      </c>
    </row>
    <row r="865" spans="1:5" x14ac:dyDescent="0.2">
      <c r="A865" s="15" t="s">
        <v>8219</v>
      </c>
      <c r="B865" s="15">
        <v>38</v>
      </c>
      <c r="D865" s="15" t="s">
        <v>8221</v>
      </c>
      <c r="E865" s="15">
        <v>11</v>
      </c>
    </row>
    <row r="866" spans="1:5" x14ac:dyDescent="0.2">
      <c r="A866" s="15" t="s">
        <v>8219</v>
      </c>
      <c r="B866" s="15">
        <v>64</v>
      </c>
      <c r="D866" s="15" t="s">
        <v>8221</v>
      </c>
      <c r="E866" s="15">
        <v>0</v>
      </c>
    </row>
    <row r="867" spans="1:5" x14ac:dyDescent="0.2">
      <c r="A867" s="15" t="s">
        <v>8219</v>
      </c>
      <c r="B867" s="15">
        <v>13</v>
      </c>
      <c r="D867" s="15" t="s">
        <v>8221</v>
      </c>
      <c r="E867" s="15">
        <v>12</v>
      </c>
    </row>
    <row r="868" spans="1:5" x14ac:dyDescent="0.2">
      <c r="A868" s="15" t="s">
        <v>8219</v>
      </c>
      <c r="B868" s="15">
        <v>33</v>
      </c>
      <c r="D868" s="15" t="s">
        <v>8221</v>
      </c>
      <c r="E868" s="15">
        <v>5</v>
      </c>
    </row>
    <row r="869" spans="1:5" x14ac:dyDescent="0.2">
      <c r="A869" s="15" t="s">
        <v>8219</v>
      </c>
      <c r="B869" s="15">
        <v>52</v>
      </c>
      <c r="D869" s="15" t="s">
        <v>8221</v>
      </c>
      <c r="E869" s="15">
        <v>24</v>
      </c>
    </row>
    <row r="870" spans="1:5" x14ac:dyDescent="0.2">
      <c r="A870" s="15" t="s">
        <v>8219</v>
      </c>
      <c r="B870" s="15">
        <v>107</v>
      </c>
      <c r="D870" s="15" t="s">
        <v>8221</v>
      </c>
      <c r="E870" s="15">
        <v>89</v>
      </c>
    </row>
    <row r="871" spans="1:5" x14ac:dyDescent="0.2">
      <c r="A871" s="15" t="s">
        <v>8219</v>
      </c>
      <c r="B871" s="15">
        <v>11</v>
      </c>
      <c r="D871" s="15" t="s">
        <v>8221</v>
      </c>
      <c r="E871" s="15">
        <v>1</v>
      </c>
    </row>
    <row r="872" spans="1:5" x14ac:dyDescent="0.2">
      <c r="A872" s="15" t="s">
        <v>8219</v>
      </c>
      <c r="B872" s="15">
        <v>34</v>
      </c>
      <c r="D872" s="15" t="s">
        <v>8221</v>
      </c>
      <c r="E872" s="15">
        <v>55</v>
      </c>
    </row>
    <row r="873" spans="1:5" x14ac:dyDescent="0.2">
      <c r="A873" s="15" t="s">
        <v>8219</v>
      </c>
      <c r="B873" s="15">
        <v>75</v>
      </c>
      <c r="D873" s="15" t="s">
        <v>8221</v>
      </c>
      <c r="E873" s="15">
        <v>2</v>
      </c>
    </row>
    <row r="874" spans="1:5" x14ac:dyDescent="0.2">
      <c r="A874" s="15" t="s">
        <v>8219</v>
      </c>
      <c r="B874" s="15">
        <v>26</v>
      </c>
      <c r="D874" s="15" t="s">
        <v>8221</v>
      </c>
      <c r="E874" s="15">
        <v>0</v>
      </c>
    </row>
    <row r="875" spans="1:5" x14ac:dyDescent="0.2">
      <c r="A875" s="15" t="s">
        <v>8219</v>
      </c>
      <c r="B875" s="15">
        <v>50</v>
      </c>
      <c r="D875" s="15" t="s">
        <v>8221</v>
      </c>
      <c r="E875" s="15">
        <v>4</v>
      </c>
    </row>
    <row r="876" spans="1:5" x14ac:dyDescent="0.2">
      <c r="A876" s="15" t="s">
        <v>8219</v>
      </c>
      <c r="B876" s="15">
        <v>80</v>
      </c>
      <c r="D876" s="15" t="s">
        <v>8221</v>
      </c>
      <c r="E876" s="15">
        <v>6</v>
      </c>
    </row>
    <row r="877" spans="1:5" x14ac:dyDescent="0.2">
      <c r="A877" s="15" t="s">
        <v>8219</v>
      </c>
      <c r="B877" s="15">
        <v>110</v>
      </c>
      <c r="D877" s="15" t="s">
        <v>8221</v>
      </c>
      <c r="E877" s="15">
        <v>4</v>
      </c>
    </row>
    <row r="878" spans="1:5" x14ac:dyDescent="0.2">
      <c r="A878" s="15" t="s">
        <v>8219</v>
      </c>
      <c r="B878" s="15">
        <v>77</v>
      </c>
      <c r="D878" s="15" t="s">
        <v>8221</v>
      </c>
      <c r="E878" s="15">
        <v>4</v>
      </c>
    </row>
    <row r="879" spans="1:5" x14ac:dyDescent="0.2">
      <c r="A879" s="15" t="s">
        <v>8219</v>
      </c>
      <c r="B879" s="15">
        <v>50</v>
      </c>
      <c r="D879" s="15" t="s">
        <v>8221</v>
      </c>
      <c r="E879" s="15">
        <v>2</v>
      </c>
    </row>
    <row r="880" spans="1:5" x14ac:dyDescent="0.2">
      <c r="A880" s="15" t="s">
        <v>8219</v>
      </c>
      <c r="B880" s="15">
        <v>145</v>
      </c>
      <c r="D880" s="15" t="s">
        <v>8221</v>
      </c>
      <c r="E880" s="15">
        <v>5</v>
      </c>
    </row>
    <row r="881" spans="1:5" x14ac:dyDescent="0.2">
      <c r="A881" s="15" t="s">
        <v>8219</v>
      </c>
      <c r="B881" s="15">
        <v>29</v>
      </c>
      <c r="D881" s="15" t="s">
        <v>8221</v>
      </c>
      <c r="E881" s="15">
        <v>83</v>
      </c>
    </row>
    <row r="882" spans="1:5" x14ac:dyDescent="0.2">
      <c r="A882" s="15" t="s">
        <v>8219</v>
      </c>
      <c r="B882" s="15">
        <v>114</v>
      </c>
      <c r="D882" s="15" t="s">
        <v>8221</v>
      </c>
      <c r="E882" s="15">
        <v>57</v>
      </c>
    </row>
    <row r="883" spans="1:5" x14ac:dyDescent="0.2">
      <c r="A883" s="15" t="s">
        <v>8219</v>
      </c>
      <c r="B883" s="15">
        <v>96</v>
      </c>
      <c r="D883" s="15" t="s">
        <v>8221</v>
      </c>
      <c r="E883" s="15">
        <v>311</v>
      </c>
    </row>
    <row r="884" spans="1:5" x14ac:dyDescent="0.2">
      <c r="A884" s="15" t="s">
        <v>8219</v>
      </c>
      <c r="B884" s="15">
        <v>31</v>
      </c>
      <c r="D884" s="15" t="s">
        <v>8221</v>
      </c>
      <c r="E884" s="15">
        <v>2</v>
      </c>
    </row>
    <row r="885" spans="1:5" x14ac:dyDescent="0.2">
      <c r="A885" s="15" t="s">
        <v>8219</v>
      </c>
      <c r="B885" s="15">
        <v>4883</v>
      </c>
      <c r="D885" s="15" t="s">
        <v>8221</v>
      </c>
      <c r="E885" s="15">
        <v>16</v>
      </c>
    </row>
    <row r="886" spans="1:5" x14ac:dyDescent="0.2">
      <c r="A886" s="15" t="s">
        <v>8219</v>
      </c>
      <c r="B886" s="15">
        <v>95</v>
      </c>
      <c r="D886" s="15" t="s">
        <v>8221</v>
      </c>
      <c r="E886" s="15">
        <v>9</v>
      </c>
    </row>
    <row r="887" spans="1:5" x14ac:dyDescent="0.2">
      <c r="A887" s="15" t="s">
        <v>8219</v>
      </c>
      <c r="B887" s="15">
        <v>2478</v>
      </c>
      <c r="D887" s="15" t="s">
        <v>8221</v>
      </c>
      <c r="E887" s="15">
        <v>1</v>
      </c>
    </row>
    <row r="888" spans="1:5" x14ac:dyDescent="0.2">
      <c r="A888" s="15" t="s">
        <v>8219</v>
      </c>
      <c r="B888" s="15">
        <v>1789</v>
      </c>
      <c r="D888" s="15" t="s">
        <v>8221</v>
      </c>
      <c r="E888" s="15">
        <v>12</v>
      </c>
    </row>
    <row r="889" spans="1:5" x14ac:dyDescent="0.2">
      <c r="A889" s="15" t="s">
        <v>8219</v>
      </c>
      <c r="B889" s="15">
        <v>680</v>
      </c>
      <c r="D889" s="15" t="s">
        <v>8221</v>
      </c>
      <c r="E889" s="15">
        <v>0</v>
      </c>
    </row>
    <row r="890" spans="1:5" x14ac:dyDescent="0.2">
      <c r="A890" s="15" t="s">
        <v>8219</v>
      </c>
      <c r="B890" s="15">
        <v>70</v>
      </c>
      <c r="D890" s="15" t="s">
        <v>8221</v>
      </c>
      <c r="E890" s="15">
        <v>20</v>
      </c>
    </row>
    <row r="891" spans="1:5" x14ac:dyDescent="0.2">
      <c r="A891" s="15" t="s">
        <v>8219</v>
      </c>
      <c r="B891" s="15">
        <v>23</v>
      </c>
      <c r="D891" s="15" t="s">
        <v>8221</v>
      </c>
      <c r="E891" s="15">
        <v>16</v>
      </c>
    </row>
    <row r="892" spans="1:5" x14ac:dyDescent="0.2">
      <c r="A892" s="15" t="s">
        <v>8219</v>
      </c>
      <c r="B892" s="15">
        <v>4245</v>
      </c>
      <c r="D892" s="15" t="s">
        <v>8221</v>
      </c>
      <c r="E892" s="15">
        <v>33</v>
      </c>
    </row>
    <row r="893" spans="1:5" x14ac:dyDescent="0.2">
      <c r="A893" s="15" t="s">
        <v>8219</v>
      </c>
      <c r="B893" s="15">
        <v>943</v>
      </c>
      <c r="D893" s="15" t="s">
        <v>8221</v>
      </c>
      <c r="E893" s="15">
        <v>2</v>
      </c>
    </row>
    <row r="894" spans="1:5" x14ac:dyDescent="0.2">
      <c r="A894" s="15" t="s">
        <v>8219</v>
      </c>
      <c r="B894" s="15">
        <v>1876</v>
      </c>
      <c r="D894" s="15" t="s">
        <v>8221</v>
      </c>
      <c r="E894" s="15">
        <v>6</v>
      </c>
    </row>
    <row r="895" spans="1:5" x14ac:dyDescent="0.2">
      <c r="A895" s="15" t="s">
        <v>8219</v>
      </c>
      <c r="B895" s="15">
        <v>834</v>
      </c>
      <c r="D895" s="15" t="s">
        <v>8221</v>
      </c>
      <c r="E895" s="15">
        <v>0</v>
      </c>
    </row>
    <row r="896" spans="1:5" x14ac:dyDescent="0.2">
      <c r="A896" s="15" t="s">
        <v>8219</v>
      </c>
      <c r="B896" s="15">
        <v>682</v>
      </c>
      <c r="D896" s="15" t="s">
        <v>8221</v>
      </c>
      <c r="E896" s="15">
        <v>3</v>
      </c>
    </row>
    <row r="897" spans="1:5" x14ac:dyDescent="0.2">
      <c r="A897" s="15" t="s">
        <v>8219</v>
      </c>
      <c r="B897" s="15">
        <v>147</v>
      </c>
      <c r="D897" s="15" t="s">
        <v>8221</v>
      </c>
      <c r="E897" s="15">
        <v>0</v>
      </c>
    </row>
    <row r="898" spans="1:5" x14ac:dyDescent="0.2">
      <c r="A898" s="15" t="s">
        <v>8219</v>
      </c>
      <c r="B898" s="15">
        <v>415</v>
      </c>
      <c r="D898" s="15" t="s">
        <v>8221</v>
      </c>
      <c r="E898" s="15">
        <v>3</v>
      </c>
    </row>
    <row r="899" spans="1:5" x14ac:dyDescent="0.2">
      <c r="A899" s="15" t="s">
        <v>8219</v>
      </c>
      <c r="B899" s="15">
        <v>290</v>
      </c>
      <c r="D899" s="15" t="s">
        <v>8221</v>
      </c>
      <c r="E899" s="15">
        <v>13</v>
      </c>
    </row>
    <row r="900" spans="1:5" x14ac:dyDescent="0.2">
      <c r="A900" s="15" t="s">
        <v>8219</v>
      </c>
      <c r="B900" s="15">
        <v>365</v>
      </c>
      <c r="D900" s="15" t="s">
        <v>8221</v>
      </c>
      <c r="E900" s="15">
        <v>6</v>
      </c>
    </row>
    <row r="901" spans="1:5" x14ac:dyDescent="0.2">
      <c r="A901" s="15" t="s">
        <v>8219</v>
      </c>
      <c r="B901" s="15">
        <v>660</v>
      </c>
      <c r="D901" s="15" t="s">
        <v>8221</v>
      </c>
      <c r="E901" s="15">
        <v>1</v>
      </c>
    </row>
    <row r="902" spans="1:5" x14ac:dyDescent="0.2">
      <c r="A902" s="15" t="s">
        <v>8219</v>
      </c>
      <c r="B902" s="15">
        <v>1356</v>
      </c>
      <c r="D902" s="15" t="s">
        <v>8221</v>
      </c>
      <c r="E902" s="15">
        <v>0</v>
      </c>
    </row>
    <row r="903" spans="1:5" x14ac:dyDescent="0.2">
      <c r="A903" s="15" t="s">
        <v>8219</v>
      </c>
      <c r="B903" s="15">
        <v>424</v>
      </c>
      <c r="D903" s="15" t="s">
        <v>8221</v>
      </c>
      <c r="E903" s="15">
        <v>5</v>
      </c>
    </row>
    <row r="904" spans="1:5" x14ac:dyDescent="0.2">
      <c r="A904" s="15" t="s">
        <v>8219</v>
      </c>
      <c r="B904" s="15">
        <v>33</v>
      </c>
      <c r="D904" s="15" t="s">
        <v>8221</v>
      </c>
      <c r="E904" s="15">
        <v>0</v>
      </c>
    </row>
    <row r="905" spans="1:5" x14ac:dyDescent="0.2">
      <c r="A905" s="15" t="s">
        <v>8219</v>
      </c>
      <c r="B905" s="15">
        <v>1633</v>
      </c>
      <c r="D905" s="15" t="s">
        <v>8221</v>
      </c>
      <c r="E905" s="15">
        <v>36</v>
      </c>
    </row>
    <row r="906" spans="1:5" x14ac:dyDescent="0.2">
      <c r="A906" s="15" t="s">
        <v>8219</v>
      </c>
      <c r="B906" s="15">
        <v>306</v>
      </c>
      <c r="D906" s="15" t="s">
        <v>8221</v>
      </c>
      <c r="E906" s="15">
        <v>1</v>
      </c>
    </row>
    <row r="907" spans="1:5" x14ac:dyDescent="0.2">
      <c r="A907" s="15" t="s">
        <v>8219</v>
      </c>
      <c r="B907" s="15">
        <v>205</v>
      </c>
      <c r="D907" s="15" t="s">
        <v>8221</v>
      </c>
      <c r="E907" s="15">
        <v>1</v>
      </c>
    </row>
    <row r="908" spans="1:5" x14ac:dyDescent="0.2">
      <c r="A908" s="15" t="s">
        <v>8219</v>
      </c>
      <c r="B908" s="15">
        <v>1281</v>
      </c>
      <c r="D908" s="15" t="s">
        <v>8221</v>
      </c>
      <c r="E908" s="15">
        <v>1</v>
      </c>
    </row>
    <row r="909" spans="1:5" x14ac:dyDescent="0.2">
      <c r="A909" s="15" t="s">
        <v>8219</v>
      </c>
      <c r="B909" s="15">
        <v>103</v>
      </c>
      <c r="D909" s="15" t="s">
        <v>8221</v>
      </c>
      <c r="E909" s="15">
        <v>9</v>
      </c>
    </row>
    <row r="910" spans="1:5" x14ac:dyDescent="0.2">
      <c r="A910" s="15" t="s">
        <v>8219</v>
      </c>
      <c r="B910" s="15">
        <v>1513</v>
      </c>
      <c r="D910" s="15" t="s">
        <v>8221</v>
      </c>
      <c r="E910" s="15">
        <v>1</v>
      </c>
    </row>
    <row r="911" spans="1:5" x14ac:dyDescent="0.2">
      <c r="A911" s="15" t="s">
        <v>8219</v>
      </c>
      <c r="B911" s="15">
        <v>405</v>
      </c>
      <c r="D911" s="15" t="s">
        <v>8221</v>
      </c>
      <c r="E911" s="15">
        <v>0</v>
      </c>
    </row>
    <row r="912" spans="1:5" x14ac:dyDescent="0.2">
      <c r="A912" s="15" t="s">
        <v>8219</v>
      </c>
      <c r="B912" s="15">
        <v>510</v>
      </c>
      <c r="D912" s="15" t="s">
        <v>8221</v>
      </c>
      <c r="E912" s="15">
        <v>1</v>
      </c>
    </row>
    <row r="913" spans="1:5" x14ac:dyDescent="0.2">
      <c r="A913" s="15" t="s">
        <v>8219</v>
      </c>
      <c r="B913" s="15">
        <v>1887</v>
      </c>
      <c r="D913" s="15" t="s">
        <v>8221</v>
      </c>
      <c r="E913" s="15">
        <v>1</v>
      </c>
    </row>
    <row r="914" spans="1:5" x14ac:dyDescent="0.2">
      <c r="A914" s="15" t="s">
        <v>8219</v>
      </c>
      <c r="B914" s="15">
        <v>701</v>
      </c>
      <c r="D914" s="15" t="s">
        <v>8221</v>
      </c>
      <c r="E914" s="15">
        <v>4</v>
      </c>
    </row>
    <row r="915" spans="1:5" x14ac:dyDescent="0.2">
      <c r="A915" s="15" t="s">
        <v>8219</v>
      </c>
      <c r="B915" s="15">
        <v>3863</v>
      </c>
      <c r="D915" s="15" t="s">
        <v>8221</v>
      </c>
      <c r="E915" s="15">
        <v>2</v>
      </c>
    </row>
    <row r="916" spans="1:5" x14ac:dyDescent="0.2">
      <c r="A916" s="15" t="s">
        <v>8219</v>
      </c>
      <c r="B916" s="15">
        <v>238</v>
      </c>
      <c r="D916" s="15" t="s">
        <v>8221</v>
      </c>
      <c r="E916" s="15">
        <v>2</v>
      </c>
    </row>
    <row r="917" spans="1:5" x14ac:dyDescent="0.2">
      <c r="A917" s="15" t="s">
        <v>8219</v>
      </c>
      <c r="B917" s="15">
        <v>2051</v>
      </c>
      <c r="D917" s="15" t="s">
        <v>8221</v>
      </c>
      <c r="E917" s="15">
        <v>2</v>
      </c>
    </row>
    <row r="918" spans="1:5" x14ac:dyDescent="0.2">
      <c r="A918" s="15" t="s">
        <v>8219</v>
      </c>
      <c r="B918" s="15">
        <v>402</v>
      </c>
      <c r="D918" s="15" t="s">
        <v>8221</v>
      </c>
      <c r="E918" s="15">
        <v>0</v>
      </c>
    </row>
    <row r="919" spans="1:5" x14ac:dyDescent="0.2">
      <c r="A919" s="15" t="s">
        <v>8219</v>
      </c>
      <c r="B919" s="15">
        <v>253</v>
      </c>
      <c r="D919" s="15" t="s">
        <v>8221</v>
      </c>
      <c r="E919" s="15">
        <v>2</v>
      </c>
    </row>
    <row r="920" spans="1:5" x14ac:dyDescent="0.2">
      <c r="A920" s="15" t="s">
        <v>8219</v>
      </c>
      <c r="B920" s="15">
        <v>473</v>
      </c>
      <c r="D920" s="15" t="s">
        <v>8221</v>
      </c>
      <c r="E920" s="15">
        <v>4</v>
      </c>
    </row>
    <row r="921" spans="1:5" x14ac:dyDescent="0.2">
      <c r="A921" s="15" t="s">
        <v>8219</v>
      </c>
      <c r="B921" s="15">
        <v>821</v>
      </c>
      <c r="D921" s="15" t="s">
        <v>8221</v>
      </c>
      <c r="E921" s="15">
        <v>2</v>
      </c>
    </row>
    <row r="922" spans="1:5" x14ac:dyDescent="0.2">
      <c r="A922" s="15" t="s">
        <v>8219</v>
      </c>
      <c r="B922" s="15">
        <v>388</v>
      </c>
      <c r="D922" s="15" t="s">
        <v>8221</v>
      </c>
      <c r="E922" s="15">
        <v>0</v>
      </c>
    </row>
    <row r="923" spans="1:5" x14ac:dyDescent="0.2">
      <c r="A923" s="15" t="s">
        <v>8219</v>
      </c>
      <c r="B923" s="15">
        <v>813</v>
      </c>
      <c r="D923" s="15" t="s">
        <v>8221</v>
      </c>
      <c r="E923" s="15">
        <v>1</v>
      </c>
    </row>
    <row r="924" spans="1:5" x14ac:dyDescent="0.2">
      <c r="A924" s="15" t="s">
        <v>8219</v>
      </c>
      <c r="B924" s="15">
        <v>1945</v>
      </c>
      <c r="D924" s="15" t="s">
        <v>8221</v>
      </c>
      <c r="E924" s="15">
        <v>0</v>
      </c>
    </row>
    <row r="925" spans="1:5" x14ac:dyDescent="0.2">
      <c r="A925" s="15" t="s">
        <v>8219</v>
      </c>
      <c r="B925" s="15">
        <v>1637</v>
      </c>
      <c r="D925" s="15" t="s">
        <v>8221</v>
      </c>
      <c r="E925" s="15">
        <v>2</v>
      </c>
    </row>
    <row r="926" spans="1:5" x14ac:dyDescent="0.2">
      <c r="A926" s="15" t="s">
        <v>8219</v>
      </c>
      <c r="B926" s="15">
        <v>1375</v>
      </c>
      <c r="D926" s="15" t="s">
        <v>8221</v>
      </c>
      <c r="E926" s="15">
        <v>7</v>
      </c>
    </row>
    <row r="927" spans="1:5" x14ac:dyDescent="0.2">
      <c r="A927" s="15" t="s">
        <v>8219</v>
      </c>
      <c r="B927" s="15">
        <v>17</v>
      </c>
      <c r="D927" s="15" t="s">
        <v>8221</v>
      </c>
      <c r="E927" s="15">
        <v>5</v>
      </c>
    </row>
    <row r="928" spans="1:5" x14ac:dyDescent="0.2">
      <c r="A928" s="15" t="s">
        <v>8219</v>
      </c>
      <c r="B928" s="15">
        <v>354</v>
      </c>
      <c r="D928" s="15" t="s">
        <v>8221</v>
      </c>
      <c r="E928" s="15">
        <v>0</v>
      </c>
    </row>
    <row r="929" spans="1:5" x14ac:dyDescent="0.2">
      <c r="A929" s="15" t="s">
        <v>8219</v>
      </c>
      <c r="B929" s="15">
        <v>191</v>
      </c>
      <c r="D929" s="15" t="s">
        <v>8221</v>
      </c>
      <c r="E929" s="15">
        <v>0</v>
      </c>
    </row>
    <row r="930" spans="1:5" x14ac:dyDescent="0.2">
      <c r="A930" s="15" t="s">
        <v>8219</v>
      </c>
      <c r="B930" s="15">
        <v>303</v>
      </c>
      <c r="D930" s="15" t="s">
        <v>8221</v>
      </c>
      <c r="E930" s="15">
        <v>0</v>
      </c>
    </row>
    <row r="931" spans="1:5" x14ac:dyDescent="0.2">
      <c r="A931" s="15" t="s">
        <v>8219</v>
      </c>
      <c r="B931" s="15">
        <v>137</v>
      </c>
      <c r="D931" s="15" t="s">
        <v>8221</v>
      </c>
      <c r="E931" s="15">
        <v>2</v>
      </c>
    </row>
    <row r="932" spans="1:5" x14ac:dyDescent="0.2">
      <c r="A932" s="15" t="s">
        <v>8219</v>
      </c>
      <c r="B932" s="15">
        <v>41</v>
      </c>
      <c r="D932" s="15" t="s">
        <v>8221</v>
      </c>
      <c r="E932" s="15">
        <v>0</v>
      </c>
    </row>
    <row r="933" spans="1:5" x14ac:dyDescent="0.2">
      <c r="A933" s="15" t="s">
        <v>8219</v>
      </c>
      <c r="B933" s="15">
        <v>398</v>
      </c>
      <c r="D933" s="15" t="s">
        <v>8221</v>
      </c>
      <c r="E933" s="15">
        <v>0</v>
      </c>
    </row>
    <row r="934" spans="1:5" x14ac:dyDescent="0.2">
      <c r="A934" s="15" t="s">
        <v>8219</v>
      </c>
      <c r="B934" s="15">
        <v>1737</v>
      </c>
      <c r="D934" s="15" t="s">
        <v>8221</v>
      </c>
      <c r="E934" s="15">
        <v>28</v>
      </c>
    </row>
    <row r="935" spans="1:5" x14ac:dyDescent="0.2">
      <c r="A935" s="15" t="s">
        <v>8219</v>
      </c>
      <c r="B935" s="15">
        <v>971</v>
      </c>
      <c r="D935" s="15" t="s">
        <v>8221</v>
      </c>
      <c r="E935" s="15">
        <v>2</v>
      </c>
    </row>
    <row r="936" spans="1:5" x14ac:dyDescent="0.2">
      <c r="A936" s="15" t="s">
        <v>8219</v>
      </c>
      <c r="B936" s="15">
        <v>183</v>
      </c>
      <c r="D936" s="15" t="s">
        <v>8221</v>
      </c>
      <c r="E936" s="15">
        <v>0</v>
      </c>
    </row>
    <row r="937" spans="1:5" x14ac:dyDescent="0.2">
      <c r="A937" s="15" t="s">
        <v>8219</v>
      </c>
      <c r="B937" s="15">
        <v>4562</v>
      </c>
      <c r="D937" s="15" t="s">
        <v>8221</v>
      </c>
      <c r="E937" s="15">
        <v>0</v>
      </c>
    </row>
    <row r="938" spans="1:5" x14ac:dyDescent="0.2">
      <c r="A938" s="15" t="s">
        <v>8219</v>
      </c>
      <c r="B938" s="15">
        <v>26457</v>
      </c>
      <c r="D938" s="15" t="s">
        <v>8221</v>
      </c>
      <c r="E938" s="15">
        <v>0</v>
      </c>
    </row>
    <row r="939" spans="1:5" x14ac:dyDescent="0.2">
      <c r="A939" s="15" t="s">
        <v>8219</v>
      </c>
      <c r="B939" s="15">
        <v>162</v>
      </c>
      <c r="D939" s="15" t="s">
        <v>8221</v>
      </c>
      <c r="E939" s="15">
        <v>4</v>
      </c>
    </row>
    <row r="940" spans="1:5" x14ac:dyDescent="0.2">
      <c r="A940" s="15" t="s">
        <v>8219</v>
      </c>
      <c r="B940" s="15">
        <v>479</v>
      </c>
      <c r="D940" s="15" t="s">
        <v>8221</v>
      </c>
      <c r="E940" s="15">
        <v>12</v>
      </c>
    </row>
    <row r="941" spans="1:5" x14ac:dyDescent="0.2">
      <c r="A941" s="15" t="s">
        <v>8219</v>
      </c>
      <c r="B941" s="15">
        <v>426</v>
      </c>
      <c r="D941" s="15" t="s">
        <v>8221</v>
      </c>
      <c r="E941" s="15">
        <v>0</v>
      </c>
    </row>
    <row r="942" spans="1:5" x14ac:dyDescent="0.2">
      <c r="A942" s="15" t="s">
        <v>8219</v>
      </c>
      <c r="B942" s="15">
        <v>450</v>
      </c>
      <c r="D942" s="15" t="s">
        <v>8221</v>
      </c>
      <c r="E942" s="15">
        <v>33</v>
      </c>
    </row>
    <row r="943" spans="1:5" x14ac:dyDescent="0.2">
      <c r="A943" s="15" t="s">
        <v>8219</v>
      </c>
      <c r="B943" s="15">
        <v>1780</v>
      </c>
      <c r="D943" s="15" t="s">
        <v>8221</v>
      </c>
      <c r="E943" s="15">
        <v>0</v>
      </c>
    </row>
    <row r="944" spans="1:5" x14ac:dyDescent="0.2">
      <c r="A944" s="15" t="s">
        <v>8219</v>
      </c>
      <c r="B944" s="15">
        <v>122</v>
      </c>
      <c r="D944" s="15" t="s">
        <v>8221</v>
      </c>
      <c r="E944" s="15">
        <v>4</v>
      </c>
    </row>
    <row r="945" spans="1:5" x14ac:dyDescent="0.2">
      <c r="A945" s="15" t="s">
        <v>8219</v>
      </c>
      <c r="B945" s="15">
        <v>95</v>
      </c>
      <c r="D945" s="15" t="s">
        <v>8221</v>
      </c>
      <c r="E945" s="15">
        <v>0</v>
      </c>
    </row>
    <row r="946" spans="1:5" x14ac:dyDescent="0.2">
      <c r="A946" s="15" t="s">
        <v>8219</v>
      </c>
      <c r="B946" s="15">
        <v>325</v>
      </c>
      <c r="D946" s="15" t="s">
        <v>8221</v>
      </c>
      <c r="E946" s="15">
        <v>11</v>
      </c>
    </row>
    <row r="947" spans="1:5" x14ac:dyDescent="0.2">
      <c r="A947" s="15" t="s">
        <v>8219</v>
      </c>
      <c r="B947" s="15">
        <v>353</v>
      </c>
      <c r="D947" s="15" t="s">
        <v>8221</v>
      </c>
      <c r="E947" s="15">
        <v>1</v>
      </c>
    </row>
    <row r="948" spans="1:5" x14ac:dyDescent="0.2">
      <c r="A948" s="15" t="s">
        <v>8219</v>
      </c>
      <c r="B948" s="15">
        <v>105</v>
      </c>
      <c r="D948" s="15" t="s">
        <v>8221</v>
      </c>
      <c r="E948" s="15">
        <v>5</v>
      </c>
    </row>
    <row r="949" spans="1:5" x14ac:dyDescent="0.2">
      <c r="A949" s="15" t="s">
        <v>8219</v>
      </c>
      <c r="B949" s="15">
        <v>729</v>
      </c>
      <c r="D949" s="15" t="s">
        <v>8221</v>
      </c>
      <c r="E949" s="15">
        <v>0</v>
      </c>
    </row>
    <row r="950" spans="1:5" x14ac:dyDescent="0.2">
      <c r="A950" s="15" t="s">
        <v>8219</v>
      </c>
      <c r="B950" s="15">
        <v>454</v>
      </c>
      <c r="D950" s="15" t="s">
        <v>8221</v>
      </c>
      <c r="E950" s="15">
        <v>1</v>
      </c>
    </row>
    <row r="951" spans="1:5" x14ac:dyDescent="0.2">
      <c r="A951" s="15" t="s">
        <v>8219</v>
      </c>
      <c r="B951" s="15">
        <v>539</v>
      </c>
      <c r="D951" s="15" t="s">
        <v>8221</v>
      </c>
      <c r="E951" s="15">
        <v>1</v>
      </c>
    </row>
    <row r="952" spans="1:5" x14ac:dyDescent="0.2">
      <c r="A952" s="15" t="s">
        <v>8219</v>
      </c>
      <c r="B952" s="15">
        <v>79</v>
      </c>
      <c r="D952" s="15" t="s">
        <v>8221</v>
      </c>
      <c r="E952" s="15">
        <v>6</v>
      </c>
    </row>
    <row r="953" spans="1:5" x14ac:dyDescent="0.2">
      <c r="A953" s="15" t="s">
        <v>8219</v>
      </c>
      <c r="B953" s="15">
        <v>94</v>
      </c>
      <c r="D953" s="15" t="s">
        <v>8221</v>
      </c>
      <c r="E953" s="15">
        <v>8</v>
      </c>
    </row>
    <row r="954" spans="1:5" x14ac:dyDescent="0.2">
      <c r="A954" s="15" t="s">
        <v>8219</v>
      </c>
      <c r="B954" s="15">
        <v>625</v>
      </c>
      <c r="D954" s="15" t="s">
        <v>8221</v>
      </c>
      <c r="E954" s="15">
        <v>1</v>
      </c>
    </row>
    <row r="955" spans="1:5" x14ac:dyDescent="0.2">
      <c r="A955" s="15" t="s">
        <v>8219</v>
      </c>
      <c r="B955" s="15">
        <v>508</v>
      </c>
      <c r="D955" s="15" t="s">
        <v>8221</v>
      </c>
      <c r="E955" s="15">
        <v>0</v>
      </c>
    </row>
    <row r="956" spans="1:5" x14ac:dyDescent="0.2">
      <c r="A956" s="15" t="s">
        <v>8219</v>
      </c>
      <c r="B956" s="15">
        <v>531</v>
      </c>
      <c r="D956" s="15" t="s">
        <v>8221</v>
      </c>
      <c r="E956" s="15">
        <v>2</v>
      </c>
    </row>
    <row r="957" spans="1:5" x14ac:dyDescent="0.2">
      <c r="A957" s="15" t="s">
        <v>8219</v>
      </c>
      <c r="B957" s="15">
        <v>158</v>
      </c>
      <c r="D957" s="15" t="s">
        <v>8221</v>
      </c>
      <c r="E957" s="15">
        <v>1</v>
      </c>
    </row>
    <row r="958" spans="1:5" x14ac:dyDescent="0.2">
      <c r="A958" s="15" t="s">
        <v>8219</v>
      </c>
      <c r="B958" s="15">
        <v>508</v>
      </c>
      <c r="D958" s="15" t="s">
        <v>8221</v>
      </c>
      <c r="E958" s="15">
        <v>0</v>
      </c>
    </row>
    <row r="959" spans="1:5" x14ac:dyDescent="0.2">
      <c r="A959" s="15" t="s">
        <v>8219</v>
      </c>
      <c r="B959" s="15">
        <v>644</v>
      </c>
      <c r="D959" s="15" t="s">
        <v>8221</v>
      </c>
      <c r="E959" s="15">
        <v>1</v>
      </c>
    </row>
    <row r="960" spans="1:5" x14ac:dyDescent="0.2">
      <c r="A960" s="15" t="s">
        <v>8219</v>
      </c>
      <c r="B960" s="15">
        <v>848</v>
      </c>
      <c r="D960" s="15" t="s">
        <v>8221</v>
      </c>
      <c r="E960" s="15">
        <v>19</v>
      </c>
    </row>
    <row r="961" spans="1:5" x14ac:dyDescent="0.2">
      <c r="A961" s="15" t="s">
        <v>8219</v>
      </c>
      <c r="B961" s="15">
        <v>429</v>
      </c>
      <c r="D961" s="15" t="s">
        <v>8221</v>
      </c>
      <c r="E961" s="15">
        <v>27</v>
      </c>
    </row>
    <row r="962" spans="1:5" x14ac:dyDescent="0.2">
      <c r="A962" s="15" t="s">
        <v>8219</v>
      </c>
      <c r="B962" s="15">
        <v>204</v>
      </c>
      <c r="D962" s="15" t="s">
        <v>8221</v>
      </c>
      <c r="E962" s="15">
        <v>7</v>
      </c>
    </row>
    <row r="963" spans="1:5" x14ac:dyDescent="0.2">
      <c r="A963" s="15" t="s">
        <v>8219</v>
      </c>
      <c r="B963" s="15">
        <v>379</v>
      </c>
      <c r="D963" s="15" t="s">
        <v>8221</v>
      </c>
      <c r="E963" s="15">
        <v>14</v>
      </c>
    </row>
    <row r="964" spans="1:5" x14ac:dyDescent="0.2">
      <c r="A964" s="15" t="s">
        <v>8219</v>
      </c>
      <c r="B964" s="15">
        <v>271</v>
      </c>
      <c r="D964" s="15" t="s">
        <v>8221</v>
      </c>
      <c r="E964" s="15">
        <v>5</v>
      </c>
    </row>
    <row r="965" spans="1:5" x14ac:dyDescent="0.2">
      <c r="A965" s="15" t="s">
        <v>8219</v>
      </c>
      <c r="B965" s="15">
        <v>120</v>
      </c>
      <c r="D965" s="15" t="s">
        <v>8221</v>
      </c>
      <c r="E965" s="15">
        <v>30</v>
      </c>
    </row>
    <row r="966" spans="1:5" x14ac:dyDescent="0.2">
      <c r="A966" s="15" t="s">
        <v>8219</v>
      </c>
      <c r="B966" s="15">
        <v>140</v>
      </c>
      <c r="D966" s="15" t="s">
        <v>8221</v>
      </c>
      <c r="E966" s="15">
        <v>1</v>
      </c>
    </row>
    <row r="967" spans="1:5" x14ac:dyDescent="0.2">
      <c r="A967" s="15" t="s">
        <v>8219</v>
      </c>
      <c r="B967" s="15">
        <v>193</v>
      </c>
      <c r="D967" s="15" t="s">
        <v>8221</v>
      </c>
      <c r="E967" s="15">
        <v>0</v>
      </c>
    </row>
    <row r="968" spans="1:5" x14ac:dyDescent="0.2">
      <c r="A968" s="15" t="s">
        <v>8219</v>
      </c>
      <c r="B968" s="15">
        <v>180</v>
      </c>
      <c r="D968" s="15" t="s">
        <v>8221</v>
      </c>
      <c r="E968" s="15">
        <v>60</v>
      </c>
    </row>
    <row r="969" spans="1:5" x14ac:dyDescent="0.2">
      <c r="A969" s="15" t="s">
        <v>8219</v>
      </c>
      <c r="B969" s="15">
        <v>263</v>
      </c>
      <c r="D969" s="15" t="s">
        <v>8221</v>
      </c>
      <c r="E969" s="15">
        <v>84</v>
      </c>
    </row>
    <row r="970" spans="1:5" x14ac:dyDescent="0.2">
      <c r="A970" s="15" t="s">
        <v>8219</v>
      </c>
      <c r="B970" s="15">
        <v>217</v>
      </c>
      <c r="D970" s="15" t="s">
        <v>8221</v>
      </c>
      <c r="E970" s="15">
        <v>47</v>
      </c>
    </row>
    <row r="971" spans="1:5" x14ac:dyDescent="0.2">
      <c r="A971" s="15" t="s">
        <v>8219</v>
      </c>
      <c r="B971" s="15">
        <v>443</v>
      </c>
      <c r="D971" s="15" t="s">
        <v>8221</v>
      </c>
      <c r="E971" s="15">
        <v>66</v>
      </c>
    </row>
    <row r="972" spans="1:5" x14ac:dyDescent="0.2">
      <c r="A972" s="15" t="s">
        <v>8219</v>
      </c>
      <c r="B972" s="15">
        <v>1373</v>
      </c>
      <c r="D972" s="15" t="s">
        <v>8221</v>
      </c>
      <c r="E972" s="15">
        <v>171</v>
      </c>
    </row>
    <row r="973" spans="1:5" x14ac:dyDescent="0.2">
      <c r="A973" s="15" t="s">
        <v>8219</v>
      </c>
      <c r="B973" s="15">
        <v>742</v>
      </c>
      <c r="D973" s="15" t="s">
        <v>8221</v>
      </c>
      <c r="E973" s="15">
        <v>29</v>
      </c>
    </row>
    <row r="974" spans="1:5" x14ac:dyDescent="0.2">
      <c r="A974" s="15" t="s">
        <v>8219</v>
      </c>
      <c r="B974" s="15">
        <v>170</v>
      </c>
      <c r="D974" s="15" t="s">
        <v>8221</v>
      </c>
      <c r="E974" s="15">
        <v>9</v>
      </c>
    </row>
    <row r="975" spans="1:5" x14ac:dyDescent="0.2">
      <c r="A975" s="15" t="s">
        <v>8219</v>
      </c>
      <c r="B975" s="15">
        <v>242</v>
      </c>
      <c r="D975" s="15" t="s">
        <v>8221</v>
      </c>
      <c r="E975" s="15">
        <v>27</v>
      </c>
    </row>
    <row r="976" spans="1:5" x14ac:dyDescent="0.2">
      <c r="A976" s="15" t="s">
        <v>8219</v>
      </c>
      <c r="B976" s="15">
        <v>541</v>
      </c>
      <c r="D976" s="15" t="s">
        <v>8221</v>
      </c>
      <c r="E976" s="15">
        <v>2</v>
      </c>
    </row>
    <row r="977" spans="1:5" x14ac:dyDescent="0.2">
      <c r="A977" s="15" t="s">
        <v>8219</v>
      </c>
      <c r="B977" s="15">
        <v>121</v>
      </c>
      <c r="D977" s="15" t="s">
        <v>8221</v>
      </c>
      <c r="E977" s="15">
        <v>3</v>
      </c>
    </row>
    <row r="978" spans="1:5" x14ac:dyDescent="0.2">
      <c r="A978" s="15" t="s">
        <v>8219</v>
      </c>
      <c r="B978" s="15">
        <v>621</v>
      </c>
      <c r="D978" s="15" t="s">
        <v>8221</v>
      </c>
      <c r="E978" s="15">
        <v>4</v>
      </c>
    </row>
    <row r="979" spans="1:5" x14ac:dyDescent="0.2">
      <c r="A979" s="15" t="s">
        <v>8219</v>
      </c>
      <c r="B979" s="15">
        <v>101</v>
      </c>
      <c r="D979" s="15" t="s">
        <v>8221</v>
      </c>
      <c r="E979" s="15">
        <v>2</v>
      </c>
    </row>
    <row r="980" spans="1:5" x14ac:dyDescent="0.2">
      <c r="A980" s="15" t="s">
        <v>8219</v>
      </c>
      <c r="B980" s="15">
        <v>554</v>
      </c>
      <c r="D980" s="15" t="s">
        <v>8221</v>
      </c>
      <c r="E980" s="15">
        <v>20</v>
      </c>
    </row>
    <row r="981" spans="1:5" x14ac:dyDescent="0.2">
      <c r="A981" s="15" t="s">
        <v>8219</v>
      </c>
      <c r="B981" s="15">
        <v>666</v>
      </c>
      <c r="D981" s="15" t="s">
        <v>8221</v>
      </c>
      <c r="E981" s="15">
        <v>3</v>
      </c>
    </row>
    <row r="982" spans="1:5" x14ac:dyDescent="0.2">
      <c r="A982" s="15" t="s">
        <v>8219</v>
      </c>
      <c r="B982" s="15">
        <v>410</v>
      </c>
      <c r="D982" s="15" t="s">
        <v>8221</v>
      </c>
      <c r="E982" s="15">
        <v>4</v>
      </c>
    </row>
    <row r="983" spans="1:5" x14ac:dyDescent="0.2">
      <c r="A983" s="15" t="s">
        <v>8219</v>
      </c>
      <c r="B983" s="15">
        <v>375</v>
      </c>
      <c r="D983" s="15" t="s">
        <v>8221</v>
      </c>
      <c r="E983" s="15">
        <v>1</v>
      </c>
    </row>
    <row r="984" spans="1:5" x14ac:dyDescent="0.2">
      <c r="A984" s="15" t="s">
        <v>8219</v>
      </c>
      <c r="B984" s="15">
        <v>1364</v>
      </c>
      <c r="D984" s="15" t="s">
        <v>8221</v>
      </c>
      <c r="E984" s="15">
        <v>0</v>
      </c>
    </row>
    <row r="985" spans="1:5" x14ac:dyDescent="0.2">
      <c r="A985" s="15" t="s">
        <v>8219</v>
      </c>
      <c r="B985" s="15">
        <v>35</v>
      </c>
      <c r="D985" s="15" t="s">
        <v>8221</v>
      </c>
      <c r="E985" s="15">
        <v>0</v>
      </c>
    </row>
    <row r="986" spans="1:5" x14ac:dyDescent="0.2">
      <c r="A986" s="15" t="s">
        <v>8219</v>
      </c>
      <c r="B986" s="15">
        <v>203</v>
      </c>
      <c r="D986" s="15" t="s">
        <v>8221</v>
      </c>
      <c r="E986" s="15">
        <v>14</v>
      </c>
    </row>
    <row r="987" spans="1:5" x14ac:dyDescent="0.2">
      <c r="A987" s="15" t="s">
        <v>8219</v>
      </c>
      <c r="B987" s="15">
        <v>49</v>
      </c>
      <c r="D987" s="15" t="s">
        <v>8221</v>
      </c>
      <c r="E987" s="15">
        <v>1</v>
      </c>
    </row>
    <row r="988" spans="1:5" x14ac:dyDescent="0.2">
      <c r="A988" s="15" t="s">
        <v>8219</v>
      </c>
      <c r="B988" s="15">
        <v>5812</v>
      </c>
      <c r="D988" s="15" t="s">
        <v>8221</v>
      </c>
      <c r="E988" s="15">
        <v>118</v>
      </c>
    </row>
    <row r="989" spans="1:5" x14ac:dyDescent="0.2">
      <c r="A989" s="15" t="s">
        <v>8219</v>
      </c>
      <c r="B989" s="15">
        <v>1556</v>
      </c>
      <c r="D989" s="15" t="s">
        <v>8221</v>
      </c>
      <c r="E989" s="15">
        <v>2</v>
      </c>
    </row>
    <row r="990" spans="1:5" x14ac:dyDescent="0.2">
      <c r="A990" s="15" t="s">
        <v>8219</v>
      </c>
      <c r="B990" s="15">
        <v>65</v>
      </c>
      <c r="D990" s="15" t="s">
        <v>8221</v>
      </c>
      <c r="E990" s="15">
        <v>1</v>
      </c>
    </row>
    <row r="991" spans="1:5" x14ac:dyDescent="0.2">
      <c r="A991" s="15" t="s">
        <v>8219</v>
      </c>
      <c r="B991" s="15">
        <v>10</v>
      </c>
      <c r="D991" s="15" t="s">
        <v>8221</v>
      </c>
      <c r="E991" s="15">
        <v>3</v>
      </c>
    </row>
    <row r="992" spans="1:5" x14ac:dyDescent="0.2">
      <c r="A992" s="15" t="s">
        <v>8219</v>
      </c>
      <c r="B992" s="15">
        <v>76</v>
      </c>
      <c r="D992" s="15" t="s">
        <v>8221</v>
      </c>
      <c r="E992" s="15">
        <v>1</v>
      </c>
    </row>
    <row r="993" spans="1:5" x14ac:dyDescent="0.2">
      <c r="A993" s="15" t="s">
        <v>8219</v>
      </c>
      <c r="B993" s="15">
        <v>263</v>
      </c>
      <c r="D993" s="15" t="s">
        <v>8221</v>
      </c>
      <c r="E993" s="15">
        <v>3</v>
      </c>
    </row>
    <row r="994" spans="1:5" x14ac:dyDescent="0.2">
      <c r="A994" s="15" t="s">
        <v>8219</v>
      </c>
      <c r="B994" s="15">
        <v>1530</v>
      </c>
      <c r="D994" s="15" t="s">
        <v>8221</v>
      </c>
      <c r="E994" s="15">
        <v>38</v>
      </c>
    </row>
    <row r="995" spans="1:5" x14ac:dyDescent="0.2">
      <c r="A995" s="15" t="s">
        <v>8219</v>
      </c>
      <c r="B995" s="15">
        <v>278</v>
      </c>
      <c r="D995" s="15" t="s">
        <v>8221</v>
      </c>
      <c r="E995" s="15">
        <v>52</v>
      </c>
    </row>
    <row r="996" spans="1:5" x14ac:dyDescent="0.2">
      <c r="A996" s="15" t="s">
        <v>8219</v>
      </c>
      <c r="B996" s="15">
        <v>350</v>
      </c>
      <c r="D996" s="15" t="s">
        <v>8221</v>
      </c>
      <c r="E996" s="15">
        <v>2</v>
      </c>
    </row>
    <row r="997" spans="1:5" x14ac:dyDescent="0.2">
      <c r="A997" s="15" t="s">
        <v>8219</v>
      </c>
      <c r="B997" s="15">
        <v>470</v>
      </c>
      <c r="D997" s="15" t="s">
        <v>8221</v>
      </c>
      <c r="E997" s="15">
        <v>0</v>
      </c>
    </row>
    <row r="998" spans="1:5" x14ac:dyDescent="0.2">
      <c r="A998" s="15" t="s">
        <v>8219</v>
      </c>
      <c r="B998" s="15">
        <v>3</v>
      </c>
      <c r="D998" s="15" t="s">
        <v>8221</v>
      </c>
      <c r="E998" s="15">
        <v>4</v>
      </c>
    </row>
    <row r="999" spans="1:5" x14ac:dyDescent="0.2">
      <c r="A999" s="15" t="s">
        <v>8219</v>
      </c>
      <c r="B999" s="15">
        <v>8200</v>
      </c>
      <c r="D999" s="15" t="s">
        <v>8221</v>
      </c>
      <c r="E999" s="15">
        <v>4</v>
      </c>
    </row>
    <row r="1000" spans="1:5" x14ac:dyDescent="0.2">
      <c r="A1000" s="15" t="s">
        <v>8219</v>
      </c>
      <c r="B1000" s="15">
        <v>8359</v>
      </c>
      <c r="D1000" s="15" t="s">
        <v>8221</v>
      </c>
      <c r="E1000" s="15">
        <v>18</v>
      </c>
    </row>
    <row r="1001" spans="1:5" x14ac:dyDescent="0.2">
      <c r="A1001" s="15" t="s">
        <v>8219</v>
      </c>
      <c r="B1001" s="15">
        <v>188</v>
      </c>
      <c r="D1001" s="15" t="s">
        <v>8221</v>
      </c>
      <c r="E1001" s="15">
        <v>0</v>
      </c>
    </row>
    <row r="1002" spans="1:5" x14ac:dyDescent="0.2">
      <c r="A1002" s="15" t="s">
        <v>8219</v>
      </c>
      <c r="B1002" s="15">
        <v>48</v>
      </c>
      <c r="D1002" s="15" t="s">
        <v>8221</v>
      </c>
      <c r="E1002" s="15">
        <v>22</v>
      </c>
    </row>
    <row r="1003" spans="1:5" x14ac:dyDescent="0.2">
      <c r="A1003" s="15" t="s">
        <v>8219</v>
      </c>
      <c r="B1003" s="15">
        <v>607</v>
      </c>
      <c r="D1003" s="15" t="s">
        <v>8221</v>
      </c>
      <c r="E1003" s="15">
        <v>49</v>
      </c>
    </row>
    <row r="1004" spans="1:5" x14ac:dyDescent="0.2">
      <c r="A1004" s="15" t="s">
        <v>8219</v>
      </c>
      <c r="B1004" s="15">
        <v>50</v>
      </c>
      <c r="D1004" s="15" t="s">
        <v>8221</v>
      </c>
      <c r="E1004" s="15">
        <v>19</v>
      </c>
    </row>
    <row r="1005" spans="1:5" x14ac:dyDescent="0.2">
      <c r="A1005" s="15" t="s">
        <v>8219</v>
      </c>
      <c r="B1005" s="15">
        <v>55</v>
      </c>
      <c r="D1005" s="15" t="s">
        <v>8221</v>
      </c>
      <c r="E1005" s="15">
        <v>4</v>
      </c>
    </row>
    <row r="1006" spans="1:5" x14ac:dyDescent="0.2">
      <c r="A1006" s="15" t="s">
        <v>8219</v>
      </c>
      <c r="B1006" s="15">
        <v>38</v>
      </c>
      <c r="D1006" s="15" t="s">
        <v>8221</v>
      </c>
      <c r="E1006" s="15">
        <v>4</v>
      </c>
    </row>
    <row r="1007" spans="1:5" x14ac:dyDescent="0.2">
      <c r="A1007" s="15" t="s">
        <v>8219</v>
      </c>
      <c r="B1007" s="15">
        <v>25</v>
      </c>
      <c r="D1007" s="15" t="s">
        <v>8221</v>
      </c>
      <c r="E1007" s="15">
        <v>2</v>
      </c>
    </row>
    <row r="1008" spans="1:5" x14ac:dyDescent="0.2">
      <c r="A1008" s="15" t="s">
        <v>8219</v>
      </c>
      <c r="B1008" s="15">
        <v>46</v>
      </c>
      <c r="D1008" s="15" t="s">
        <v>8221</v>
      </c>
      <c r="E1008" s="15">
        <v>0</v>
      </c>
    </row>
    <row r="1009" spans="1:5" x14ac:dyDescent="0.2">
      <c r="A1009" s="15" t="s">
        <v>8219</v>
      </c>
      <c r="B1009" s="15">
        <v>83</v>
      </c>
      <c r="D1009" s="15" t="s">
        <v>8221</v>
      </c>
      <c r="E1009" s="15">
        <v>0</v>
      </c>
    </row>
    <row r="1010" spans="1:5" x14ac:dyDescent="0.2">
      <c r="A1010" s="15" t="s">
        <v>8219</v>
      </c>
      <c r="B1010" s="15">
        <v>35</v>
      </c>
      <c r="D1010" s="15" t="s">
        <v>8221</v>
      </c>
      <c r="E1010" s="15">
        <v>14</v>
      </c>
    </row>
    <row r="1011" spans="1:5" x14ac:dyDescent="0.2">
      <c r="A1011" s="15" t="s">
        <v>8219</v>
      </c>
      <c r="B1011" s="15">
        <v>25</v>
      </c>
      <c r="D1011" s="15" t="s">
        <v>8221</v>
      </c>
      <c r="E1011" s="15">
        <v>8</v>
      </c>
    </row>
    <row r="1012" spans="1:5" x14ac:dyDescent="0.2">
      <c r="A1012" s="15" t="s">
        <v>8219</v>
      </c>
      <c r="B1012" s="15">
        <v>75</v>
      </c>
      <c r="D1012" s="15" t="s">
        <v>8221</v>
      </c>
      <c r="E1012" s="15">
        <v>0</v>
      </c>
    </row>
    <row r="1013" spans="1:5" x14ac:dyDescent="0.2">
      <c r="A1013" s="15" t="s">
        <v>8219</v>
      </c>
      <c r="B1013" s="15">
        <v>62</v>
      </c>
      <c r="D1013" s="15" t="s">
        <v>8221</v>
      </c>
      <c r="E1013" s="15">
        <v>15</v>
      </c>
    </row>
    <row r="1014" spans="1:5" x14ac:dyDescent="0.2">
      <c r="A1014" s="15" t="s">
        <v>8219</v>
      </c>
      <c r="B1014" s="15">
        <v>160</v>
      </c>
      <c r="D1014" s="15" t="s">
        <v>8221</v>
      </c>
      <c r="E1014" s="15">
        <v>33</v>
      </c>
    </row>
    <row r="1015" spans="1:5" x14ac:dyDescent="0.2">
      <c r="A1015" s="15" t="s">
        <v>8219</v>
      </c>
      <c r="B1015" s="15">
        <v>246</v>
      </c>
      <c r="D1015" s="15" t="s">
        <v>8221</v>
      </c>
      <c r="E1015" s="15">
        <v>2</v>
      </c>
    </row>
    <row r="1016" spans="1:5" x14ac:dyDescent="0.2">
      <c r="A1016" s="15" t="s">
        <v>8219</v>
      </c>
      <c r="B1016" s="15">
        <v>55</v>
      </c>
      <c r="D1016" s="15" t="s">
        <v>8221</v>
      </c>
      <c r="E1016" s="15">
        <v>6</v>
      </c>
    </row>
    <row r="1017" spans="1:5" x14ac:dyDescent="0.2">
      <c r="A1017" s="15" t="s">
        <v>8219</v>
      </c>
      <c r="B1017" s="15">
        <v>23</v>
      </c>
      <c r="D1017" s="15" t="s">
        <v>8221</v>
      </c>
      <c r="E1017" s="15">
        <v>2</v>
      </c>
    </row>
    <row r="1018" spans="1:5" x14ac:dyDescent="0.2">
      <c r="A1018" s="15" t="s">
        <v>8219</v>
      </c>
      <c r="B1018" s="15">
        <v>72</v>
      </c>
      <c r="D1018" s="15" t="s">
        <v>8221</v>
      </c>
      <c r="E1018" s="15">
        <v>0</v>
      </c>
    </row>
    <row r="1019" spans="1:5" x14ac:dyDescent="0.2">
      <c r="A1019" s="15" t="s">
        <v>8219</v>
      </c>
      <c r="B1019" s="15">
        <v>22</v>
      </c>
      <c r="D1019" s="15" t="s">
        <v>8221</v>
      </c>
      <c r="E1019" s="15">
        <v>4</v>
      </c>
    </row>
    <row r="1020" spans="1:5" x14ac:dyDescent="0.2">
      <c r="A1020" s="15" t="s">
        <v>8219</v>
      </c>
      <c r="B1020" s="15">
        <v>14</v>
      </c>
      <c r="D1020" s="15" t="s">
        <v>8221</v>
      </c>
      <c r="E1020" s="15">
        <v>1</v>
      </c>
    </row>
    <row r="1021" spans="1:5" x14ac:dyDescent="0.2">
      <c r="A1021" s="15" t="s">
        <v>8219</v>
      </c>
      <c r="B1021" s="15">
        <v>38</v>
      </c>
      <c r="D1021" s="15" t="s">
        <v>8221</v>
      </c>
      <c r="E1021" s="15">
        <v>3</v>
      </c>
    </row>
    <row r="1022" spans="1:5" x14ac:dyDescent="0.2">
      <c r="A1022" s="15" t="s">
        <v>8219</v>
      </c>
      <c r="B1022" s="15">
        <v>32</v>
      </c>
      <c r="D1022" s="15" t="s">
        <v>8221</v>
      </c>
      <c r="E1022" s="15">
        <v>4</v>
      </c>
    </row>
    <row r="1023" spans="1:5" x14ac:dyDescent="0.2">
      <c r="A1023" s="15" t="s">
        <v>8219</v>
      </c>
      <c r="B1023" s="15">
        <v>63</v>
      </c>
      <c r="D1023" s="15" t="s">
        <v>8221</v>
      </c>
      <c r="E1023" s="15">
        <v>0</v>
      </c>
    </row>
    <row r="1024" spans="1:5" x14ac:dyDescent="0.2">
      <c r="A1024" s="15" t="s">
        <v>8219</v>
      </c>
      <c r="B1024" s="15">
        <v>27</v>
      </c>
      <c r="D1024" s="15" t="s">
        <v>8221</v>
      </c>
      <c r="E1024" s="15">
        <v>4</v>
      </c>
    </row>
    <row r="1025" spans="1:5" x14ac:dyDescent="0.2">
      <c r="A1025" s="15" t="s">
        <v>8219</v>
      </c>
      <c r="B1025" s="15">
        <v>44</v>
      </c>
      <c r="D1025" s="15" t="s">
        <v>8221</v>
      </c>
      <c r="E1025" s="15">
        <v>3</v>
      </c>
    </row>
    <row r="1026" spans="1:5" x14ac:dyDescent="0.2">
      <c r="A1026" s="15" t="s">
        <v>8219</v>
      </c>
      <c r="B1026" s="15">
        <v>38</v>
      </c>
      <c r="D1026" s="15" t="s">
        <v>8221</v>
      </c>
      <c r="E1026" s="15">
        <v>34</v>
      </c>
    </row>
    <row r="1027" spans="1:5" x14ac:dyDescent="0.2">
      <c r="A1027" s="15" t="s">
        <v>8219</v>
      </c>
      <c r="B1027" s="15">
        <v>115</v>
      </c>
      <c r="D1027" s="15" t="s">
        <v>8221</v>
      </c>
      <c r="E1027" s="15">
        <v>2</v>
      </c>
    </row>
    <row r="1028" spans="1:5" x14ac:dyDescent="0.2">
      <c r="A1028" s="15" t="s">
        <v>8219</v>
      </c>
      <c r="B1028" s="15">
        <v>37</v>
      </c>
      <c r="D1028" s="15" t="s">
        <v>8221</v>
      </c>
      <c r="E1028" s="15">
        <v>33</v>
      </c>
    </row>
    <row r="1029" spans="1:5" x14ac:dyDescent="0.2">
      <c r="A1029" s="15" t="s">
        <v>8219</v>
      </c>
      <c r="B1029" s="15">
        <v>99</v>
      </c>
      <c r="D1029" s="15" t="s">
        <v>8221</v>
      </c>
      <c r="E1029" s="15">
        <v>0</v>
      </c>
    </row>
    <row r="1030" spans="1:5" x14ac:dyDescent="0.2">
      <c r="A1030" s="15" t="s">
        <v>8219</v>
      </c>
      <c r="B1030" s="15">
        <v>44</v>
      </c>
      <c r="D1030" s="15" t="s">
        <v>8221</v>
      </c>
      <c r="E1030" s="15">
        <v>0</v>
      </c>
    </row>
    <row r="1031" spans="1:5" x14ac:dyDescent="0.2">
      <c r="A1031" s="15" t="s">
        <v>8219</v>
      </c>
      <c r="B1031" s="15">
        <v>58</v>
      </c>
      <c r="D1031" s="15" t="s">
        <v>8221</v>
      </c>
      <c r="E1031" s="15">
        <v>1</v>
      </c>
    </row>
    <row r="1032" spans="1:5" x14ac:dyDescent="0.2">
      <c r="A1032" s="15" t="s">
        <v>8219</v>
      </c>
      <c r="B1032" s="15">
        <v>191</v>
      </c>
      <c r="D1032" s="15" t="s">
        <v>8221</v>
      </c>
      <c r="E1032" s="15">
        <v>13</v>
      </c>
    </row>
    <row r="1033" spans="1:5" x14ac:dyDescent="0.2">
      <c r="A1033" s="15" t="s">
        <v>8219</v>
      </c>
      <c r="B1033" s="15">
        <v>40</v>
      </c>
      <c r="D1033" s="15" t="s">
        <v>8221</v>
      </c>
      <c r="E1033" s="15">
        <v>2</v>
      </c>
    </row>
    <row r="1034" spans="1:5" x14ac:dyDescent="0.2">
      <c r="A1034" s="15" t="s">
        <v>8219</v>
      </c>
      <c r="B1034" s="15">
        <v>38</v>
      </c>
      <c r="D1034" s="15" t="s">
        <v>8221</v>
      </c>
      <c r="E1034" s="15">
        <v>36</v>
      </c>
    </row>
    <row r="1035" spans="1:5" x14ac:dyDescent="0.2">
      <c r="A1035" s="15" t="s">
        <v>8219</v>
      </c>
      <c r="B1035" s="15">
        <v>39</v>
      </c>
      <c r="D1035" s="15" t="s">
        <v>8221</v>
      </c>
      <c r="E1035" s="15">
        <v>1</v>
      </c>
    </row>
    <row r="1036" spans="1:5" x14ac:dyDescent="0.2">
      <c r="A1036" s="15" t="s">
        <v>8219</v>
      </c>
      <c r="B1036" s="15">
        <v>11</v>
      </c>
      <c r="D1036" s="15" t="s">
        <v>8221</v>
      </c>
      <c r="E1036" s="15">
        <v>15</v>
      </c>
    </row>
    <row r="1037" spans="1:5" x14ac:dyDescent="0.2">
      <c r="A1037" s="15" t="s">
        <v>8219</v>
      </c>
      <c r="B1037" s="15">
        <v>107</v>
      </c>
      <c r="D1037" s="15" t="s">
        <v>8221</v>
      </c>
      <c r="E1037" s="15">
        <v>1</v>
      </c>
    </row>
    <row r="1038" spans="1:5" x14ac:dyDescent="0.2">
      <c r="A1038" s="15" t="s">
        <v>8219</v>
      </c>
      <c r="B1038" s="15">
        <v>147</v>
      </c>
      <c r="D1038" s="15" t="s">
        <v>8221</v>
      </c>
      <c r="E1038" s="15">
        <v>0</v>
      </c>
    </row>
    <row r="1039" spans="1:5" x14ac:dyDescent="0.2">
      <c r="A1039" s="15" t="s">
        <v>8219</v>
      </c>
      <c r="B1039" s="15">
        <v>36</v>
      </c>
      <c r="D1039" s="15" t="s">
        <v>8221</v>
      </c>
      <c r="E1039" s="15">
        <v>1</v>
      </c>
    </row>
    <row r="1040" spans="1:5" x14ac:dyDescent="0.2">
      <c r="A1040" s="15" t="s">
        <v>8219</v>
      </c>
      <c r="B1040" s="15">
        <v>92</v>
      </c>
      <c r="D1040" s="15" t="s">
        <v>8221</v>
      </c>
      <c r="E1040" s="15">
        <v>0</v>
      </c>
    </row>
    <row r="1041" spans="1:5" x14ac:dyDescent="0.2">
      <c r="A1041" s="15" t="s">
        <v>8219</v>
      </c>
      <c r="B1041" s="15">
        <v>35</v>
      </c>
      <c r="D1041" s="15" t="s">
        <v>8221</v>
      </c>
      <c r="E1041" s="15">
        <v>0</v>
      </c>
    </row>
    <row r="1042" spans="1:5" x14ac:dyDescent="0.2">
      <c r="A1042" s="15" t="s">
        <v>8219</v>
      </c>
      <c r="B1042" s="15">
        <v>17</v>
      </c>
      <c r="D1042" s="15" t="s">
        <v>8221</v>
      </c>
      <c r="E1042" s="15">
        <v>1</v>
      </c>
    </row>
    <row r="1043" spans="1:5" x14ac:dyDescent="0.2">
      <c r="A1043" s="15" t="s">
        <v>8219</v>
      </c>
      <c r="B1043" s="15">
        <v>22</v>
      </c>
      <c r="D1043" s="15" t="s">
        <v>8221</v>
      </c>
      <c r="E1043" s="15">
        <v>39</v>
      </c>
    </row>
    <row r="1044" spans="1:5" x14ac:dyDescent="0.2">
      <c r="A1044" s="15" t="s">
        <v>8219</v>
      </c>
      <c r="B1044" s="15">
        <v>69</v>
      </c>
      <c r="D1044" s="15" t="s">
        <v>8221</v>
      </c>
      <c r="E1044" s="15">
        <v>0</v>
      </c>
    </row>
    <row r="1045" spans="1:5" x14ac:dyDescent="0.2">
      <c r="A1045" s="15" t="s">
        <v>8219</v>
      </c>
      <c r="B1045" s="15">
        <v>13</v>
      </c>
      <c r="D1045" s="15" t="s">
        <v>8221</v>
      </c>
      <c r="E1045" s="15">
        <v>0</v>
      </c>
    </row>
    <row r="1046" spans="1:5" x14ac:dyDescent="0.2">
      <c r="A1046" s="15" t="s">
        <v>8219</v>
      </c>
      <c r="B1046" s="15">
        <v>58</v>
      </c>
      <c r="D1046" s="15" t="s">
        <v>8221</v>
      </c>
      <c r="E1046" s="15">
        <v>3</v>
      </c>
    </row>
    <row r="1047" spans="1:5" x14ac:dyDescent="0.2">
      <c r="A1047" s="15" t="s">
        <v>8219</v>
      </c>
      <c r="B1047" s="15">
        <v>44</v>
      </c>
      <c r="D1047" s="15" t="s">
        <v>8221</v>
      </c>
      <c r="E1047" s="15">
        <v>1</v>
      </c>
    </row>
    <row r="1048" spans="1:5" x14ac:dyDescent="0.2">
      <c r="A1048" s="15" t="s">
        <v>8219</v>
      </c>
      <c r="B1048" s="15">
        <v>83</v>
      </c>
      <c r="D1048" s="15" t="s">
        <v>8221</v>
      </c>
      <c r="E1048" s="15">
        <v>13</v>
      </c>
    </row>
    <row r="1049" spans="1:5" x14ac:dyDescent="0.2">
      <c r="A1049" s="15" t="s">
        <v>8219</v>
      </c>
      <c r="B1049" s="15">
        <v>117</v>
      </c>
      <c r="D1049" s="15" t="s">
        <v>8221</v>
      </c>
      <c r="E1049" s="15">
        <v>0</v>
      </c>
    </row>
    <row r="1050" spans="1:5" x14ac:dyDescent="0.2">
      <c r="A1050" s="15" t="s">
        <v>8219</v>
      </c>
      <c r="B1050" s="15">
        <v>32</v>
      </c>
      <c r="D1050" s="15" t="s">
        <v>8221</v>
      </c>
      <c r="E1050" s="15">
        <v>6</v>
      </c>
    </row>
    <row r="1051" spans="1:5" x14ac:dyDescent="0.2">
      <c r="A1051" s="15" t="s">
        <v>8219</v>
      </c>
      <c r="B1051" s="15">
        <v>8</v>
      </c>
      <c r="D1051" s="15" t="s">
        <v>8221</v>
      </c>
      <c r="E1051" s="15">
        <v>0</v>
      </c>
    </row>
    <row r="1052" spans="1:5" x14ac:dyDescent="0.2">
      <c r="A1052" s="15" t="s">
        <v>8219</v>
      </c>
      <c r="B1052" s="15">
        <v>340</v>
      </c>
      <c r="D1052" s="15" t="s">
        <v>8221</v>
      </c>
      <c r="E1052" s="15">
        <v>14</v>
      </c>
    </row>
    <row r="1053" spans="1:5" x14ac:dyDescent="0.2">
      <c r="A1053" s="15" t="s">
        <v>8219</v>
      </c>
      <c r="B1053" s="15">
        <v>7</v>
      </c>
      <c r="D1053" s="15" t="s">
        <v>8221</v>
      </c>
      <c r="E1053" s="15">
        <v>5</v>
      </c>
    </row>
    <row r="1054" spans="1:5" x14ac:dyDescent="0.2">
      <c r="A1054" s="15" t="s">
        <v>8219</v>
      </c>
      <c r="B1054" s="15">
        <v>19</v>
      </c>
      <c r="D1054" s="15" t="s">
        <v>8221</v>
      </c>
      <c r="E1054" s="15">
        <v>6</v>
      </c>
    </row>
    <row r="1055" spans="1:5" x14ac:dyDescent="0.2">
      <c r="A1055" s="15" t="s">
        <v>8219</v>
      </c>
      <c r="B1055" s="15">
        <v>47</v>
      </c>
      <c r="D1055" s="15" t="s">
        <v>8221</v>
      </c>
      <c r="E1055" s="15">
        <v>15</v>
      </c>
    </row>
    <row r="1056" spans="1:5" x14ac:dyDescent="0.2">
      <c r="A1056" s="15" t="s">
        <v>8219</v>
      </c>
      <c r="B1056" s="15">
        <v>13</v>
      </c>
      <c r="D1056" s="15" t="s">
        <v>8221</v>
      </c>
      <c r="E1056" s="15">
        <v>0</v>
      </c>
    </row>
    <row r="1057" spans="1:5" x14ac:dyDescent="0.2">
      <c r="A1057" s="15" t="s">
        <v>8219</v>
      </c>
      <c r="B1057" s="15">
        <v>90</v>
      </c>
      <c r="D1057" s="15" t="s">
        <v>8221</v>
      </c>
      <c r="E1057" s="15">
        <v>1</v>
      </c>
    </row>
    <row r="1058" spans="1:5" x14ac:dyDescent="0.2">
      <c r="A1058" s="15" t="s">
        <v>8219</v>
      </c>
      <c r="B1058" s="15">
        <v>63</v>
      </c>
      <c r="D1058" s="15" t="s">
        <v>8221</v>
      </c>
      <c r="E1058" s="15">
        <v>9</v>
      </c>
    </row>
    <row r="1059" spans="1:5" x14ac:dyDescent="0.2">
      <c r="A1059" s="15" t="s">
        <v>8219</v>
      </c>
      <c r="B1059" s="15">
        <v>26</v>
      </c>
      <c r="D1059" s="15" t="s">
        <v>8221</v>
      </c>
      <c r="E1059" s="15">
        <v>3</v>
      </c>
    </row>
    <row r="1060" spans="1:5" x14ac:dyDescent="0.2">
      <c r="A1060" s="15" t="s">
        <v>8219</v>
      </c>
      <c r="B1060" s="15">
        <v>71</v>
      </c>
      <c r="D1060" s="15" t="s">
        <v>8221</v>
      </c>
      <c r="E1060" s="15">
        <v>3</v>
      </c>
    </row>
    <row r="1061" spans="1:5" x14ac:dyDescent="0.2">
      <c r="A1061" s="15" t="s">
        <v>8219</v>
      </c>
      <c r="B1061" s="15">
        <v>38</v>
      </c>
      <c r="D1061" s="15" t="s">
        <v>8221</v>
      </c>
      <c r="E1061" s="15">
        <v>1</v>
      </c>
    </row>
    <row r="1062" spans="1:5" x14ac:dyDescent="0.2">
      <c r="A1062" s="15" t="s">
        <v>8219</v>
      </c>
      <c r="B1062" s="15">
        <v>859</v>
      </c>
      <c r="D1062" s="15" t="s">
        <v>8221</v>
      </c>
      <c r="E1062" s="15">
        <v>3</v>
      </c>
    </row>
    <row r="1063" spans="1:5" x14ac:dyDescent="0.2">
      <c r="A1063" s="15" t="s">
        <v>8219</v>
      </c>
      <c r="B1063" s="15">
        <v>21</v>
      </c>
      <c r="D1063" s="15" t="s">
        <v>8221</v>
      </c>
      <c r="E1063" s="15">
        <v>0</v>
      </c>
    </row>
    <row r="1064" spans="1:5" x14ac:dyDescent="0.2">
      <c r="A1064" s="15" t="s">
        <v>8219</v>
      </c>
      <c r="B1064" s="15">
        <v>78</v>
      </c>
      <c r="D1064" s="15" t="s">
        <v>8221</v>
      </c>
      <c r="E1064" s="15">
        <v>2</v>
      </c>
    </row>
    <row r="1065" spans="1:5" x14ac:dyDescent="0.2">
      <c r="A1065" s="15" t="s">
        <v>8219</v>
      </c>
      <c r="B1065" s="15">
        <v>53</v>
      </c>
      <c r="D1065" s="15" t="s">
        <v>8221</v>
      </c>
      <c r="E1065" s="15">
        <v>10</v>
      </c>
    </row>
    <row r="1066" spans="1:5" x14ac:dyDescent="0.2">
      <c r="A1066" s="15" t="s">
        <v>8219</v>
      </c>
      <c r="B1066" s="15">
        <v>356</v>
      </c>
      <c r="D1066" s="15" t="s">
        <v>8221</v>
      </c>
      <c r="E1066" s="15">
        <v>60</v>
      </c>
    </row>
    <row r="1067" spans="1:5" x14ac:dyDescent="0.2">
      <c r="A1067" s="15" t="s">
        <v>8219</v>
      </c>
      <c r="B1067" s="15">
        <v>279</v>
      </c>
      <c r="D1067" s="15" t="s">
        <v>8221</v>
      </c>
      <c r="E1067" s="15">
        <v>5</v>
      </c>
    </row>
    <row r="1068" spans="1:5" x14ac:dyDescent="0.2">
      <c r="A1068" s="15" t="s">
        <v>8219</v>
      </c>
      <c r="B1068" s="15">
        <v>266</v>
      </c>
      <c r="D1068" s="15" t="s">
        <v>8221</v>
      </c>
      <c r="E1068" s="15">
        <v>9</v>
      </c>
    </row>
    <row r="1069" spans="1:5" x14ac:dyDescent="0.2">
      <c r="A1069" s="15" t="s">
        <v>8219</v>
      </c>
      <c r="B1069" s="15">
        <v>623</v>
      </c>
      <c r="D1069" s="15" t="s">
        <v>8221</v>
      </c>
      <c r="E1069" s="15">
        <v>13</v>
      </c>
    </row>
    <row r="1070" spans="1:5" x14ac:dyDescent="0.2">
      <c r="A1070" s="15" t="s">
        <v>8219</v>
      </c>
      <c r="B1070" s="15">
        <v>392</v>
      </c>
      <c r="D1070" s="15" t="s">
        <v>8221</v>
      </c>
      <c r="E1070" s="15">
        <v>0</v>
      </c>
    </row>
    <row r="1071" spans="1:5" x14ac:dyDescent="0.2">
      <c r="A1071" s="15" t="s">
        <v>8219</v>
      </c>
      <c r="B1071" s="15">
        <v>3562</v>
      </c>
      <c r="D1071" s="15" t="s">
        <v>8221</v>
      </c>
      <c r="E1071" s="15">
        <v>8</v>
      </c>
    </row>
    <row r="1072" spans="1:5" x14ac:dyDescent="0.2">
      <c r="A1072" s="15" t="s">
        <v>8219</v>
      </c>
      <c r="B1072" s="15">
        <v>514</v>
      </c>
      <c r="D1072" s="15" t="s">
        <v>8221</v>
      </c>
      <c r="E1072" s="15">
        <v>3</v>
      </c>
    </row>
    <row r="1073" spans="1:5" x14ac:dyDescent="0.2">
      <c r="A1073" s="15" t="s">
        <v>8219</v>
      </c>
      <c r="B1073" s="15">
        <v>88</v>
      </c>
      <c r="D1073" s="15" t="s">
        <v>8221</v>
      </c>
      <c r="E1073" s="15">
        <v>3</v>
      </c>
    </row>
    <row r="1074" spans="1:5" x14ac:dyDescent="0.2">
      <c r="A1074" s="15" t="s">
        <v>8219</v>
      </c>
      <c r="B1074" s="15">
        <v>537</v>
      </c>
      <c r="D1074" s="15" t="s">
        <v>8221</v>
      </c>
      <c r="E1074" s="15">
        <v>0</v>
      </c>
    </row>
    <row r="1075" spans="1:5" x14ac:dyDescent="0.2">
      <c r="A1075" s="15" t="s">
        <v>8219</v>
      </c>
      <c r="B1075" s="15">
        <v>25</v>
      </c>
      <c r="D1075" s="15" t="s">
        <v>8221</v>
      </c>
      <c r="E1075" s="15">
        <v>6</v>
      </c>
    </row>
    <row r="1076" spans="1:5" x14ac:dyDescent="0.2">
      <c r="A1076" s="15" t="s">
        <v>8219</v>
      </c>
      <c r="B1076" s="15">
        <v>3238</v>
      </c>
      <c r="D1076" s="15" t="s">
        <v>8221</v>
      </c>
      <c r="E1076" s="15">
        <v>4</v>
      </c>
    </row>
    <row r="1077" spans="1:5" x14ac:dyDescent="0.2">
      <c r="A1077" s="15" t="s">
        <v>8219</v>
      </c>
      <c r="B1077" s="15">
        <v>897</v>
      </c>
      <c r="D1077" s="15" t="s">
        <v>8221</v>
      </c>
      <c r="E1077" s="15">
        <v>1</v>
      </c>
    </row>
    <row r="1078" spans="1:5" x14ac:dyDescent="0.2">
      <c r="A1078" s="15" t="s">
        <v>8219</v>
      </c>
      <c r="B1078" s="15">
        <v>878</v>
      </c>
      <c r="D1078" s="15" t="s">
        <v>8221</v>
      </c>
      <c r="E1078" s="15">
        <v>29</v>
      </c>
    </row>
    <row r="1079" spans="1:5" x14ac:dyDescent="0.2">
      <c r="A1079" s="15" t="s">
        <v>8219</v>
      </c>
      <c r="B1079" s="15">
        <v>115</v>
      </c>
      <c r="D1079" s="15" t="s">
        <v>8221</v>
      </c>
      <c r="E1079" s="15">
        <v>0</v>
      </c>
    </row>
    <row r="1080" spans="1:5" x14ac:dyDescent="0.2">
      <c r="A1080" s="15" t="s">
        <v>8219</v>
      </c>
      <c r="B1080" s="15">
        <v>234</v>
      </c>
      <c r="D1080" s="15" t="s">
        <v>8221</v>
      </c>
      <c r="E1080" s="15">
        <v>4</v>
      </c>
    </row>
    <row r="1081" spans="1:5" x14ac:dyDescent="0.2">
      <c r="A1081" s="15" t="s">
        <v>8219</v>
      </c>
      <c r="B1081" s="15">
        <v>4330</v>
      </c>
      <c r="D1081" s="15" t="s">
        <v>8221</v>
      </c>
      <c r="E1081" s="15">
        <v>5</v>
      </c>
    </row>
    <row r="1082" spans="1:5" x14ac:dyDescent="0.2">
      <c r="A1082" s="15" t="s">
        <v>8219</v>
      </c>
      <c r="B1082" s="15">
        <v>651</v>
      </c>
      <c r="D1082" s="15" t="s">
        <v>8221</v>
      </c>
      <c r="E1082" s="15">
        <v>4</v>
      </c>
    </row>
    <row r="1083" spans="1:5" x14ac:dyDescent="0.2">
      <c r="A1083" s="15" t="s">
        <v>8219</v>
      </c>
      <c r="B1083" s="15">
        <v>251</v>
      </c>
      <c r="D1083" s="15" t="s">
        <v>8221</v>
      </c>
      <c r="E1083" s="15">
        <v>5</v>
      </c>
    </row>
    <row r="1084" spans="1:5" x14ac:dyDescent="0.2">
      <c r="A1084" s="15" t="s">
        <v>8219</v>
      </c>
      <c r="B1084" s="15">
        <v>263</v>
      </c>
      <c r="D1084" s="15" t="s">
        <v>8221</v>
      </c>
      <c r="E1084" s="15">
        <v>1</v>
      </c>
    </row>
    <row r="1085" spans="1:5" x14ac:dyDescent="0.2">
      <c r="A1085" s="15" t="s">
        <v>8219</v>
      </c>
      <c r="B1085" s="15">
        <v>28</v>
      </c>
      <c r="D1085" s="15" t="s">
        <v>8221</v>
      </c>
      <c r="E1085" s="15">
        <v>1</v>
      </c>
    </row>
    <row r="1086" spans="1:5" x14ac:dyDescent="0.2">
      <c r="A1086" s="15" t="s">
        <v>8219</v>
      </c>
      <c r="B1086" s="15">
        <v>721</v>
      </c>
      <c r="D1086" s="15" t="s">
        <v>8221</v>
      </c>
      <c r="E1086" s="15">
        <v>0</v>
      </c>
    </row>
    <row r="1087" spans="1:5" x14ac:dyDescent="0.2">
      <c r="A1087" s="15" t="s">
        <v>8219</v>
      </c>
      <c r="B1087" s="15">
        <v>50</v>
      </c>
      <c r="D1087" s="15" t="s">
        <v>8221</v>
      </c>
      <c r="E1087" s="15">
        <v>14</v>
      </c>
    </row>
    <row r="1088" spans="1:5" x14ac:dyDescent="0.2">
      <c r="A1088" s="15" t="s">
        <v>8219</v>
      </c>
      <c r="B1088" s="15">
        <v>73</v>
      </c>
      <c r="D1088" s="15" t="s">
        <v>8221</v>
      </c>
      <c r="E1088" s="15">
        <v>3</v>
      </c>
    </row>
    <row r="1089" spans="1:5" x14ac:dyDescent="0.2">
      <c r="A1089" s="15" t="s">
        <v>8219</v>
      </c>
      <c r="B1089" s="15">
        <v>27</v>
      </c>
      <c r="D1089" s="15" t="s">
        <v>8221</v>
      </c>
      <c r="E1089" s="15">
        <v>10</v>
      </c>
    </row>
    <row r="1090" spans="1:5" x14ac:dyDescent="0.2">
      <c r="A1090" s="15" t="s">
        <v>8219</v>
      </c>
      <c r="B1090" s="15">
        <v>34</v>
      </c>
      <c r="D1090" s="15" t="s">
        <v>8221</v>
      </c>
      <c r="E1090" s="15">
        <v>17</v>
      </c>
    </row>
    <row r="1091" spans="1:5" x14ac:dyDescent="0.2">
      <c r="A1091" s="15" t="s">
        <v>8219</v>
      </c>
      <c r="B1091" s="15">
        <v>7</v>
      </c>
      <c r="D1091" s="15" t="s">
        <v>8221</v>
      </c>
      <c r="E1091" s="15">
        <v>2</v>
      </c>
    </row>
    <row r="1092" spans="1:5" x14ac:dyDescent="0.2">
      <c r="A1092" s="15" t="s">
        <v>8219</v>
      </c>
      <c r="B1092" s="15">
        <v>24</v>
      </c>
      <c r="D1092" s="15" t="s">
        <v>8221</v>
      </c>
      <c r="E1092" s="15">
        <v>0</v>
      </c>
    </row>
    <row r="1093" spans="1:5" x14ac:dyDescent="0.2">
      <c r="A1093" s="15" t="s">
        <v>8219</v>
      </c>
      <c r="B1093" s="15">
        <v>15</v>
      </c>
      <c r="D1093" s="15" t="s">
        <v>8221</v>
      </c>
      <c r="E1093" s="15">
        <v>4</v>
      </c>
    </row>
    <row r="1094" spans="1:5" x14ac:dyDescent="0.2">
      <c r="A1094" s="15" t="s">
        <v>8219</v>
      </c>
      <c r="B1094" s="15">
        <v>72</v>
      </c>
      <c r="D1094" s="15" t="s">
        <v>8221</v>
      </c>
      <c r="E1094" s="15">
        <v>12</v>
      </c>
    </row>
    <row r="1095" spans="1:5" x14ac:dyDescent="0.2">
      <c r="A1095" s="15" t="s">
        <v>8219</v>
      </c>
      <c r="B1095" s="15">
        <v>120</v>
      </c>
      <c r="D1095" s="15" t="s">
        <v>8221</v>
      </c>
      <c r="E1095" s="15">
        <v>3</v>
      </c>
    </row>
    <row r="1096" spans="1:5" x14ac:dyDescent="0.2">
      <c r="A1096" s="15" t="s">
        <v>8219</v>
      </c>
      <c r="B1096" s="15">
        <v>123</v>
      </c>
      <c r="D1096" s="15" t="s">
        <v>8221</v>
      </c>
      <c r="E1096" s="15">
        <v>12</v>
      </c>
    </row>
    <row r="1097" spans="1:5" x14ac:dyDescent="0.2">
      <c r="A1097" s="15" t="s">
        <v>8219</v>
      </c>
      <c r="B1097" s="15">
        <v>1</v>
      </c>
      <c r="D1097" s="15" t="s">
        <v>8221</v>
      </c>
      <c r="E1097" s="15">
        <v>0</v>
      </c>
    </row>
    <row r="1098" spans="1:5" x14ac:dyDescent="0.2">
      <c r="A1098" s="15" t="s">
        <v>8219</v>
      </c>
      <c r="B1098" s="15">
        <v>24</v>
      </c>
      <c r="D1098" s="15" t="s">
        <v>8221</v>
      </c>
      <c r="E1098" s="15">
        <v>7</v>
      </c>
    </row>
    <row r="1099" spans="1:5" x14ac:dyDescent="0.2">
      <c r="A1099" s="15" t="s">
        <v>8219</v>
      </c>
      <c r="B1099" s="15">
        <v>33</v>
      </c>
      <c r="D1099" s="15" t="s">
        <v>8221</v>
      </c>
      <c r="E1099" s="15">
        <v>2</v>
      </c>
    </row>
    <row r="1100" spans="1:5" x14ac:dyDescent="0.2">
      <c r="A1100" s="15" t="s">
        <v>8219</v>
      </c>
      <c r="B1100" s="15">
        <v>14</v>
      </c>
      <c r="D1100" s="15" t="s">
        <v>8221</v>
      </c>
      <c r="E1100" s="15">
        <v>1</v>
      </c>
    </row>
    <row r="1101" spans="1:5" x14ac:dyDescent="0.2">
      <c r="A1101" s="15" t="s">
        <v>8219</v>
      </c>
      <c r="B1101" s="15">
        <v>9</v>
      </c>
      <c r="D1101" s="15" t="s">
        <v>8221</v>
      </c>
      <c r="E1101" s="15">
        <v>4</v>
      </c>
    </row>
    <row r="1102" spans="1:5" x14ac:dyDescent="0.2">
      <c r="A1102" s="15" t="s">
        <v>8219</v>
      </c>
      <c r="B1102" s="15">
        <v>76</v>
      </c>
      <c r="D1102" s="15" t="s">
        <v>8221</v>
      </c>
      <c r="E1102" s="15">
        <v>4</v>
      </c>
    </row>
    <row r="1103" spans="1:5" x14ac:dyDescent="0.2">
      <c r="A1103" s="15" t="s">
        <v>8219</v>
      </c>
      <c r="B1103" s="15">
        <v>19</v>
      </c>
      <c r="D1103" s="15" t="s">
        <v>8221</v>
      </c>
      <c r="E1103" s="15">
        <v>17</v>
      </c>
    </row>
    <row r="1104" spans="1:5" x14ac:dyDescent="0.2">
      <c r="A1104" s="15" t="s">
        <v>8219</v>
      </c>
      <c r="B1104" s="15">
        <v>69</v>
      </c>
      <c r="D1104" s="15" t="s">
        <v>8221</v>
      </c>
      <c r="E1104" s="15">
        <v>7</v>
      </c>
    </row>
    <row r="1105" spans="1:5" x14ac:dyDescent="0.2">
      <c r="A1105" s="15" t="s">
        <v>8219</v>
      </c>
      <c r="B1105" s="15">
        <v>218</v>
      </c>
      <c r="D1105" s="15" t="s">
        <v>8221</v>
      </c>
      <c r="E1105" s="15">
        <v>2</v>
      </c>
    </row>
    <row r="1106" spans="1:5" x14ac:dyDescent="0.2">
      <c r="A1106" s="15" t="s">
        <v>8219</v>
      </c>
      <c r="B1106" s="15">
        <v>30</v>
      </c>
      <c r="D1106" s="15" t="s">
        <v>8221</v>
      </c>
      <c r="E1106" s="15">
        <v>5</v>
      </c>
    </row>
    <row r="1107" spans="1:5" x14ac:dyDescent="0.2">
      <c r="A1107" s="15" t="s">
        <v>8219</v>
      </c>
      <c r="B1107" s="15">
        <v>100</v>
      </c>
      <c r="D1107" s="15" t="s">
        <v>8221</v>
      </c>
      <c r="E1107" s="15">
        <v>1</v>
      </c>
    </row>
    <row r="1108" spans="1:5" x14ac:dyDescent="0.2">
      <c r="A1108" s="15" t="s">
        <v>8219</v>
      </c>
      <c r="B1108" s="15">
        <v>296</v>
      </c>
      <c r="D1108" s="15" t="s">
        <v>8221</v>
      </c>
      <c r="E1108" s="15">
        <v>1</v>
      </c>
    </row>
    <row r="1109" spans="1:5" x14ac:dyDescent="0.2">
      <c r="A1109" s="15" t="s">
        <v>8219</v>
      </c>
      <c r="B1109" s="15">
        <v>1204</v>
      </c>
      <c r="D1109" s="15" t="s">
        <v>8221</v>
      </c>
      <c r="E1109" s="15">
        <v>14</v>
      </c>
    </row>
    <row r="1110" spans="1:5" x14ac:dyDescent="0.2">
      <c r="A1110" s="15" t="s">
        <v>8219</v>
      </c>
      <c r="B1110" s="15">
        <v>321</v>
      </c>
      <c r="D1110" s="15" t="s">
        <v>8221</v>
      </c>
      <c r="E1110" s="15">
        <v>26</v>
      </c>
    </row>
    <row r="1111" spans="1:5" x14ac:dyDescent="0.2">
      <c r="A1111" s="15" t="s">
        <v>8219</v>
      </c>
      <c r="B1111" s="15">
        <v>301</v>
      </c>
      <c r="D1111" s="15" t="s">
        <v>8221</v>
      </c>
      <c r="E1111" s="15">
        <v>2</v>
      </c>
    </row>
    <row r="1112" spans="1:5" x14ac:dyDescent="0.2">
      <c r="A1112" s="15" t="s">
        <v>8219</v>
      </c>
      <c r="B1112" s="15">
        <v>144</v>
      </c>
      <c r="D1112" s="15" t="s">
        <v>8221</v>
      </c>
      <c r="E1112" s="15">
        <v>1</v>
      </c>
    </row>
    <row r="1113" spans="1:5" x14ac:dyDescent="0.2">
      <c r="A1113" s="15" t="s">
        <v>8219</v>
      </c>
      <c r="B1113" s="15">
        <v>539</v>
      </c>
      <c r="D1113" s="15" t="s">
        <v>8221</v>
      </c>
      <c r="E1113" s="15">
        <v>3</v>
      </c>
    </row>
    <row r="1114" spans="1:5" x14ac:dyDescent="0.2">
      <c r="A1114" s="15" t="s">
        <v>8219</v>
      </c>
      <c r="B1114" s="15">
        <v>498</v>
      </c>
      <c r="D1114" s="15" t="s">
        <v>8221</v>
      </c>
      <c r="E1114" s="15">
        <v>7</v>
      </c>
    </row>
    <row r="1115" spans="1:5" x14ac:dyDescent="0.2">
      <c r="A1115" s="15" t="s">
        <v>8219</v>
      </c>
      <c r="B1115" s="15">
        <v>1113</v>
      </c>
      <c r="D1115" s="15" t="s">
        <v>8221</v>
      </c>
      <c r="E1115" s="15">
        <v>9</v>
      </c>
    </row>
    <row r="1116" spans="1:5" x14ac:dyDescent="0.2">
      <c r="A1116" s="15" t="s">
        <v>8219</v>
      </c>
      <c r="B1116" s="15">
        <v>988</v>
      </c>
      <c r="D1116" s="15" t="s">
        <v>8221</v>
      </c>
      <c r="E1116" s="15">
        <v>20</v>
      </c>
    </row>
    <row r="1117" spans="1:5" x14ac:dyDescent="0.2">
      <c r="A1117" s="15" t="s">
        <v>8219</v>
      </c>
      <c r="B1117" s="15">
        <v>391</v>
      </c>
      <c r="D1117" s="15" t="s">
        <v>8221</v>
      </c>
      <c r="E1117" s="15">
        <v>6</v>
      </c>
    </row>
    <row r="1118" spans="1:5" x14ac:dyDescent="0.2">
      <c r="A1118" s="15" t="s">
        <v>8219</v>
      </c>
      <c r="B1118" s="15">
        <v>28</v>
      </c>
      <c r="D1118" s="15" t="s">
        <v>8221</v>
      </c>
      <c r="E1118" s="15">
        <v>13</v>
      </c>
    </row>
    <row r="1119" spans="1:5" x14ac:dyDescent="0.2">
      <c r="A1119" s="15" t="s">
        <v>8219</v>
      </c>
      <c r="B1119" s="15">
        <v>147</v>
      </c>
      <c r="D1119" s="15" t="s">
        <v>8221</v>
      </c>
      <c r="E1119" s="15">
        <v>1</v>
      </c>
    </row>
    <row r="1120" spans="1:5" x14ac:dyDescent="0.2">
      <c r="A1120" s="15" t="s">
        <v>8219</v>
      </c>
      <c r="B1120" s="15">
        <v>680</v>
      </c>
      <c r="D1120" s="15" t="s">
        <v>8221</v>
      </c>
      <c r="E1120" s="15">
        <v>202</v>
      </c>
    </row>
    <row r="1121" spans="1:5" x14ac:dyDescent="0.2">
      <c r="A1121" s="15" t="s">
        <v>8219</v>
      </c>
      <c r="B1121" s="15">
        <v>983</v>
      </c>
      <c r="D1121" s="15" t="s">
        <v>8221</v>
      </c>
      <c r="E1121" s="15">
        <v>0</v>
      </c>
    </row>
    <row r="1122" spans="1:5" x14ac:dyDescent="0.2">
      <c r="A1122" s="15" t="s">
        <v>8219</v>
      </c>
      <c r="B1122" s="15">
        <v>79</v>
      </c>
      <c r="D1122" s="15" t="s">
        <v>8221</v>
      </c>
      <c r="E1122" s="15">
        <v>1</v>
      </c>
    </row>
    <row r="1123" spans="1:5" x14ac:dyDescent="0.2">
      <c r="A1123" s="15" t="s">
        <v>8219</v>
      </c>
      <c r="B1123" s="15">
        <v>426</v>
      </c>
      <c r="D1123" s="15" t="s">
        <v>8221</v>
      </c>
      <c r="E1123" s="15">
        <v>0</v>
      </c>
    </row>
    <row r="1124" spans="1:5" x14ac:dyDescent="0.2">
      <c r="A1124" s="15" t="s">
        <v>8219</v>
      </c>
      <c r="B1124" s="15">
        <v>96</v>
      </c>
      <c r="D1124" s="15" t="s">
        <v>8221</v>
      </c>
      <c r="E1124" s="15">
        <v>2</v>
      </c>
    </row>
    <row r="1125" spans="1:5" x14ac:dyDescent="0.2">
      <c r="A1125" s="15" t="s">
        <v>8219</v>
      </c>
      <c r="B1125" s="15">
        <v>163</v>
      </c>
      <c r="D1125" s="15" t="s">
        <v>8221</v>
      </c>
      <c r="E1125" s="15">
        <v>13</v>
      </c>
    </row>
    <row r="1126" spans="1:5" x14ac:dyDescent="0.2">
      <c r="A1126" s="15" t="s">
        <v>8219</v>
      </c>
      <c r="B1126" s="15">
        <v>2525</v>
      </c>
      <c r="D1126" s="15" t="s">
        <v>8221</v>
      </c>
      <c r="E1126" s="15">
        <v>9</v>
      </c>
    </row>
    <row r="1127" spans="1:5" x14ac:dyDescent="0.2">
      <c r="A1127" s="15" t="s">
        <v>8219</v>
      </c>
      <c r="B1127" s="15">
        <v>2035</v>
      </c>
      <c r="D1127" s="15" t="s">
        <v>8221</v>
      </c>
      <c r="E1127" s="15">
        <v>2</v>
      </c>
    </row>
    <row r="1128" spans="1:5" x14ac:dyDescent="0.2">
      <c r="A1128" s="15" t="s">
        <v>8219</v>
      </c>
      <c r="B1128" s="15">
        <v>290</v>
      </c>
      <c r="D1128" s="15" t="s">
        <v>8221</v>
      </c>
      <c r="E1128" s="15">
        <v>0</v>
      </c>
    </row>
    <row r="1129" spans="1:5" x14ac:dyDescent="0.2">
      <c r="A1129" s="15" t="s">
        <v>8219</v>
      </c>
      <c r="B1129" s="15">
        <v>1980</v>
      </c>
      <c r="D1129" s="15" t="s">
        <v>8221</v>
      </c>
      <c r="E1129" s="15">
        <v>35</v>
      </c>
    </row>
    <row r="1130" spans="1:5" x14ac:dyDescent="0.2">
      <c r="A1130" s="15" t="s">
        <v>8219</v>
      </c>
      <c r="B1130" s="15">
        <v>57</v>
      </c>
      <c r="D1130" s="15" t="s">
        <v>8221</v>
      </c>
      <c r="E1130" s="15">
        <v>2</v>
      </c>
    </row>
    <row r="1131" spans="1:5" x14ac:dyDescent="0.2">
      <c r="A1131" s="15" t="s">
        <v>8219</v>
      </c>
      <c r="B1131" s="15">
        <v>380</v>
      </c>
      <c r="D1131" s="15" t="s">
        <v>8221</v>
      </c>
      <c r="E1131" s="15">
        <v>3</v>
      </c>
    </row>
    <row r="1132" spans="1:5" x14ac:dyDescent="0.2">
      <c r="A1132" s="15" t="s">
        <v>8219</v>
      </c>
      <c r="B1132" s="15">
        <v>128</v>
      </c>
      <c r="D1132" s="15" t="s">
        <v>8221</v>
      </c>
      <c r="E1132" s="15">
        <v>0</v>
      </c>
    </row>
    <row r="1133" spans="1:5" x14ac:dyDescent="0.2">
      <c r="A1133" s="15" t="s">
        <v>8219</v>
      </c>
      <c r="B1133" s="15">
        <v>180</v>
      </c>
      <c r="D1133" s="15" t="s">
        <v>8221</v>
      </c>
      <c r="E1133" s="15">
        <v>1</v>
      </c>
    </row>
    <row r="1134" spans="1:5" x14ac:dyDescent="0.2">
      <c r="A1134" s="15" t="s">
        <v>8219</v>
      </c>
      <c r="B1134" s="15">
        <v>571</v>
      </c>
      <c r="D1134" s="15" t="s">
        <v>8221</v>
      </c>
      <c r="E1134" s="15">
        <v>0</v>
      </c>
    </row>
    <row r="1135" spans="1:5" x14ac:dyDescent="0.2">
      <c r="A1135" s="15" t="s">
        <v>8219</v>
      </c>
      <c r="B1135" s="15">
        <v>480</v>
      </c>
      <c r="D1135" s="15" t="s">
        <v>8221</v>
      </c>
      <c r="E1135" s="15">
        <v>0</v>
      </c>
    </row>
    <row r="1136" spans="1:5" x14ac:dyDescent="0.2">
      <c r="A1136" s="15" t="s">
        <v>8219</v>
      </c>
      <c r="B1136" s="15">
        <v>249</v>
      </c>
      <c r="D1136" s="15" t="s">
        <v>8221</v>
      </c>
      <c r="E1136" s="15">
        <v>3</v>
      </c>
    </row>
    <row r="1137" spans="1:5" x14ac:dyDescent="0.2">
      <c r="A1137" s="15" t="s">
        <v>8219</v>
      </c>
      <c r="B1137" s="15">
        <v>84</v>
      </c>
      <c r="D1137" s="15" t="s">
        <v>8221</v>
      </c>
      <c r="E1137" s="15">
        <v>11</v>
      </c>
    </row>
    <row r="1138" spans="1:5" x14ac:dyDescent="0.2">
      <c r="A1138" s="15" t="s">
        <v>8219</v>
      </c>
      <c r="B1138" s="15">
        <v>197</v>
      </c>
      <c r="D1138" s="15" t="s">
        <v>8221</v>
      </c>
      <c r="E1138" s="15">
        <v>6</v>
      </c>
    </row>
    <row r="1139" spans="1:5" x14ac:dyDescent="0.2">
      <c r="A1139" s="15" t="s">
        <v>8219</v>
      </c>
      <c r="B1139" s="15">
        <v>271</v>
      </c>
      <c r="D1139" s="15" t="s">
        <v>8221</v>
      </c>
      <c r="E1139" s="15">
        <v>0</v>
      </c>
    </row>
    <row r="1140" spans="1:5" x14ac:dyDescent="0.2">
      <c r="A1140" s="15" t="s">
        <v>8219</v>
      </c>
      <c r="B1140" s="15">
        <v>50</v>
      </c>
      <c r="D1140" s="15" t="s">
        <v>8221</v>
      </c>
      <c r="E1140" s="15">
        <v>67</v>
      </c>
    </row>
    <row r="1141" spans="1:5" x14ac:dyDescent="0.2">
      <c r="A1141" s="15" t="s">
        <v>8219</v>
      </c>
      <c r="B1141" s="15">
        <v>169</v>
      </c>
      <c r="D1141" s="15" t="s">
        <v>8221</v>
      </c>
      <c r="E1141" s="15">
        <v>23</v>
      </c>
    </row>
    <row r="1142" spans="1:5" x14ac:dyDescent="0.2">
      <c r="A1142" s="15" t="s">
        <v>8219</v>
      </c>
      <c r="B1142" s="15">
        <v>205</v>
      </c>
      <c r="D1142" s="15" t="s">
        <v>8221</v>
      </c>
      <c r="E1142" s="15">
        <v>72</v>
      </c>
    </row>
    <row r="1143" spans="1:5" x14ac:dyDescent="0.2">
      <c r="A1143" s="15" t="s">
        <v>8219</v>
      </c>
      <c r="B1143" s="15">
        <v>206</v>
      </c>
      <c r="D1143" s="15" t="s">
        <v>8221</v>
      </c>
      <c r="E1143" s="15">
        <v>2</v>
      </c>
    </row>
    <row r="1144" spans="1:5" x14ac:dyDescent="0.2">
      <c r="A1144" s="15" t="s">
        <v>8219</v>
      </c>
      <c r="B1144" s="15">
        <v>84</v>
      </c>
      <c r="D1144" s="15" t="s">
        <v>8221</v>
      </c>
      <c r="E1144" s="15">
        <v>15</v>
      </c>
    </row>
    <row r="1145" spans="1:5" x14ac:dyDescent="0.2">
      <c r="A1145" s="15" t="s">
        <v>8219</v>
      </c>
      <c r="B1145" s="15">
        <v>210</v>
      </c>
      <c r="D1145" s="15" t="s">
        <v>8221</v>
      </c>
      <c r="E1145" s="15">
        <v>1</v>
      </c>
    </row>
    <row r="1146" spans="1:5" x14ac:dyDescent="0.2">
      <c r="A1146" s="15" t="s">
        <v>8219</v>
      </c>
      <c r="B1146" s="15">
        <v>181</v>
      </c>
      <c r="D1146" s="15" t="s">
        <v>8221</v>
      </c>
      <c r="E1146" s="15">
        <v>2</v>
      </c>
    </row>
    <row r="1147" spans="1:5" x14ac:dyDescent="0.2">
      <c r="A1147" s="15" t="s">
        <v>8219</v>
      </c>
      <c r="B1147" s="15">
        <v>60</v>
      </c>
      <c r="D1147" s="15" t="s">
        <v>8221</v>
      </c>
      <c r="E1147" s="15">
        <v>7</v>
      </c>
    </row>
    <row r="1148" spans="1:5" x14ac:dyDescent="0.2">
      <c r="A1148" s="15" t="s">
        <v>8219</v>
      </c>
      <c r="B1148" s="15">
        <v>445</v>
      </c>
      <c r="D1148" s="15" t="s">
        <v>8221</v>
      </c>
      <c r="E1148" s="15">
        <v>16</v>
      </c>
    </row>
    <row r="1149" spans="1:5" x14ac:dyDescent="0.2">
      <c r="A1149" s="15" t="s">
        <v>8219</v>
      </c>
      <c r="B1149" s="15">
        <v>17</v>
      </c>
      <c r="D1149" s="15" t="s">
        <v>8221</v>
      </c>
      <c r="E1149" s="15">
        <v>117</v>
      </c>
    </row>
    <row r="1150" spans="1:5" x14ac:dyDescent="0.2">
      <c r="A1150" s="15" t="s">
        <v>8219</v>
      </c>
      <c r="B1150" s="15">
        <v>194</v>
      </c>
      <c r="D1150" s="15" t="s">
        <v>8221</v>
      </c>
      <c r="E1150" s="15">
        <v>2</v>
      </c>
    </row>
    <row r="1151" spans="1:5" x14ac:dyDescent="0.2">
      <c r="A1151" s="15" t="s">
        <v>8219</v>
      </c>
      <c r="B1151" s="15">
        <v>404</v>
      </c>
      <c r="D1151" s="15" t="s">
        <v>8221</v>
      </c>
      <c r="E1151" s="15">
        <v>7</v>
      </c>
    </row>
    <row r="1152" spans="1:5" x14ac:dyDescent="0.2">
      <c r="A1152" s="15" t="s">
        <v>8219</v>
      </c>
      <c r="B1152" s="15">
        <v>194</v>
      </c>
      <c r="D1152" s="15" t="s">
        <v>8221</v>
      </c>
      <c r="E1152" s="15">
        <v>3</v>
      </c>
    </row>
    <row r="1153" spans="1:5" x14ac:dyDescent="0.2">
      <c r="A1153" s="15" t="s">
        <v>8219</v>
      </c>
      <c r="B1153" s="15">
        <v>902</v>
      </c>
      <c r="D1153" s="15" t="s">
        <v>8221</v>
      </c>
      <c r="E1153" s="15">
        <v>20</v>
      </c>
    </row>
    <row r="1154" spans="1:5" x14ac:dyDescent="0.2">
      <c r="A1154" s="15" t="s">
        <v>8219</v>
      </c>
      <c r="B1154" s="15">
        <v>1670</v>
      </c>
      <c r="D1154" s="15" t="s">
        <v>8221</v>
      </c>
      <c r="E1154" s="15">
        <v>50</v>
      </c>
    </row>
    <row r="1155" spans="1:5" x14ac:dyDescent="0.2">
      <c r="A1155" s="15" t="s">
        <v>8219</v>
      </c>
      <c r="B1155" s="15">
        <v>1328</v>
      </c>
      <c r="D1155" s="15" t="s">
        <v>8221</v>
      </c>
      <c r="E1155" s="15">
        <v>2</v>
      </c>
    </row>
    <row r="1156" spans="1:5" x14ac:dyDescent="0.2">
      <c r="A1156" s="15" t="s">
        <v>8219</v>
      </c>
      <c r="B1156" s="15">
        <v>944</v>
      </c>
      <c r="D1156" s="15" t="s">
        <v>8221</v>
      </c>
      <c r="E1156" s="15">
        <v>3</v>
      </c>
    </row>
    <row r="1157" spans="1:5" x14ac:dyDescent="0.2">
      <c r="A1157" s="15" t="s">
        <v>8219</v>
      </c>
      <c r="B1157" s="15">
        <v>147</v>
      </c>
      <c r="D1157" s="15" t="s">
        <v>8221</v>
      </c>
      <c r="E1157" s="15">
        <v>27</v>
      </c>
    </row>
    <row r="1158" spans="1:5" x14ac:dyDescent="0.2">
      <c r="A1158" s="15" t="s">
        <v>8219</v>
      </c>
      <c r="B1158" s="15">
        <v>99</v>
      </c>
      <c r="D1158" s="15" t="s">
        <v>8221</v>
      </c>
      <c r="E1158" s="15">
        <v>7</v>
      </c>
    </row>
    <row r="1159" spans="1:5" x14ac:dyDescent="0.2">
      <c r="A1159" s="15" t="s">
        <v>8219</v>
      </c>
      <c r="B1159" s="15">
        <v>79</v>
      </c>
      <c r="D1159" s="15" t="s">
        <v>8221</v>
      </c>
      <c r="E1159" s="15">
        <v>5</v>
      </c>
    </row>
    <row r="1160" spans="1:5" x14ac:dyDescent="0.2">
      <c r="A1160" s="15" t="s">
        <v>8219</v>
      </c>
      <c r="B1160" s="15">
        <v>75</v>
      </c>
      <c r="D1160" s="15" t="s">
        <v>8221</v>
      </c>
      <c r="E1160" s="15">
        <v>0</v>
      </c>
    </row>
    <row r="1161" spans="1:5" x14ac:dyDescent="0.2">
      <c r="A1161" s="15" t="s">
        <v>8219</v>
      </c>
      <c r="B1161" s="15">
        <v>207</v>
      </c>
      <c r="D1161" s="15" t="s">
        <v>8221</v>
      </c>
      <c r="E1161" s="15">
        <v>3</v>
      </c>
    </row>
    <row r="1162" spans="1:5" x14ac:dyDescent="0.2">
      <c r="A1162" s="15" t="s">
        <v>8219</v>
      </c>
      <c r="B1162" s="15">
        <v>102</v>
      </c>
      <c r="D1162" s="15" t="s">
        <v>8221</v>
      </c>
      <c r="E1162" s="15">
        <v>6</v>
      </c>
    </row>
    <row r="1163" spans="1:5" x14ac:dyDescent="0.2">
      <c r="A1163" s="15" t="s">
        <v>8219</v>
      </c>
      <c r="B1163" s="15">
        <v>32</v>
      </c>
      <c r="D1163" s="15" t="s">
        <v>8221</v>
      </c>
      <c r="E1163" s="15">
        <v>9</v>
      </c>
    </row>
    <row r="1164" spans="1:5" x14ac:dyDescent="0.2">
      <c r="A1164" s="15" t="s">
        <v>8219</v>
      </c>
      <c r="B1164" s="15">
        <v>480</v>
      </c>
      <c r="D1164" s="15" t="s">
        <v>8221</v>
      </c>
      <c r="E1164" s="15">
        <v>3</v>
      </c>
    </row>
    <row r="1165" spans="1:5" x14ac:dyDescent="0.2">
      <c r="A1165" s="15" t="s">
        <v>8219</v>
      </c>
      <c r="B1165" s="15">
        <v>11</v>
      </c>
      <c r="D1165" s="15" t="s">
        <v>8221</v>
      </c>
      <c r="E1165" s="15">
        <v>2</v>
      </c>
    </row>
    <row r="1166" spans="1:5" x14ac:dyDescent="0.2">
      <c r="A1166" s="15" t="s">
        <v>8219</v>
      </c>
      <c r="B1166" s="15">
        <v>12</v>
      </c>
      <c r="D1166" s="15" t="s">
        <v>8221</v>
      </c>
      <c r="E1166" s="15">
        <v>3</v>
      </c>
    </row>
    <row r="1167" spans="1:5" x14ac:dyDescent="0.2">
      <c r="A1167" s="15" t="s">
        <v>8219</v>
      </c>
      <c r="B1167" s="15">
        <v>48</v>
      </c>
      <c r="D1167" s="15" t="s">
        <v>8221</v>
      </c>
      <c r="E1167" s="15">
        <v>45</v>
      </c>
    </row>
    <row r="1168" spans="1:5" x14ac:dyDescent="0.2">
      <c r="A1168" s="15" t="s">
        <v>8219</v>
      </c>
      <c r="B1168" s="15">
        <v>59</v>
      </c>
      <c r="D1168" s="15" t="s">
        <v>8221</v>
      </c>
      <c r="E1168" s="15">
        <v>9</v>
      </c>
    </row>
    <row r="1169" spans="1:5" x14ac:dyDescent="0.2">
      <c r="A1169" s="15" t="s">
        <v>8219</v>
      </c>
      <c r="B1169" s="15">
        <v>79</v>
      </c>
      <c r="D1169" s="15" t="s">
        <v>8221</v>
      </c>
      <c r="E1169" s="15">
        <v>9</v>
      </c>
    </row>
    <row r="1170" spans="1:5" x14ac:dyDescent="0.2">
      <c r="A1170" s="15" t="s">
        <v>8219</v>
      </c>
      <c r="B1170" s="15">
        <v>14</v>
      </c>
      <c r="D1170" s="15" t="s">
        <v>8221</v>
      </c>
      <c r="E1170" s="15">
        <v>21</v>
      </c>
    </row>
    <row r="1171" spans="1:5" x14ac:dyDescent="0.2">
      <c r="A1171" s="15" t="s">
        <v>8219</v>
      </c>
      <c r="B1171" s="15">
        <v>106</v>
      </c>
      <c r="D1171" s="15" t="s">
        <v>8221</v>
      </c>
      <c r="E1171" s="15">
        <v>17</v>
      </c>
    </row>
    <row r="1172" spans="1:5" x14ac:dyDescent="0.2">
      <c r="A1172" s="15" t="s">
        <v>8219</v>
      </c>
      <c r="B1172" s="15">
        <v>25</v>
      </c>
      <c r="D1172" s="15" t="s">
        <v>8221</v>
      </c>
      <c r="E1172" s="15">
        <v>1</v>
      </c>
    </row>
    <row r="1173" spans="1:5" x14ac:dyDescent="0.2">
      <c r="A1173" s="15" t="s">
        <v>8219</v>
      </c>
      <c r="B1173" s="15">
        <v>25</v>
      </c>
      <c r="D1173" s="15" t="s">
        <v>8221</v>
      </c>
      <c r="E1173" s="15">
        <v>1</v>
      </c>
    </row>
    <row r="1174" spans="1:5" x14ac:dyDescent="0.2">
      <c r="A1174" s="15" t="s">
        <v>8219</v>
      </c>
      <c r="B1174" s="15">
        <v>29</v>
      </c>
      <c r="D1174" s="15" t="s">
        <v>8221</v>
      </c>
      <c r="E1174" s="15">
        <v>14</v>
      </c>
    </row>
    <row r="1175" spans="1:5" x14ac:dyDescent="0.2">
      <c r="A1175" s="15" t="s">
        <v>8219</v>
      </c>
      <c r="B1175" s="15">
        <v>43</v>
      </c>
      <c r="D1175" s="15" t="s">
        <v>8221</v>
      </c>
      <c r="E1175" s="15">
        <v>42</v>
      </c>
    </row>
    <row r="1176" spans="1:5" x14ac:dyDescent="0.2">
      <c r="A1176" s="15" t="s">
        <v>8219</v>
      </c>
      <c r="B1176" s="15">
        <v>46</v>
      </c>
      <c r="D1176" s="15" t="s">
        <v>8221</v>
      </c>
      <c r="E1176" s="15">
        <v>27</v>
      </c>
    </row>
    <row r="1177" spans="1:5" x14ac:dyDescent="0.2">
      <c r="A1177" s="15" t="s">
        <v>8219</v>
      </c>
      <c r="B1177" s="15">
        <v>27</v>
      </c>
      <c r="D1177" s="15" t="s">
        <v>8221</v>
      </c>
      <c r="E1177" s="15">
        <v>5</v>
      </c>
    </row>
    <row r="1178" spans="1:5" x14ac:dyDescent="0.2">
      <c r="A1178" s="15" t="s">
        <v>8219</v>
      </c>
      <c r="B1178" s="15">
        <v>112</v>
      </c>
      <c r="D1178" s="15" t="s">
        <v>8221</v>
      </c>
      <c r="E1178" s="15">
        <v>13</v>
      </c>
    </row>
    <row r="1179" spans="1:5" x14ac:dyDescent="0.2">
      <c r="A1179" s="15" t="s">
        <v>8219</v>
      </c>
      <c r="B1179" s="15">
        <v>34</v>
      </c>
      <c r="D1179" s="15" t="s">
        <v>8221</v>
      </c>
      <c r="E1179" s="15">
        <v>12</v>
      </c>
    </row>
    <row r="1180" spans="1:5" x14ac:dyDescent="0.2">
      <c r="A1180" s="15" t="s">
        <v>8219</v>
      </c>
      <c r="B1180" s="15">
        <v>145</v>
      </c>
      <c r="D1180" s="15" t="s">
        <v>8221</v>
      </c>
      <c r="E1180" s="15">
        <v>90</v>
      </c>
    </row>
    <row r="1181" spans="1:5" x14ac:dyDescent="0.2">
      <c r="A1181" s="15" t="s">
        <v>8219</v>
      </c>
      <c r="B1181" s="15">
        <v>19</v>
      </c>
      <c r="D1181" s="15" t="s">
        <v>8221</v>
      </c>
      <c r="E1181" s="15">
        <v>2</v>
      </c>
    </row>
    <row r="1182" spans="1:5" x14ac:dyDescent="0.2">
      <c r="A1182" s="15" t="s">
        <v>8219</v>
      </c>
      <c r="B1182" s="15">
        <v>288</v>
      </c>
      <c r="D1182" s="15" t="s">
        <v>8221</v>
      </c>
      <c r="E1182" s="15">
        <v>5</v>
      </c>
    </row>
    <row r="1183" spans="1:5" x14ac:dyDescent="0.2">
      <c r="A1183" s="15" t="s">
        <v>8219</v>
      </c>
      <c r="B1183" s="15">
        <v>14</v>
      </c>
      <c r="D1183" s="15" t="s">
        <v>8221</v>
      </c>
      <c r="E1183" s="15">
        <v>31</v>
      </c>
    </row>
    <row r="1184" spans="1:5" x14ac:dyDescent="0.2">
      <c r="A1184" s="15" t="s">
        <v>8219</v>
      </c>
      <c r="B1184" s="15">
        <v>7</v>
      </c>
      <c r="D1184" s="15" t="s">
        <v>8221</v>
      </c>
      <c r="E1184" s="15">
        <v>4</v>
      </c>
    </row>
    <row r="1185" spans="1:5" x14ac:dyDescent="0.2">
      <c r="A1185" s="15" t="s">
        <v>8219</v>
      </c>
      <c r="B1185" s="15">
        <v>211</v>
      </c>
      <c r="D1185" s="15" t="s">
        <v>8221</v>
      </c>
      <c r="E1185" s="15">
        <v>29</v>
      </c>
    </row>
    <row r="1186" spans="1:5" x14ac:dyDescent="0.2">
      <c r="A1186" s="15" t="s">
        <v>8219</v>
      </c>
      <c r="B1186" s="15">
        <v>85</v>
      </c>
      <c r="D1186" s="15" t="s">
        <v>8221</v>
      </c>
      <c r="E1186" s="15">
        <v>2</v>
      </c>
    </row>
    <row r="1187" spans="1:5" x14ac:dyDescent="0.2">
      <c r="A1187" s="15" t="s">
        <v>8219</v>
      </c>
      <c r="B1187" s="15">
        <v>103</v>
      </c>
      <c r="D1187" s="15" t="s">
        <v>8221</v>
      </c>
      <c r="E1187" s="15">
        <v>114</v>
      </c>
    </row>
    <row r="1188" spans="1:5" x14ac:dyDescent="0.2">
      <c r="A1188" s="15" t="s">
        <v>8219</v>
      </c>
      <c r="B1188" s="15">
        <v>113</v>
      </c>
      <c r="D1188" s="15" t="s">
        <v>8221</v>
      </c>
      <c r="E1188" s="15">
        <v>1</v>
      </c>
    </row>
    <row r="1189" spans="1:5" x14ac:dyDescent="0.2">
      <c r="A1189" s="15" t="s">
        <v>8219</v>
      </c>
      <c r="B1189" s="15">
        <v>167</v>
      </c>
      <c r="D1189" s="15" t="s">
        <v>8221</v>
      </c>
      <c r="E1189" s="15">
        <v>76</v>
      </c>
    </row>
    <row r="1190" spans="1:5" x14ac:dyDescent="0.2">
      <c r="A1190" s="15" t="s">
        <v>8219</v>
      </c>
      <c r="B1190" s="15">
        <v>73</v>
      </c>
      <c r="D1190" s="15" t="s">
        <v>8221</v>
      </c>
      <c r="E1190" s="15">
        <v>9</v>
      </c>
    </row>
    <row r="1191" spans="1:5" x14ac:dyDescent="0.2">
      <c r="A1191" s="15" t="s">
        <v>8219</v>
      </c>
      <c r="B1191" s="15">
        <v>75</v>
      </c>
      <c r="D1191" s="15" t="s">
        <v>8221</v>
      </c>
      <c r="E1191" s="15">
        <v>37</v>
      </c>
    </row>
    <row r="1192" spans="1:5" x14ac:dyDescent="0.2">
      <c r="A1192" s="15" t="s">
        <v>8219</v>
      </c>
      <c r="B1192" s="15">
        <v>614</v>
      </c>
      <c r="D1192" s="15" t="s">
        <v>8221</v>
      </c>
      <c r="E1192" s="15">
        <v>0</v>
      </c>
    </row>
    <row r="1193" spans="1:5" x14ac:dyDescent="0.2">
      <c r="A1193" s="15" t="s">
        <v>8219</v>
      </c>
      <c r="B1193" s="15">
        <v>107</v>
      </c>
      <c r="D1193" s="15" t="s">
        <v>8221</v>
      </c>
      <c r="E1193" s="15">
        <v>1</v>
      </c>
    </row>
    <row r="1194" spans="1:5" x14ac:dyDescent="0.2">
      <c r="A1194" s="15" t="s">
        <v>8219</v>
      </c>
      <c r="B1194" s="15">
        <v>1224</v>
      </c>
      <c r="D1194" s="15" t="s">
        <v>8221</v>
      </c>
      <c r="E1194" s="15">
        <v>10</v>
      </c>
    </row>
    <row r="1195" spans="1:5" x14ac:dyDescent="0.2">
      <c r="A1195" s="15" t="s">
        <v>8219</v>
      </c>
      <c r="B1195" s="15">
        <v>104</v>
      </c>
      <c r="D1195" s="15" t="s">
        <v>8221</v>
      </c>
      <c r="E1195" s="15">
        <v>1</v>
      </c>
    </row>
    <row r="1196" spans="1:5" x14ac:dyDescent="0.2">
      <c r="A1196" s="15" t="s">
        <v>8219</v>
      </c>
      <c r="B1196" s="15">
        <v>79</v>
      </c>
      <c r="D1196" s="15" t="s">
        <v>8221</v>
      </c>
      <c r="E1196" s="15">
        <v>2</v>
      </c>
    </row>
    <row r="1197" spans="1:5" x14ac:dyDescent="0.2">
      <c r="A1197" s="15" t="s">
        <v>8219</v>
      </c>
      <c r="B1197" s="15">
        <v>157</v>
      </c>
      <c r="D1197" s="15" t="s">
        <v>8221</v>
      </c>
      <c r="E1197" s="15">
        <v>1</v>
      </c>
    </row>
    <row r="1198" spans="1:5" x14ac:dyDescent="0.2">
      <c r="A1198" s="15" t="s">
        <v>8219</v>
      </c>
      <c r="B1198" s="15">
        <v>50</v>
      </c>
      <c r="D1198" s="15" t="s">
        <v>8221</v>
      </c>
      <c r="E1198" s="15">
        <v>10</v>
      </c>
    </row>
    <row r="1199" spans="1:5" x14ac:dyDescent="0.2">
      <c r="A1199" s="15" t="s">
        <v>8219</v>
      </c>
      <c r="B1199" s="15">
        <v>64</v>
      </c>
      <c r="D1199" s="15" t="s">
        <v>8221</v>
      </c>
      <c r="E1199" s="15">
        <v>9</v>
      </c>
    </row>
    <row r="1200" spans="1:5" x14ac:dyDescent="0.2">
      <c r="A1200" s="15" t="s">
        <v>8219</v>
      </c>
      <c r="B1200" s="15">
        <v>200</v>
      </c>
      <c r="D1200" s="15" t="s">
        <v>8221</v>
      </c>
      <c r="E1200" s="15">
        <v>19</v>
      </c>
    </row>
    <row r="1201" spans="1:5" x14ac:dyDescent="0.2">
      <c r="A1201" s="15" t="s">
        <v>8219</v>
      </c>
      <c r="B1201" s="15">
        <v>22</v>
      </c>
      <c r="D1201" s="15" t="s">
        <v>8221</v>
      </c>
      <c r="E1201" s="15">
        <v>0</v>
      </c>
    </row>
    <row r="1202" spans="1:5" x14ac:dyDescent="0.2">
      <c r="A1202" s="15" t="s">
        <v>8219</v>
      </c>
      <c r="B1202" s="15">
        <v>163</v>
      </c>
      <c r="D1202" s="15" t="s">
        <v>8221</v>
      </c>
      <c r="E1202" s="15">
        <v>4</v>
      </c>
    </row>
    <row r="1203" spans="1:5" x14ac:dyDescent="0.2">
      <c r="A1203" s="15" t="s">
        <v>8219</v>
      </c>
      <c r="B1203" s="15">
        <v>77</v>
      </c>
      <c r="D1203" s="15" t="s">
        <v>8221</v>
      </c>
      <c r="E1203" s="15">
        <v>8</v>
      </c>
    </row>
    <row r="1204" spans="1:5" x14ac:dyDescent="0.2">
      <c r="A1204" s="15" t="s">
        <v>8219</v>
      </c>
      <c r="B1204" s="15">
        <v>89</v>
      </c>
      <c r="D1204" s="15" t="s">
        <v>8221</v>
      </c>
      <c r="E1204" s="15">
        <v>24</v>
      </c>
    </row>
    <row r="1205" spans="1:5" x14ac:dyDescent="0.2">
      <c r="A1205" s="15" t="s">
        <v>8219</v>
      </c>
      <c r="B1205" s="15">
        <v>3355</v>
      </c>
      <c r="D1205" s="15" t="s">
        <v>8221</v>
      </c>
      <c r="E1205" s="15">
        <v>0</v>
      </c>
    </row>
    <row r="1206" spans="1:5" x14ac:dyDescent="0.2">
      <c r="A1206" s="15" t="s">
        <v>8219</v>
      </c>
      <c r="B1206" s="15">
        <v>537</v>
      </c>
      <c r="D1206" s="15" t="s">
        <v>8221</v>
      </c>
      <c r="E1206" s="15">
        <v>39</v>
      </c>
    </row>
    <row r="1207" spans="1:5" x14ac:dyDescent="0.2">
      <c r="A1207" s="15" t="s">
        <v>8219</v>
      </c>
      <c r="B1207" s="15">
        <v>125</v>
      </c>
      <c r="D1207" s="15" t="s">
        <v>8221</v>
      </c>
      <c r="E1207" s="15">
        <v>6</v>
      </c>
    </row>
    <row r="1208" spans="1:5" x14ac:dyDescent="0.2">
      <c r="A1208" s="15" t="s">
        <v>8219</v>
      </c>
      <c r="B1208" s="15">
        <v>163</v>
      </c>
      <c r="D1208" s="15" t="s">
        <v>8221</v>
      </c>
      <c r="E1208" s="15">
        <v>4</v>
      </c>
    </row>
    <row r="1209" spans="1:5" x14ac:dyDescent="0.2">
      <c r="A1209" s="15" t="s">
        <v>8219</v>
      </c>
      <c r="B1209" s="15">
        <v>283</v>
      </c>
      <c r="D1209" s="15" t="s">
        <v>8221</v>
      </c>
      <c r="E1209" s="15">
        <v>3</v>
      </c>
    </row>
    <row r="1210" spans="1:5" x14ac:dyDescent="0.2">
      <c r="A1210" s="15" t="s">
        <v>8219</v>
      </c>
      <c r="B1210" s="15">
        <v>352</v>
      </c>
      <c r="D1210" s="15" t="s">
        <v>8221</v>
      </c>
      <c r="E1210" s="15">
        <v>53</v>
      </c>
    </row>
    <row r="1211" spans="1:5" x14ac:dyDescent="0.2">
      <c r="A1211" s="15" t="s">
        <v>8219</v>
      </c>
      <c r="B1211" s="15">
        <v>94</v>
      </c>
      <c r="D1211" s="15" t="s">
        <v>8221</v>
      </c>
      <c r="E1211" s="15">
        <v>1</v>
      </c>
    </row>
    <row r="1212" spans="1:5" x14ac:dyDescent="0.2">
      <c r="A1212" s="15" t="s">
        <v>8219</v>
      </c>
      <c r="B1212" s="15">
        <v>67</v>
      </c>
      <c r="D1212" s="15" t="s">
        <v>8221</v>
      </c>
      <c r="E1212" s="15">
        <v>2</v>
      </c>
    </row>
    <row r="1213" spans="1:5" x14ac:dyDescent="0.2">
      <c r="A1213" s="15" t="s">
        <v>8219</v>
      </c>
      <c r="B1213" s="15">
        <v>221</v>
      </c>
      <c r="D1213" s="15" t="s">
        <v>8221</v>
      </c>
      <c r="E1213" s="15">
        <v>25</v>
      </c>
    </row>
    <row r="1214" spans="1:5" x14ac:dyDescent="0.2">
      <c r="A1214" s="15" t="s">
        <v>8219</v>
      </c>
      <c r="B1214" s="15">
        <v>2165</v>
      </c>
      <c r="D1214" s="15" t="s">
        <v>8221</v>
      </c>
      <c r="E1214" s="15">
        <v>6</v>
      </c>
    </row>
    <row r="1215" spans="1:5" x14ac:dyDescent="0.2">
      <c r="A1215" s="15" t="s">
        <v>8219</v>
      </c>
      <c r="B1215" s="15">
        <v>179</v>
      </c>
      <c r="D1215" s="15" t="s">
        <v>8221</v>
      </c>
      <c r="E1215" s="15">
        <v>0</v>
      </c>
    </row>
    <row r="1216" spans="1:5" x14ac:dyDescent="0.2">
      <c r="A1216" s="15" t="s">
        <v>8219</v>
      </c>
      <c r="B1216" s="15">
        <v>123</v>
      </c>
      <c r="D1216" s="15" t="s">
        <v>8221</v>
      </c>
      <c r="E1216" s="15">
        <v>12</v>
      </c>
    </row>
    <row r="1217" spans="1:5" x14ac:dyDescent="0.2">
      <c r="A1217" s="15" t="s">
        <v>8219</v>
      </c>
      <c r="B1217" s="15">
        <v>1104</v>
      </c>
      <c r="D1217" s="15" t="s">
        <v>8221</v>
      </c>
      <c r="E1217" s="15">
        <v>0</v>
      </c>
    </row>
    <row r="1218" spans="1:5" x14ac:dyDescent="0.2">
      <c r="A1218" s="15" t="s">
        <v>8219</v>
      </c>
      <c r="B1218" s="15">
        <v>403</v>
      </c>
      <c r="D1218" s="15" t="s">
        <v>8221</v>
      </c>
      <c r="E1218" s="15">
        <v>36</v>
      </c>
    </row>
    <row r="1219" spans="1:5" x14ac:dyDescent="0.2">
      <c r="A1219" s="15" t="s">
        <v>8219</v>
      </c>
      <c r="B1219" s="15">
        <v>109</v>
      </c>
      <c r="D1219" s="15" t="s">
        <v>8221</v>
      </c>
      <c r="E1219" s="15">
        <v>0</v>
      </c>
    </row>
    <row r="1220" spans="1:5" x14ac:dyDescent="0.2">
      <c r="A1220" s="15" t="s">
        <v>8219</v>
      </c>
      <c r="B1220" s="15">
        <v>372</v>
      </c>
      <c r="D1220" s="15" t="s">
        <v>8221</v>
      </c>
      <c r="E1220" s="15">
        <v>2</v>
      </c>
    </row>
    <row r="1221" spans="1:5" x14ac:dyDescent="0.2">
      <c r="A1221" s="15" t="s">
        <v>8219</v>
      </c>
      <c r="B1221" s="15">
        <v>311</v>
      </c>
      <c r="D1221" s="15" t="s">
        <v>8221</v>
      </c>
      <c r="E1221" s="15">
        <v>1</v>
      </c>
    </row>
    <row r="1222" spans="1:5" x14ac:dyDescent="0.2">
      <c r="A1222" s="15" t="s">
        <v>8219</v>
      </c>
      <c r="B1222" s="15">
        <v>61</v>
      </c>
      <c r="D1222" s="15" t="s">
        <v>8221</v>
      </c>
      <c r="E1222" s="15">
        <v>59</v>
      </c>
    </row>
    <row r="1223" spans="1:5" x14ac:dyDescent="0.2">
      <c r="A1223" s="15" t="s">
        <v>8219</v>
      </c>
      <c r="B1223" s="15">
        <v>115</v>
      </c>
      <c r="D1223" s="15" t="s">
        <v>8221</v>
      </c>
      <c r="E1223" s="15">
        <v>1</v>
      </c>
    </row>
    <row r="1224" spans="1:5" x14ac:dyDescent="0.2">
      <c r="A1224" s="15" t="s">
        <v>8219</v>
      </c>
      <c r="B1224" s="15">
        <v>111</v>
      </c>
      <c r="D1224" s="15" t="s">
        <v>8221</v>
      </c>
      <c r="E1224" s="15">
        <v>31</v>
      </c>
    </row>
    <row r="1225" spans="1:5" x14ac:dyDescent="0.2">
      <c r="A1225" s="15" t="s">
        <v>8219</v>
      </c>
      <c r="B1225" s="15">
        <v>337</v>
      </c>
      <c r="D1225" s="15" t="s">
        <v>8221</v>
      </c>
      <c r="E1225" s="15">
        <v>18</v>
      </c>
    </row>
    <row r="1226" spans="1:5" x14ac:dyDescent="0.2">
      <c r="A1226" s="15" t="s">
        <v>8219</v>
      </c>
      <c r="B1226" s="15">
        <v>9</v>
      </c>
      <c r="D1226" s="15" t="s">
        <v>8221</v>
      </c>
      <c r="E1226" s="15">
        <v>10</v>
      </c>
    </row>
    <row r="1227" spans="1:5" x14ac:dyDescent="0.2">
      <c r="A1227" s="15" t="s">
        <v>8219</v>
      </c>
      <c r="B1227" s="15">
        <v>120</v>
      </c>
      <c r="D1227" s="15" t="s">
        <v>8221</v>
      </c>
      <c r="E1227" s="15">
        <v>0</v>
      </c>
    </row>
    <row r="1228" spans="1:5" x14ac:dyDescent="0.2">
      <c r="A1228" s="15" t="s">
        <v>8219</v>
      </c>
      <c r="B1228" s="15">
        <v>102</v>
      </c>
      <c r="D1228" s="15" t="s">
        <v>8221</v>
      </c>
      <c r="E1228" s="15">
        <v>14</v>
      </c>
    </row>
    <row r="1229" spans="1:5" x14ac:dyDescent="0.2">
      <c r="A1229" s="15" t="s">
        <v>8219</v>
      </c>
      <c r="B1229" s="15">
        <v>186</v>
      </c>
      <c r="D1229" s="15" t="s">
        <v>8221</v>
      </c>
      <c r="E1229" s="15">
        <v>2</v>
      </c>
    </row>
    <row r="1230" spans="1:5" x14ac:dyDescent="0.2">
      <c r="A1230" s="15" t="s">
        <v>8219</v>
      </c>
      <c r="B1230" s="15">
        <v>15</v>
      </c>
      <c r="D1230" s="15" t="s">
        <v>8221</v>
      </c>
      <c r="E1230" s="15">
        <v>1</v>
      </c>
    </row>
    <row r="1231" spans="1:5" x14ac:dyDescent="0.2">
      <c r="A1231" s="15" t="s">
        <v>8219</v>
      </c>
      <c r="B1231" s="15">
        <v>67</v>
      </c>
      <c r="D1231" s="15" t="s">
        <v>8221</v>
      </c>
      <c r="E1231" s="15">
        <v>3</v>
      </c>
    </row>
    <row r="1232" spans="1:5" x14ac:dyDescent="0.2">
      <c r="A1232" s="15" t="s">
        <v>8219</v>
      </c>
      <c r="B1232" s="15">
        <v>130</v>
      </c>
      <c r="D1232" s="15" t="s">
        <v>8221</v>
      </c>
      <c r="E1232" s="15">
        <v>0</v>
      </c>
    </row>
    <row r="1233" spans="1:5" x14ac:dyDescent="0.2">
      <c r="A1233" s="15" t="s">
        <v>8219</v>
      </c>
      <c r="B1233" s="15">
        <v>16</v>
      </c>
      <c r="D1233" s="15" t="s">
        <v>8221</v>
      </c>
      <c r="E1233" s="15">
        <v>2</v>
      </c>
    </row>
    <row r="1234" spans="1:5" x14ac:dyDescent="0.2">
      <c r="A1234" s="15" t="s">
        <v>8219</v>
      </c>
      <c r="B1234" s="15">
        <v>67</v>
      </c>
      <c r="D1234" s="15" t="s">
        <v>8221</v>
      </c>
      <c r="E1234" s="15">
        <v>0</v>
      </c>
    </row>
    <row r="1235" spans="1:5" x14ac:dyDescent="0.2">
      <c r="A1235" s="15" t="s">
        <v>8219</v>
      </c>
      <c r="B1235" s="15">
        <v>124</v>
      </c>
      <c r="D1235" s="15" t="s">
        <v>8221</v>
      </c>
      <c r="E1235" s="15">
        <v>12</v>
      </c>
    </row>
    <row r="1236" spans="1:5" x14ac:dyDescent="0.2">
      <c r="A1236" s="15" t="s">
        <v>8219</v>
      </c>
      <c r="B1236" s="15">
        <v>80</v>
      </c>
      <c r="D1236" s="15" t="s">
        <v>8221</v>
      </c>
      <c r="E1236" s="15">
        <v>1</v>
      </c>
    </row>
    <row r="1237" spans="1:5" x14ac:dyDescent="0.2">
      <c r="A1237" s="15" t="s">
        <v>8219</v>
      </c>
      <c r="B1237" s="15">
        <v>282</v>
      </c>
      <c r="D1237" s="15" t="s">
        <v>8221</v>
      </c>
      <c r="E1237" s="15">
        <v>8</v>
      </c>
    </row>
    <row r="1238" spans="1:5" x14ac:dyDescent="0.2">
      <c r="A1238" s="15" t="s">
        <v>8219</v>
      </c>
      <c r="B1238" s="15">
        <v>68</v>
      </c>
      <c r="D1238" s="15" t="s">
        <v>8221</v>
      </c>
      <c r="E1238" s="15">
        <v>2</v>
      </c>
    </row>
    <row r="1239" spans="1:5" x14ac:dyDescent="0.2">
      <c r="A1239" s="15" t="s">
        <v>8219</v>
      </c>
      <c r="B1239" s="15">
        <v>86</v>
      </c>
      <c r="D1239" s="15" t="s">
        <v>8221</v>
      </c>
      <c r="E1239" s="15">
        <v>31</v>
      </c>
    </row>
    <row r="1240" spans="1:5" x14ac:dyDescent="0.2">
      <c r="A1240" s="15" t="s">
        <v>8219</v>
      </c>
      <c r="B1240" s="15">
        <v>115</v>
      </c>
      <c r="D1240" s="15" t="s">
        <v>8221</v>
      </c>
      <c r="E1240" s="15">
        <v>5</v>
      </c>
    </row>
    <row r="1241" spans="1:5" x14ac:dyDescent="0.2">
      <c r="A1241" s="15" t="s">
        <v>8219</v>
      </c>
      <c r="B1241" s="15">
        <v>75</v>
      </c>
      <c r="D1241" s="15" t="s">
        <v>8221</v>
      </c>
      <c r="E1241" s="15">
        <v>1</v>
      </c>
    </row>
    <row r="1242" spans="1:5" x14ac:dyDescent="0.2">
      <c r="A1242" s="15" t="s">
        <v>8219</v>
      </c>
      <c r="B1242" s="15">
        <v>43</v>
      </c>
      <c r="D1242" s="15" t="s">
        <v>8221</v>
      </c>
      <c r="E1242" s="15">
        <v>12</v>
      </c>
    </row>
    <row r="1243" spans="1:5" x14ac:dyDescent="0.2">
      <c r="A1243" s="15" t="s">
        <v>8219</v>
      </c>
      <c r="B1243" s="15">
        <v>48</v>
      </c>
      <c r="D1243" s="15" t="s">
        <v>8221</v>
      </c>
      <c r="E1243" s="15">
        <v>4</v>
      </c>
    </row>
    <row r="1244" spans="1:5" x14ac:dyDescent="0.2">
      <c r="A1244" s="15" t="s">
        <v>8219</v>
      </c>
      <c r="B1244" s="15">
        <v>52</v>
      </c>
      <c r="D1244" s="15" t="s">
        <v>8221</v>
      </c>
      <c r="E1244" s="15">
        <v>0</v>
      </c>
    </row>
    <row r="1245" spans="1:5" x14ac:dyDescent="0.2">
      <c r="A1245" s="15" t="s">
        <v>8219</v>
      </c>
      <c r="B1245" s="15">
        <v>43</v>
      </c>
      <c r="D1245" s="15" t="s">
        <v>8221</v>
      </c>
      <c r="E1245" s="15">
        <v>7</v>
      </c>
    </row>
    <row r="1246" spans="1:5" x14ac:dyDescent="0.2">
      <c r="A1246" s="15" t="s">
        <v>8219</v>
      </c>
      <c r="B1246" s="15">
        <v>58</v>
      </c>
      <c r="D1246" s="15" t="s">
        <v>8221</v>
      </c>
      <c r="E1246" s="15">
        <v>2</v>
      </c>
    </row>
    <row r="1247" spans="1:5" x14ac:dyDescent="0.2">
      <c r="A1247" s="15" t="s">
        <v>8219</v>
      </c>
      <c r="B1247" s="15">
        <v>47</v>
      </c>
      <c r="D1247" s="15" t="s">
        <v>8221</v>
      </c>
      <c r="E1247" s="15">
        <v>1</v>
      </c>
    </row>
    <row r="1248" spans="1:5" x14ac:dyDescent="0.2">
      <c r="A1248" s="15" t="s">
        <v>8219</v>
      </c>
      <c r="B1248" s="15">
        <v>36</v>
      </c>
      <c r="D1248" s="15" t="s">
        <v>8221</v>
      </c>
      <c r="E1248" s="15">
        <v>4</v>
      </c>
    </row>
    <row r="1249" spans="1:5" x14ac:dyDescent="0.2">
      <c r="A1249" s="15" t="s">
        <v>8219</v>
      </c>
      <c r="B1249" s="15">
        <v>17</v>
      </c>
      <c r="D1249" s="15" t="s">
        <v>8221</v>
      </c>
      <c r="E1249" s="15">
        <v>6</v>
      </c>
    </row>
    <row r="1250" spans="1:5" x14ac:dyDescent="0.2">
      <c r="A1250" s="15" t="s">
        <v>8219</v>
      </c>
      <c r="B1250" s="15">
        <v>104</v>
      </c>
      <c r="D1250" s="15" t="s">
        <v>8221</v>
      </c>
      <c r="E1250" s="15">
        <v>8</v>
      </c>
    </row>
    <row r="1251" spans="1:5" x14ac:dyDescent="0.2">
      <c r="A1251" s="15" t="s">
        <v>8219</v>
      </c>
      <c r="B1251" s="15">
        <v>47</v>
      </c>
      <c r="D1251" s="15" t="s">
        <v>8221</v>
      </c>
      <c r="E1251" s="15">
        <v>14</v>
      </c>
    </row>
    <row r="1252" spans="1:5" x14ac:dyDescent="0.2">
      <c r="A1252" s="15" t="s">
        <v>8219</v>
      </c>
      <c r="B1252" s="15">
        <v>38</v>
      </c>
      <c r="D1252" s="15" t="s">
        <v>8221</v>
      </c>
      <c r="E1252" s="15">
        <v>0</v>
      </c>
    </row>
    <row r="1253" spans="1:5" x14ac:dyDescent="0.2">
      <c r="A1253" s="15" t="s">
        <v>8219</v>
      </c>
      <c r="B1253" s="15">
        <v>81</v>
      </c>
      <c r="D1253" s="15" t="s">
        <v>8221</v>
      </c>
      <c r="E1253" s="15">
        <v>4</v>
      </c>
    </row>
    <row r="1254" spans="1:5" x14ac:dyDescent="0.2">
      <c r="A1254" s="15" t="s">
        <v>8219</v>
      </c>
      <c r="B1254" s="15">
        <v>55</v>
      </c>
      <c r="D1254" s="15" t="s">
        <v>8221</v>
      </c>
      <c r="E1254" s="15">
        <v>0</v>
      </c>
    </row>
    <row r="1255" spans="1:5" x14ac:dyDescent="0.2">
      <c r="A1255" s="15" t="s">
        <v>8219</v>
      </c>
      <c r="B1255" s="15">
        <v>41</v>
      </c>
      <c r="D1255" s="15" t="s">
        <v>8221</v>
      </c>
      <c r="E1255" s="15">
        <v>0</v>
      </c>
    </row>
    <row r="1256" spans="1:5" x14ac:dyDescent="0.2">
      <c r="A1256" s="15" t="s">
        <v>8219</v>
      </c>
      <c r="B1256" s="15">
        <v>79</v>
      </c>
      <c r="D1256" s="15" t="s">
        <v>8221</v>
      </c>
      <c r="E1256" s="15">
        <v>1</v>
      </c>
    </row>
    <row r="1257" spans="1:5" x14ac:dyDescent="0.2">
      <c r="A1257" s="15" t="s">
        <v>8219</v>
      </c>
      <c r="B1257" s="15">
        <v>16</v>
      </c>
      <c r="D1257" s="15" t="s">
        <v>8221</v>
      </c>
      <c r="E1257" s="15">
        <v>1</v>
      </c>
    </row>
    <row r="1258" spans="1:5" x14ac:dyDescent="0.2">
      <c r="A1258" s="15" t="s">
        <v>8219</v>
      </c>
      <c r="B1258" s="15">
        <v>8</v>
      </c>
      <c r="D1258" s="15" t="s">
        <v>8221</v>
      </c>
      <c r="E1258" s="15">
        <v>1</v>
      </c>
    </row>
    <row r="1259" spans="1:5" x14ac:dyDescent="0.2">
      <c r="A1259" s="15" t="s">
        <v>8219</v>
      </c>
      <c r="B1259" s="15">
        <v>95</v>
      </c>
      <c r="D1259" s="15" t="s">
        <v>8221</v>
      </c>
      <c r="E1259" s="15">
        <v>1</v>
      </c>
    </row>
    <row r="1260" spans="1:5" x14ac:dyDescent="0.2">
      <c r="A1260" s="15" t="s">
        <v>8219</v>
      </c>
      <c r="B1260" s="15">
        <v>25</v>
      </c>
      <c r="D1260" s="15" t="s">
        <v>8221</v>
      </c>
      <c r="E1260" s="15">
        <v>4</v>
      </c>
    </row>
    <row r="1261" spans="1:5" x14ac:dyDescent="0.2">
      <c r="A1261" s="15" t="s">
        <v>8219</v>
      </c>
      <c r="B1261" s="15">
        <v>19</v>
      </c>
      <c r="D1261" s="15" t="s">
        <v>8221</v>
      </c>
      <c r="E1261" s="15">
        <v>0</v>
      </c>
    </row>
    <row r="1262" spans="1:5" x14ac:dyDescent="0.2">
      <c r="A1262" s="15" t="s">
        <v>8219</v>
      </c>
      <c r="B1262" s="15">
        <v>90</v>
      </c>
      <c r="D1262" s="15" t="s">
        <v>8221</v>
      </c>
      <c r="E1262" s="15">
        <v>0</v>
      </c>
    </row>
    <row r="1263" spans="1:5" x14ac:dyDescent="0.2">
      <c r="A1263" s="15" t="s">
        <v>8219</v>
      </c>
      <c r="B1263" s="15">
        <v>41</v>
      </c>
      <c r="D1263" s="15" t="s">
        <v>8221</v>
      </c>
      <c r="E1263" s="15">
        <v>2</v>
      </c>
    </row>
    <row r="1264" spans="1:5" x14ac:dyDescent="0.2">
      <c r="A1264" s="15" t="s">
        <v>8219</v>
      </c>
      <c r="B1264" s="15">
        <v>30</v>
      </c>
      <c r="D1264" s="15" t="s">
        <v>8221</v>
      </c>
      <c r="E1264" s="15">
        <v>24</v>
      </c>
    </row>
    <row r="1265" spans="1:5" x14ac:dyDescent="0.2">
      <c r="A1265" s="15" t="s">
        <v>8219</v>
      </c>
      <c r="B1265" s="15">
        <v>38</v>
      </c>
      <c r="D1265" s="15" t="s">
        <v>8221</v>
      </c>
      <c r="E1265" s="15">
        <v>1</v>
      </c>
    </row>
    <row r="1266" spans="1:5" x14ac:dyDescent="0.2">
      <c r="A1266" s="15" t="s">
        <v>8219</v>
      </c>
      <c r="B1266" s="15">
        <v>65</v>
      </c>
      <c r="D1266" s="15" t="s">
        <v>8221</v>
      </c>
      <c r="E1266" s="15">
        <v>2</v>
      </c>
    </row>
    <row r="1267" spans="1:5" x14ac:dyDescent="0.2">
      <c r="A1267" s="15" t="s">
        <v>8219</v>
      </c>
      <c r="B1267" s="15">
        <v>75</v>
      </c>
      <c r="D1267" s="15" t="s">
        <v>8221</v>
      </c>
      <c r="E1267" s="15">
        <v>1</v>
      </c>
    </row>
    <row r="1268" spans="1:5" x14ac:dyDescent="0.2">
      <c r="A1268" s="15" t="s">
        <v>8219</v>
      </c>
      <c r="B1268" s="15">
        <v>16</v>
      </c>
      <c r="D1268" s="15" t="s">
        <v>8221</v>
      </c>
      <c r="E1268" s="15">
        <v>37</v>
      </c>
    </row>
    <row r="1269" spans="1:5" x14ac:dyDescent="0.2">
      <c r="A1269" s="15" t="s">
        <v>8219</v>
      </c>
      <c r="B1269" s="15">
        <v>10</v>
      </c>
      <c r="D1269" s="15" t="s">
        <v>8221</v>
      </c>
      <c r="E1269" s="15">
        <v>5</v>
      </c>
    </row>
    <row r="1270" spans="1:5" x14ac:dyDescent="0.2">
      <c r="A1270" s="15" t="s">
        <v>8219</v>
      </c>
      <c r="B1270" s="15">
        <v>27</v>
      </c>
      <c r="D1270" s="15" t="s">
        <v>8221</v>
      </c>
      <c r="E1270" s="15">
        <v>4</v>
      </c>
    </row>
    <row r="1271" spans="1:5" x14ac:dyDescent="0.2">
      <c r="A1271" s="15" t="s">
        <v>8219</v>
      </c>
      <c r="B1271" s="15">
        <v>259</v>
      </c>
      <c r="D1271" s="15" t="s">
        <v>8221</v>
      </c>
      <c r="E1271" s="15">
        <v>16</v>
      </c>
    </row>
    <row r="1272" spans="1:5" x14ac:dyDescent="0.2">
      <c r="A1272" s="15" t="s">
        <v>8219</v>
      </c>
      <c r="B1272" s="15">
        <v>39</v>
      </c>
      <c r="D1272" s="15" t="s">
        <v>8221</v>
      </c>
      <c r="E1272" s="15">
        <v>9</v>
      </c>
    </row>
    <row r="1273" spans="1:5" x14ac:dyDescent="0.2">
      <c r="A1273" s="15" t="s">
        <v>8219</v>
      </c>
      <c r="B1273" s="15">
        <v>42</v>
      </c>
      <c r="D1273" s="15" t="s">
        <v>8221</v>
      </c>
      <c r="E1273" s="15">
        <v>0</v>
      </c>
    </row>
    <row r="1274" spans="1:5" x14ac:dyDescent="0.2">
      <c r="A1274" s="15" t="s">
        <v>8219</v>
      </c>
      <c r="B1274" s="15">
        <v>10</v>
      </c>
      <c r="D1274" s="15" t="s">
        <v>8221</v>
      </c>
      <c r="E1274" s="15">
        <v>40</v>
      </c>
    </row>
    <row r="1275" spans="1:5" x14ac:dyDescent="0.2">
      <c r="A1275" s="15" t="s">
        <v>8219</v>
      </c>
      <c r="B1275" s="15">
        <v>56</v>
      </c>
      <c r="D1275" s="15" t="s">
        <v>8221</v>
      </c>
      <c r="E1275" s="15">
        <v>0</v>
      </c>
    </row>
    <row r="1276" spans="1:5" x14ac:dyDescent="0.2">
      <c r="A1276" s="15" t="s">
        <v>8219</v>
      </c>
      <c r="B1276" s="15">
        <v>20</v>
      </c>
      <c r="D1276" s="15" t="s">
        <v>8221</v>
      </c>
      <c r="E1276" s="15">
        <v>2</v>
      </c>
    </row>
    <row r="1277" spans="1:5" x14ac:dyDescent="0.2">
      <c r="A1277" s="15" t="s">
        <v>8219</v>
      </c>
      <c r="B1277" s="15">
        <v>170</v>
      </c>
      <c r="D1277" s="15" t="s">
        <v>8221</v>
      </c>
      <c r="E1277" s="15">
        <v>1</v>
      </c>
    </row>
    <row r="1278" spans="1:5" x14ac:dyDescent="0.2">
      <c r="A1278" s="15" t="s">
        <v>8219</v>
      </c>
      <c r="B1278" s="15">
        <v>29</v>
      </c>
      <c r="D1278" s="15" t="s">
        <v>8221</v>
      </c>
      <c r="E1278" s="15">
        <v>9</v>
      </c>
    </row>
    <row r="1279" spans="1:5" x14ac:dyDescent="0.2">
      <c r="A1279" s="15" t="s">
        <v>8219</v>
      </c>
      <c r="B1279" s="15">
        <v>132</v>
      </c>
      <c r="D1279" s="15" t="s">
        <v>8221</v>
      </c>
      <c r="E1279" s="15">
        <v>34</v>
      </c>
    </row>
    <row r="1280" spans="1:5" x14ac:dyDescent="0.2">
      <c r="A1280" s="15" t="s">
        <v>8219</v>
      </c>
      <c r="B1280" s="15">
        <v>27</v>
      </c>
      <c r="D1280" s="15" t="s">
        <v>8221</v>
      </c>
      <c r="E1280" s="15">
        <v>23</v>
      </c>
    </row>
    <row r="1281" spans="1:5" x14ac:dyDescent="0.2">
      <c r="A1281" s="15" t="s">
        <v>8219</v>
      </c>
      <c r="B1281" s="15">
        <v>26</v>
      </c>
      <c r="D1281" s="15" t="s">
        <v>8221</v>
      </c>
      <c r="E1281" s="15">
        <v>19</v>
      </c>
    </row>
    <row r="1282" spans="1:5" x14ac:dyDescent="0.2">
      <c r="A1282" s="15" t="s">
        <v>8219</v>
      </c>
      <c r="B1282" s="15">
        <v>43</v>
      </c>
      <c r="D1282" s="15" t="s">
        <v>8221</v>
      </c>
      <c r="E1282" s="15">
        <v>50</v>
      </c>
    </row>
    <row r="1283" spans="1:5" x14ac:dyDescent="0.2">
      <c r="A1283" s="15" t="s">
        <v>8219</v>
      </c>
      <c r="B1283" s="15">
        <v>80</v>
      </c>
      <c r="D1283" s="15" t="s">
        <v>8221</v>
      </c>
      <c r="E1283" s="15">
        <v>12</v>
      </c>
    </row>
    <row r="1284" spans="1:5" x14ac:dyDescent="0.2">
      <c r="A1284" s="15" t="s">
        <v>8219</v>
      </c>
      <c r="B1284" s="15">
        <v>33</v>
      </c>
      <c r="D1284" s="15" t="s">
        <v>8221</v>
      </c>
      <c r="E1284" s="15">
        <v>8</v>
      </c>
    </row>
    <row r="1285" spans="1:5" x14ac:dyDescent="0.2">
      <c r="A1285" s="15" t="s">
        <v>8219</v>
      </c>
      <c r="B1285" s="15">
        <v>71</v>
      </c>
      <c r="D1285" s="15" t="s">
        <v>8221</v>
      </c>
      <c r="E1285" s="15">
        <v>9</v>
      </c>
    </row>
    <row r="1286" spans="1:5" x14ac:dyDescent="0.2">
      <c r="A1286" s="15" t="s">
        <v>8219</v>
      </c>
      <c r="B1286" s="15">
        <v>81</v>
      </c>
      <c r="D1286" s="15" t="s">
        <v>8221</v>
      </c>
      <c r="E1286" s="15">
        <v>43</v>
      </c>
    </row>
    <row r="1287" spans="1:5" x14ac:dyDescent="0.2">
      <c r="A1287" s="15" t="s">
        <v>8219</v>
      </c>
      <c r="B1287" s="15">
        <v>76</v>
      </c>
      <c r="D1287" s="15" t="s">
        <v>8221</v>
      </c>
      <c r="E1287" s="15">
        <v>28</v>
      </c>
    </row>
    <row r="1288" spans="1:5" x14ac:dyDescent="0.2">
      <c r="A1288" s="15" t="s">
        <v>8219</v>
      </c>
      <c r="B1288" s="15">
        <v>48</v>
      </c>
      <c r="D1288" s="15" t="s">
        <v>8221</v>
      </c>
      <c r="E1288" s="15">
        <v>4</v>
      </c>
    </row>
    <row r="1289" spans="1:5" x14ac:dyDescent="0.2">
      <c r="A1289" s="15" t="s">
        <v>8219</v>
      </c>
      <c r="B1289" s="15">
        <v>61</v>
      </c>
      <c r="D1289" s="15" t="s">
        <v>8221</v>
      </c>
      <c r="E1289" s="15">
        <v>24</v>
      </c>
    </row>
    <row r="1290" spans="1:5" x14ac:dyDescent="0.2">
      <c r="A1290" s="15" t="s">
        <v>8219</v>
      </c>
      <c r="B1290" s="15">
        <v>60</v>
      </c>
      <c r="D1290" s="15" t="s">
        <v>8221</v>
      </c>
      <c r="E1290" s="15">
        <v>2</v>
      </c>
    </row>
    <row r="1291" spans="1:5" x14ac:dyDescent="0.2">
      <c r="A1291" s="15" t="s">
        <v>8219</v>
      </c>
      <c r="B1291" s="15">
        <v>136</v>
      </c>
      <c r="D1291" s="15" t="s">
        <v>8221</v>
      </c>
      <c r="E1291" s="15">
        <v>2</v>
      </c>
    </row>
    <row r="1292" spans="1:5" x14ac:dyDescent="0.2">
      <c r="A1292" s="15" t="s">
        <v>8219</v>
      </c>
      <c r="B1292" s="15">
        <v>14</v>
      </c>
      <c r="D1292" s="15" t="s">
        <v>8221</v>
      </c>
      <c r="E1292" s="15">
        <v>20</v>
      </c>
    </row>
    <row r="1293" spans="1:5" x14ac:dyDescent="0.2">
      <c r="A1293" s="15" t="s">
        <v>8219</v>
      </c>
      <c r="B1293" s="15">
        <v>78</v>
      </c>
      <c r="D1293" s="15" t="s">
        <v>8221</v>
      </c>
      <c r="E1293" s="15">
        <v>1</v>
      </c>
    </row>
    <row r="1294" spans="1:5" x14ac:dyDescent="0.2">
      <c r="A1294" s="15" t="s">
        <v>8219</v>
      </c>
      <c r="B1294" s="15">
        <v>4</v>
      </c>
      <c r="D1294" s="15" t="s">
        <v>8221</v>
      </c>
      <c r="E1294" s="15">
        <v>1</v>
      </c>
    </row>
    <row r="1295" spans="1:5" x14ac:dyDescent="0.2">
      <c r="A1295" s="15" t="s">
        <v>8219</v>
      </c>
      <c r="B1295" s="15">
        <v>11</v>
      </c>
      <c r="D1295" s="15" t="s">
        <v>8221</v>
      </c>
      <c r="E1295" s="15">
        <v>4</v>
      </c>
    </row>
    <row r="1296" spans="1:5" x14ac:dyDescent="0.2">
      <c r="A1296" s="15" t="s">
        <v>8219</v>
      </c>
      <c r="B1296" s="15">
        <v>185</v>
      </c>
      <c r="D1296" s="15" t="s">
        <v>8221</v>
      </c>
      <c r="E1296" s="15">
        <v>1</v>
      </c>
    </row>
    <row r="1297" spans="1:5" x14ac:dyDescent="0.2">
      <c r="A1297" s="15" t="s">
        <v>8219</v>
      </c>
      <c r="B1297" s="15">
        <v>59</v>
      </c>
      <c r="D1297" s="15" t="s">
        <v>8221</v>
      </c>
      <c r="E1297" s="15">
        <v>1</v>
      </c>
    </row>
    <row r="1298" spans="1:5" x14ac:dyDescent="0.2">
      <c r="A1298" s="15" t="s">
        <v>8219</v>
      </c>
      <c r="B1298" s="15">
        <v>27</v>
      </c>
      <c r="D1298" s="15" t="s">
        <v>8221</v>
      </c>
      <c r="E1298" s="15">
        <v>13</v>
      </c>
    </row>
    <row r="1299" spans="1:5" x14ac:dyDescent="0.2">
      <c r="A1299" s="15" t="s">
        <v>8219</v>
      </c>
      <c r="B1299" s="15">
        <v>63</v>
      </c>
      <c r="D1299" s="15" t="s">
        <v>8221</v>
      </c>
      <c r="E1299" s="15">
        <v>1</v>
      </c>
    </row>
    <row r="1300" spans="1:5" x14ac:dyDescent="0.2">
      <c r="A1300" s="15" t="s">
        <v>8219</v>
      </c>
      <c r="B1300" s="15">
        <v>13</v>
      </c>
      <c r="D1300" s="15" t="s">
        <v>8221</v>
      </c>
      <c r="E1300" s="15">
        <v>1</v>
      </c>
    </row>
    <row r="1301" spans="1:5" x14ac:dyDescent="0.2">
      <c r="A1301" s="15" t="s">
        <v>8219</v>
      </c>
      <c r="B1301" s="15">
        <v>13</v>
      </c>
      <c r="D1301" s="15" t="s">
        <v>8221</v>
      </c>
      <c r="E1301" s="15">
        <v>0</v>
      </c>
    </row>
    <row r="1302" spans="1:5" x14ac:dyDescent="0.2">
      <c r="A1302" s="15" t="s">
        <v>8219</v>
      </c>
      <c r="B1302" s="15">
        <v>57</v>
      </c>
      <c r="D1302" s="15" t="s">
        <v>8221</v>
      </c>
      <c r="E1302" s="15">
        <v>3</v>
      </c>
    </row>
    <row r="1303" spans="1:5" x14ac:dyDescent="0.2">
      <c r="A1303" s="15" t="s">
        <v>8219</v>
      </c>
      <c r="B1303" s="15">
        <v>61</v>
      </c>
      <c r="D1303" s="15" t="s">
        <v>8221</v>
      </c>
      <c r="E1303" s="15">
        <v>14</v>
      </c>
    </row>
    <row r="1304" spans="1:5" x14ac:dyDescent="0.2">
      <c r="A1304" s="15" t="s">
        <v>8219</v>
      </c>
      <c r="B1304" s="15">
        <v>65</v>
      </c>
      <c r="D1304" s="15" t="s">
        <v>8221</v>
      </c>
      <c r="E1304" s="15">
        <v>2</v>
      </c>
    </row>
    <row r="1305" spans="1:5" x14ac:dyDescent="0.2">
      <c r="A1305" s="15" t="s">
        <v>8219</v>
      </c>
      <c r="B1305" s="15">
        <v>134</v>
      </c>
      <c r="D1305" s="15" t="s">
        <v>8221</v>
      </c>
      <c r="E1305" s="15">
        <v>5</v>
      </c>
    </row>
    <row r="1306" spans="1:5" x14ac:dyDescent="0.2">
      <c r="A1306" s="15" t="s">
        <v>8219</v>
      </c>
      <c r="B1306" s="15">
        <v>37</v>
      </c>
      <c r="D1306" s="15" t="s">
        <v>8221</v>
      </c>
      <c r="E1306" s="15">
        <v>14</v>
      </c>
    </row>
    <row r="1307" spans="1:5" x14ac:dyDescent="0.2">
      <c r="A1307" s="15" t="s">
        <v>8219</v>
      </c>
      <c r="B1307" s="15">
        <v>37</v>
      </c>
      <c r="D1307" s="15" t="s">
        <v>8221</v>
      </c>
      <c r="E1307" s="15">
        <v>9</v>
      </c>
    </row>
    <row r="1308" spans="1:5" x14ac:dyDescent="0.2">
      <c r="A1308" s="15" t="s">
        <v>8219</v>
      </c>
      <c r="B1308" s="15">
        <v>150</v>
      </c>
      <c r="D1308" s="15" t="s">
        <v>8221</v>
      </c>
      <c r="E1308" s="15">
        <v>8</v>
      </c>
    </row>
    <row r="1309" spans="1:5" x14ac:dyDescent="0.2">
      <c r="A1309" s="15" t="s">
        <v>8219</v>
      </c>
      <c r="B1309" s="15">
        <v>56</v>
      </c>
      <c r="D1309" s="15" t="s">
        <v>8221</v>
      </c>
      <c r="E1309" s="15">
        <v>7</v>
      </c>
    </row>
    <row r="1310" spans="1:5" x14ac:dyDescent="0.2">
      <c r="A1310" s="15" t="s">
        <v>8219</v>
      </c>
      <c r="B1310" s="15">
        <v>18</v>
      </c>
      <c r="D1310" s="15" t="s">
        <v>8221</v>
      </c>
      <c r="E1310" s="15">
        <v>0</v>
      </c>
    </row>
    <row r="1311" spans="1:5" x14ac:dyDescent="0.2">
      <c r="A1311" s="15" t="s">
        <v>8219</v>
      </c>
      <c r="B1311" s="15">
        <v>60</v>
      </c>
      <c r="D1311" s="15" t="s">
        <v>8221</v>
      </c>
      <c r="E1311" s="15">
        <v>84</v>
      </c>
    </row>
    <row r="1312" spans="1:5" x14ac:dyDescent="0.2">
      <c r="A1312" s="15" t="s">
        <v>8219</v>
      </c>
      <c r="B1312" s="15">
        <v>67</v>
      </c>
      <c r="D1312" s="15" t="s">
        <v>8221</v>
      </c>
      <c r="E1312" s="15">
        <v>11</v>
      </c>
    </row>
    <row r="1313" spans="1:5" x14ac:dyDescent="0.2">
      <c r="A1313" s="15" t="s">
        <v>8219</v>
      </c>
      <c r="B1313" s="15">
        <v>35</v>
      </c>
      <c r="D1313" s="15" t="s">
        <v>8221</v>
      </c>
      <c r="E1313" s="15">
        <v>1</v>
      </c>
    </row>
    <row r="1314" spans="1:5" x14ac:dyDescent="0.2">
      <c r="A1314" s="15" t="s">
        <v>8219</v>
      </c>
      <c r="B1314" s="15">
        <v>34</v>
      </c>
      <c r="D1314" s="15" t="s">
        <v>8221</v>
      </c>
      <c r="E1314" s="15">
        <v>4</v>
      </c>
    </row>
    <row r="1315" spans="1:5" x14ac:dyDescent="0.2">
      <c r="A1315" s="15" t="s">
        <v>8219</v>
      </c>
      <c r="B1315" s="15">
        <v>36</v>
      </c>
      <c r="D1315" s="15" t="s">
        <v>8221</v>
      </c>
      <c r="E1315" s="15">
        <v>10</v>
      </c>
    </row>
    <row r="1316" spans="1:5" x14ac:dyDescent="0.2">
      <c r="A1316" s="15" t="s">
        <v>8219</v>
      </c>
      <c r="B1316" s="15">
        <v>18</v>
      </c>
      <c r="D1316" s="15" t="s">
        <v>8221</v>
      </c>
      <c r="E1316" s="15">
        <v>16</v>
      </c>
    </row>
    <row r="1317" spans="1:5" x14ac:dyDescent="0.2">
      <c r="A1317" s="15" t="s">
        <v>8219</v>
      </c>
      <c r="B1317" s="15">
        <v>25</v>
      </c>
      <c r="D1317" s="15" t="s">
        <v>8221</v>
      </c>
      <c r="E1317" s="15">
        <v>2</v>
      </c>
    </row>
    <row r="1318" spans="1:5" x14ac:dyDescent="0.2">
      <c r="A1318" s="15" t="s">
        <v>8219</v>
      </c>
      <c r="B1318" s="15">
        <v>21</v>
      </c>
      <c r="D1318" s="15" t="s">
        <v>8221</v>
      </c>
      <c r="E1318" s="15">
        <v>5</v>
      </c>
    </row>
    <row r="1319" spans="1:5" x14ac:dyDescent="0.2">
      <c r="A1319" s="15" t="s">
        <v>8219</v>
      </c>
      <c r="B1319" s="15">
        <v>151</v>
      </c>
      <c r="D1319" s="15" t="s">
        <v>8221</v>
      </c>
      <c r="E1319" s="15">
        <v>1</v>
      </c>
    </row>
    <row r="1320" spans="1:5" x14ac:dyDescent="0.2">
      <c r="A1320" s="15" t="s">
        <v>8219</v>
      </c>
      <c r="B1320" s="15">
        <v>489</v>
      </c>
      <c r="D1320" s="15" t="s">
        <v>8221</v>
      </c>
      <c r="E1320" s="15">
        <v>31</v>
      </c>
    </row>
    <row r="1321" spans="1:5" x14ac:dyDescent="0.2">
      <c r="A1321" s="15" t="s">
        <v>8219</v>
      </c>
      <c r="B1321" s="15">
        <v>50</v>
      </c>
      <c r="D1321" s="15" t="s">
        <v>8221</v>
      </c>
      <c r="E1321" s="15">
        <v>0</v>
      </c>
    </row>
    <row r="1322" spans="1:5" x14ac:dyDescent="0.2">
      <c r="A1322" s="15" t="s">
        <v>8219</v>
      </c>
      <c r="B1322" s="15">
        <v>321</v>
      </c>
      <c r="D1322" s="15" t="s">
        <v>8221</v>
      </c>
      <c r="E1322" s="15">
        <v>2</v>
      </c>
    </row>
    <row r="1323" spans="1:5" x14ac:dyDescent="0.2">
      <c r="A1323" s="15" t="s">
        <v>8219</v>
      </c>
      <c r="B1323" s="15">
        <v>1762</v>
      </c>
      <c r="D1323" s="15" t="s">
        <v>8221</v>
      </c>
      <c r="E1323" s="15">
        <v>7</v>
      </c>
    </row>
    <row r="1324" spans="1:5" x14ac:dyDescent="0.2">
      <c r="A1324" s="15" t="s">
        <v>8219</v>
      </c>
      <c r="B1324" s="15">
        <v>385</v>
      </c>
      <c r="D1324" s="15" t="s">
        <v>8221</v>
      </c>
      <c r="E1324" s="15">
        <v>16</v>
      </c>
    </row>
    <row r="1325" spans="1:5" x14ac:dyDescent="0.2">
      <c r="A1325" s="15" t="s">
        <v>8219</v>
      </c>
      <c r="B1325" s="15">
        <v>398</v>
      </c>
      <c r="D1325" s="15" t="s">
        <v>8221</v>
      </c>
      <c r="E1325" s="15">
        <v>4</v>
      </c>
    </row>
    <row r="1326" spans="1:5" x14ac:dyDescent="0.2">
      <c r="A1326" s="15" t="s">
        <v>8219</v>
      </c>
      <c r="B1326" s="15">
        <v>304</v>
      </c>
      <c r="D1326" s="15" t="s">
        <v>8221</v>
      </c>
      <c r="E1326" s="15">
        <v>4</v>
      </c>
    </row>
    <row r="1327" spans="1:5" x14ac:dyDescent="0.2">
      <c r="A1327" s="15" t="s">
        <v>8219</v>
      </c>
      <c r="B1327" s="15">
        <v>676</v>
      </c>
      <c r="D1327" s="15" t="s">
        <v>8221</v>
      </c>
      <c r="E1327" s="15">
        <v>4</v>
      </c>
    </row>
    <row r="1328" spans="1:5" x14ac:dyDescent="0.2">
      <c r="A1328" s="15" t="s">
        <v>8219</v>
      </c>
      <c r="B1328" s="15">
        <v>577</v>
      </c>
      <c r="D1328" s="15" t="s">
        <v>8221</v>
      </c>
      <c r="E1328" s="15">
        <v>3</v>
      </c>
    </row>
    <row r="1329" spans="1:5" x14ac:dyDescent="0.2">
      <c r="A1329" s="15" t="s">
        <v>8219</v>
      </c>
      <c r="B1329" s="15">
        <v>3663</v>
      </c>
      <c r="D1329" s="15" t="s">
        <v>8221</v>
      </c>
      <c r="E1329" s="15">
        <v>36</v>
      </c>
    </row>
    <row r="1330" spans="1:5" x14ac:dyDescent="0.2">
      <c r="A1330" s="15" t="s">
        <v>8219</v>
      </c>
      <c r="B1330" s="15">
        <v>294</v>
      </c>
      <c r="D1330" s="15" t="s">
        <v>8221</v>
      </c>
      <c r="E1330" s="15">
        <v>1</v>
      </c>
    </row>
    <row r="1331" spans="1:5" x14ac:dyDescent="0.2">
      <c r="A1331" s="15" t="s">
        <v>8219</v>
      </c>
      <c r="B1331" s="15">
        <v>28</v>
      </c>
      <c r="D1331" s="15" t="s">
        <v>8221</v>
      </c>
      <c r="E1331" s="15">
        <v>7</v>
      </c>
    </row>
    <row r="1332" spans="1:5" x14ac:dyDescent="0.2">
      <c r="A1332" s="15" t="s">
        <v>8219</v>
      </c>
      <c r="B1332" s="15">
        <v>100</v>
      </c>
      <c r="D1332" s="15" t="s">
        <v>8221</v>
      </c>
      <c r="E1332" s="15">
        <v>27</v>
      </c>
    </row>
    <row r="1333" spans="1:5" x14ac:dyDescent="0.2">
      <c r="A1333" s="15" t="s">
        <v>8219</v>
      </c>
      <c r="B1333" s="15">
        <v>72</v>
      </c>
      <c r="D1333" s="15" t="s">
        <v>8221</v>
      </c>
      <c r="E1333" s="15">
        <v>1</v>
      </c>
    </row>
    <row r="1334" spans="1:5" x14ac:dyDescent="0.2">
      <c r="A1334" s="15" t="s">
        <v>8219</v>
      </c>
      <c r="B1334" s="15">
        <v>238</v>
      </c>
      <c r="D1334" s="15" t="s">
        <v>8221</v>
      </c>
      <c r="E1334" s="15">
        <v>0</v>
      </c>
    </row>
    <row r="1335" spans="1:5" x14ac:dyDescent="0.2">
      <c r="A1335" s="15" t="s">
        <v>8219</v>
      </c>
      <c r="B1335" s="15">
        <v>159</v>
      </c>
      <c r="D1335" s="15" t="s">
        <v>8221</v>
      </c>
      <c r="E1335" s="15">
        <v>1</v>
      </c>
    </row>
    <row r="1336" spans="1:5" x14ac:dyDescent="0.2">
      <c r="A1336" s="15" t="s">
        <v>8219</v>
      </c>
      <c r="B1336" s="15">
        <v>77</v>
      </c>
      <c r="D1336" s="15" t="s">
        <v>8221</v>
      </c>
      <c r="E1336" s="15">
        <v>3</v>
      </c>
    </row>
    <row r="1337" spans="1:5" x14ac:dyDescent="0.2">
      <c r="A1337" s="15" t="s">
        <v>8219</v>
      </c>
      <c r="B1337" s="15">
        <v>53</v>
      </c>
      <c r="D1337" s="15" t="s">
        <v>8221</v>
      </c>
      <c r="E1337" s="15">
        <v>3</v>
      </c>
    </row>
    <row r="1338" spans="1:5" x14ac:dyDescent="0.2">
      <c r="A1338" s="15" t="s">
        <v>8219</v>
      </c>
      <c r="B1338" s="15">
        <v>1251</v>
      </c>
      <c r="D1338" s="15" t="s">
        <v>8221</v>
      </c>
      <c r="E1338" s="15">
        <v>3</v>
      </c>
    </row>
    <row r="1339" spans="1:5" x14ac:dyDescent="0.2">
      <c r="A1339" s="15" t="s">
        <v>8219</v>
      </c>
      <c r="B1339" s="15">
        <v>465</v>
      </c>
      <c r="D1339" s="15" t="s">
        <v>8221</v>
      </c>
      <c r="E1339" s="15">
        <v>0</v>
      </c>
    </row>
    <row r="1340" spans="1:5" x14ac:dyDescent="0.2">
      <c r="A1340" s="15" t="s">
        <v>8219</v>
      </c>
      <c r="B1340" s="15">
        <v>74</v>
      </c>
      <c r="D1340" s="15" t="s">
        <v>8221</v>
      </c>
      <c r="E1340" s="15">
        <v>6</v>
      </c>
    </row>
    <row r="1341" spans="1:5" x14ac:dyDescent="0.2">
      <c r="A1341" s="15" t="s">
        <v>8219</v>
      </c>
      <c r="B1341" s="15">
        <v>62</v>
      </c>
      <c r="D1341" s="15" t="s">
        <v>8221</v>
      </c>
      <c r="E1341" s="15">
        <v>17</v>
      </c>
    </row>
    <row r="1342" spans="1:5" x14ac:dyDescent="0.2">
      <c r="A1342" s="15" t="s">
        <v>8219</v>
      </c>
      <c r="B1342" s="15">
        <v>3468</v>
      </c>
      <c r="D1342" s="15" t="s">
        <v>8221</v>
      </c>
      <c r="E1342" s="15">
        <v>40</v>
      </c>
    </row>
    <row r="1343" spans="1:5" x14ac:dyDescent="0.2">
      <c r="A1343" s="15" t="s">
        <v>8219</v>
      </c>
      <c r="B1343" s="15">
        <v>52</v>
      </c>
      <c r="D1343" s="15" t="s">
        <v>8221</v>
      </c>
      <c r="E1343" s="15">
        <v>3</v>
      </c>
    </row>
    <row r="1344" spans="1:5" x14ac:dyDescent="0.2">
      <c r="A1344" s="15" t="s">
        <v>8219</v>
      </c>
      <c r="B1344" s="15">
        <v>50</v>
      </c>
      <c r="D1344" s="15" t="s">
        <v>8221</v>
      </c>
      <c r="E1344" s="15">
        <v>1</v>
      </c>
    </row>
    <row r="1345" spans="1:5" x14ac:dyDescent="0.2">
      <c r="A1345" s="15" t="s">
        <v>8219</v>
      </c>
      <c r="B1345" s="15">
        <v>45</v>
      </c>
      <c r="D1345" s="15" t="s">
        <v>8221</v>
      </c>
      <c r="E1345" s="15">
        <v>2</v>
      </c>
    </row>
    <row r="1346" spans="1:5" x14ac:dyDescent="0.2">
      <c r="A1346" s="15" t="s">
        <v>8219</v>
      </c>
      <c r="B1346" s="15">
        <v>21</v>
      </c>
      <c r="D1346" s="15" t="s">
        <v>8221</v>
      </c>
      <c r="E1346" s="15">
        <v>7</v>
      </c>
    </row>
    <row r="1347" spans="1:5" x14ac:dyDescent="0.2">
      <c r="A1347" s="15" t="s">
        <v>8219</v>
      </c>
      <c r="B1347" s="15">
        <v>100</v>
      </c>
      <c r="D1347" s="15" t="s">
        <v>8221</v>
      </c>
      <c r="E1347" s="15">
        <v>14</v>
      </c>
    </row>
    <row r="1348" spans="1:5" x14ac:dyDescent="0.2">
      <c r="A1348" s="15" t="s">
        <v>8219</v>
      </c>
      <c r="B1348" s="15">
        <v>81</v>
      </c>
      <c r="D1348" s="15" t="s">
        <v>8221</v>
      </c>
      <c r="E1348" s="15">
        <v>0</v>
      </c>
    </row>
    <row r="1349" spans="1:5" x14ac:dyDescent="0.2">
      <c r="A1349" s="15" t="s">
        <v>8219</v>
      </c>
      <c r="B1349" s="15">
        <v>286</v>
      </c>
      <c r="D1349" s="15" t="s">
        <v>8221</v>
      </c>
      <c r="E1349" s="15">
        <v>0</v>
      </c>
    </row>
    <row r="1350" spans="1:5" x14ac:dyDescent="0.2">
      <c r="A1350" s="15" t="s">
        <v>8219</v>
      </c>
      <c r="B1350" s="15">
        <v>42</v>
      </c>
      <c r="D1350" s="15" t="s">
        <v>8221</v>
      </c>
      <c r="E1350" s="15">
        <v>1</v>
      </c>
    </row>
    <row r="1351" spans="1:5" x14ac:dyDescent="0.2">
      <c r="A1351" s="15" t="s">
        <v>8219</v>
      </c>
      <c r="B1351" s="15">
        <v>199</v>
      </c>
      <c r="D1351" s="15" t="s">
        <v>8221</v>
      </c>
      <c r="E1351" s="15">
        <v>12</v>
      </c>
    </row>
    <row r="1352" spans="1:5" x14ac:dyDescent="0.2">
      <c r="A1352" s="15" t="s">
        <v>8219</v>
      </c>
      <c r="B1352" s="15">
        <v>25</v>
      </c>
      <c r="D1352" s="15" t="s">
        <v>8221</v>
      </c>
      <c r="E1352" s="15">
        <v>12</v>
      </c>
    </row>
    <row r="1353" spans="1:5" x14ac:dyDescent="0.2">
      <c r="A1353" s="15" t="s">
        <v>8219</v>
      </c>
      <c r="B1353" s="15">
        <v>84</v>
      </c>
      <c r="D1353" s="15" t="s">
        <v>8221</v>
      </c>
      <c r="E1353" s="15">
        <v>23</v>
      </c>
    </row>
    <row r="1354" spans="1:5" x14ac:dyDescent="0.2">
      <c r="A1354" s="15" t="s">
        <v>8219</v>
      </c>
      <c r="B1354" s="15">
        <v>50</v>
      </c>
      <c r="D1354" s="15" t="s">
        <v>8221</v>
      </c>
      <c r="E1354" s="15">
        <v>0</v>
      </c>
    </row>
    <row r="1355" spans="1:5" x14ac:dyDescent="0.2">
      <c r="A1355" s="15" t="s">
        <v>8219</v>
      </c>
      <c r="B1355" s="15">
        <v>26</v>
      </c>
      <c r="D1355" s="15" t="s">
        <v>8221</v>
      </c>
      <c r="E1355" s="15">
        <v>10</v>
      </c>
    </row>
    <row r="1356" spans="1:5" x14ac:dyDescent="0.2">
      <c r="A1356" s="15" t="s">
        <v>8219</v>
      </c>
      <c r="B1356" s="15">
        <v>14</v>
      </c>
      <c r="D1356" s="15" t="s">
        <v>8221</v>
      </c>
      <c r="E1356" s="15">
        <v>5</v>
      </c>
    </row>
    <row r="1357" spans="1:5" x14ac:dyDescent="0.2">
      <c r="A1357" s="15" t="s">
        <v>8219</v>
      </c>
      <c r="B1357" s="15">
        <v>49</v>
      </c>
      <c r="D1357" s="15" t="s">
        <v>8221</v>
      </c>
      <c r="E1357" s="15">
        <v>1</v>
      </c>
    </row>
    <row r="1358" spans="1:5" x14ac:dyDescent="0.2">
      <c r="A1358" s="15" t="s">
        <v>8219</v>
      </c>
      <c r="B1358" s="15">
        <v>69</v>
      </c>
      <c r="D1358" s="15" t="s">
        <v>8221</v>
      </c>
      <c r="E1358" s="15">
        <v>2</v>
      </c>
    </row>
    <row r="1359" spans="1:5" x14ac:dyDescent="0.2">
      <c r="A1359" s="15" t="s">
        <v>8219</v>
      </c>
      <c r="B1359" s="15">
        <v>60</v>
      </c>
      <c r="D1359" s="15" t="s">
        <v>8221</v>
      </c>
      <c r="E1359" s="15">
        <v>2</v>
      </c>
    </row>
    <row r="1360" spans="1:5" x14ac:dyDescent="0.2">
      <c r="A1360" s="15" t="s">
        <v>8219</v>
      </c>
      <c r="B1360" s="15">
        <v>80</v>
      </c>
      <c r="D1360" s="15" t="s">
        <v>8221</v>
      </c>
      <c r="E1360" s="15">
        <v>0</v>
      </c>
    </row>
    <row r="1361" spans="1:5" x14ac:dyDescent="0.2">
      <c r="A1361" s="15" t="s">
        <v>8219</v>
      </c>
      <c r="B1361" s="15">
        <v>56</v>
      </c>
      <c r="D1361" s="15" t="s">
        <v>8221</v>
      </c>
      <c r="E1361" s="15">
        <v>13</v>
      </c>
    </row>
    <row r="1362" spans="1:5" x14ac:dyDescent="0.2">
      <c r="A1362" s="15" t="s">
        <v>8219</v>
      </c>
      <c r="B1362" s="15">
        <v>104</v>
      </c>
      <c r="D1362" s="15" t="s">
        <v>8221</v>
      </c>
      <c r="E1362" s="15">
        <v>0</v>
      </c>
    </row>
    <row r="1363" spans="1:5" x14ac:dyDescent="0.2">
      <c r="A1363" s="15" t="s">
        <v>8219</v>
      </c>
      <c r="B1363" s="15">
        <v>46</v>
      </c>
      <c r="D1363" s="15" t="s">
        <v>8221</v>
      </c>
      <c r="E1363" s="15">
        <v>1</v>
      </c>
    </row>
    <row r="1364" spans="1:5" x14ac:dyDescent="0.2">
      <c r="A1364" s="15" t="s">
        <v>8219</v>
      </c>
      <c r="B1364" s="15">
        <v>206</v>
      </c>
      <c r="D1364" s="15" t="s">
        <v>8221</v>
      </c>
      <c r="E1364" s="15">
        <v>5</v>
      </c>
    </row>
    <row r="1365" spans="1:5" x14ac:dyDescent="0.2">
      <c r="A1365" s="15" t="s">
        <v>8219</v>
      </c>
      <c r="B1365" s="15">
        <v>18</v>
      </c>
      <c r="D1365" s="15" t="s">
        <v>8221</v>
      </c>
      <c r="E1365" s="15">
        <v>2</v>
      </c>
    </row>
    <row r="1366" spans="1:5" x14ac:dyDescent="0.2">
      <c r="A1366" s="15" t="s">
        <v>8219</v>
      </c>
      <c r="B1366" s="15">
        <v>28</v>
      </c>
      <c r="D1366" s="15" t="s">
        <v>8221</v>
      </c>
      <c r="E1366" s="15">
        <v>0</v>
      </c>
    </row>
    <row r="1367" spans="1:5" x14ac:dyDescent="0.2">
      <c r="A1367" s="15" t="s">
        <v>8219</v>
      </c>
      <c r="B1367" s="15">
        <v>11</v>
      </c>
      <c r="D1367" s="15" t="s">
        <v>8221</v>
      </c>
      <c r="E1367" s="15">
        <v>32</v>
      </c>
    </row>
    <row r="1368" spans="1:5" x14ac:dyDescent="0.2">
      <c r="A1368" s="15" t="s">
        <v>8219</v>
      </c>
      <c r="B1368" s="15">
        <v>263</v>
      </c>
      <c r="D1368" s="15" t="s">
        <v>8221</v>
      </c>
      <c r="E1368" s="15">
        <v>1</v>
      </c>
    </row>
    <row r="1369" spans="1:5" x14ac:dyDescent="0.2">
      <c r="A1369" s="15" t="s">
        <v>8219</v>
      </c>
      <c r="B1369" s="15">
        <v>394</v>
      </c>
      <c r="D1369" s="15" t="s">
        <v>8221</v>
      </c>
      <c r="E1369" s="15">
        <v>1</v>
      </c>
    </row>
    <row r="1370" spans="1:5" x14ac:dyDescent="0.2">
      <c r="A1370" s="15" t="s">
        <v>8219</v>
      </c>
      <c r="B1370" s="15">
        <v>1049</v>
      </c>
      <c r="D1370" s="15" t="s">
        <v>8221</v>
      </c>
      <c r="E1370" s="15">
        <v>1</v>
      </c>
    </row>
    <row r="1371" spans="1:5" x14ac:dyDescent="0.2">
      <c r="A1371" s="15" t="s">
        <v>8219</v>
      </c>
      <c r="B1371" s="15">
        <v>308</v>
      </c>
      <c r="D1371" s="15" t="s">
        <v>8221</v>
      </c>
      <c r="E1371" s="15">
        <v>0</v>
      </c>
    </row>
    <row r="1372" spans="1:5" x14ac:dyDescent="0.2">
      <c r="A1372" s="15" t="s">
        <v>8219</v>
      </c>
      <c r="B1372" s="15">
        <v>1088</v>
      </c>
      <c r="D1372" s="15" t="s">
        <v>8221</v>
      </c>
      <c r="E1372" s="15">
        <v>0</v>
      </c>
    </row>
    <row r="1373" spans="1:5" x14ac:dyDescent="0.2">
      <c r="A1373" s="15" t="s">
        <v>8219</v>
      </c>
      <c r="B1373" s="15">
        <v>73</v>
      </c>
      <c r="D1373" s="15" t="s">
        <v>8221</v>
      </c>
      <c r="E1373" s="15">
        <v>8</v>
      </c>
    </row>
    <row r="1374" spans="1:5" x14ac:dyDescent="0.2">
      <c r="A1374" s="15" t="s">
        <v>8219</v>
      </c>
      <c r="B1374" s="15">
        <v>143</v>
      </c>
      <c r="D1374" s="15" t="s">
        <v>8221</v>
      </c>
      <c r="E1374" s="15">
        <v>0</v>
      </c>
    </row>
    <row r="1375" spans="1:5" x14ac:dyDescent="0.2">
      <c r="A1375" s="15" t="s">
        <v>8219</v>
      </c>
      <c r="B1375" s="15">
        <v>1420</v>
      </c>
      <c r="D1375" s="15" t="s">
        <v>8221</v>
      </c>
      <c r="E1375" s="15">
        <v>1</v>
      </c>
    </row>
    <row r="1376" spans="1:5" x14ac:dyDescent="0.2">
      <c r="A1376" s="15" t="s">
        <v>8219</v>
      </c>
      <c r="B1376" s="15">
        <v>305</v>
      </c>
      <c r="D1376" s="15" t="s">
        <v>8221</v>
      </c>
      <c r="E1376" s="15">
        <v>16</v>
      </c>
    </row>
    <row r="1377" spans="1:5" x14ac:dyDescent="0.2">
      <c r="A1377" s="15" t="s">
        <v>8219</v>
      </c>
      <c r="B1377" s="15">
        <v>551</v>
      </c>
      <c r="D1377" s="15" t="s">
        <v>8221</v>
      </c>
      <c r="E1377" s="15">
        <v>12</v>
      </c>
    </row>
    <row r="1378" spans="1:5" x14ac:dyDescent="0.2">
      <c r="A1378" s="15" t="s">
        <v>8219</v>
      </c>
      <c r="B1378" s="15">
        <v>187</v>
      </c>
      <c r="D1378" s="15" t="s">
        <v>8221</v>
      </c>
      <c r="E1378" s="15">
        <v>4</v>
      </c>
    </row>
    <row r="1379" spans="1:5" x14ac:dyDescent="0.2">
      <c r="A1379" s="15" t="s">
        <v>8219</v>
      </c>
      <c r="B1379" s="15">
        <v>325</v>
      </c>
      <c r="D1379" s="15" t="s">
        <v>8221</v>
      </c>
      <c r="E1379" s="15">
        <v>2</v>
      </c>
    </row>
    <row r="1380" spans="1:5" x14ac:dyDescent="0.2">
      <c r="A1380" s="15" t="s">
        <v>8219</v>
      </c>
      <c r="B1380" s="15">
        <v>148</v>
      </c>
      <c r="D1380" s="15" t="s">
        <v>8221</v>
      </c>
      <c r="E1380" s="15">
        <v>3</v>
      </c>
    </row>
    <row r="1381" spans="1:5" x14ac:dyDescent="0.2">
      <c r="A1381" s="15" t="s">
        <v>8219</v>
      </c>
      <c r="B1381" s="15">
        <v>69</v>
      </c>
      <c r="D1381" s="15" t="s">
        <v>8221</v>
      </c>
      <c r="E1381" s="15">
        <v>0</v>
      </c>
    </row>
    <row r="1382" spans="1:5" x14ac:dyDescent="0.2">
      <c r="A1382" s="15" t="s">
        <v>8219</v>
      </c>
      <c r="B1382" s="15">
        <v>173</v>
      </c>
      <c r="D1382" s="15" t="s">
        <v>8221</v>
      </c>
      <c r="E1382" s="15">
        <v>3</v>
      </c>
    </row>
    <row r="1383" spans="1:5" x14ac:dyDescent="0.2">
      <c r="A1383" s="15" t="s">
        <v>8219</v>
      </c>
      <c r="B1383" s="15">
        <v>269</v>
      </c>
      <c r="D1383" s="15" t="s">
        <v>8221</v>
      </c>
      <c r="E1383" s="15">
        <v>4</v>
      </c>
    </row>
    <row r="1384" spans="1:5" x14ac:dyDescent="0.2">
      <c r="A1384" s="15" t="s">
        <v>8219</v>
      </c>
      <c r="B1384" s="15">
        <v>185</v>
      </c>
      <c r="D1384" s="15" t="s">
        <v>8221</v>
      </c>
      <c r="E1384" s="15">
        <v>2</v>
      </c>
    </row>
    <row r="1385" spans="1:5" x14ac:dyDescent="0.2">
      <c r="A1385" s="15" t="s">
        <v>8219</v>
      </c>
      <c r="B1385" s="15">
        <v>176</v>
      </c>
      <c r="D1385" s="15" t="s">
        <v>8221</v>
      </c>
      <c r="E1385" s="15">
        <v>10</v>
      </c>
    </row>
    <row r="1386" spans="1:5" x14ac:dyDescent="0.2">
      <c r="A1386" s="15" t="s">
        <v>8219</v>
      </c>
      <c r="B1386" s="15">
        <v>1019</v>
      </c>
      <c r="D1386" s="15" t="s">
        <v>8221</v>
      </c>
      <c r="E1386" s="15">
        <v>11</v>
      </c>
    </row>
    <row r="1387" spans="1:5" x14ac:dyDescent="0.2">
      <c r="A1387" s="15" t="s">
        <v>8219</v>
      </c>
      <c r="B1387" s="15">
        <v>113</v>
      </c>
      <c r="D1387" s="15" t="s">
        <v>8221</v>
      </c>
      <c r="E1387" s="15">
        <v>6</v>
      </c>
    </row>
    <row r="1388" spans="1:5" x14ac:dyDescent="0.2">
      <c r="A1388" s="15" t="s">
        <v>8219</v>
      </c>
      <c r="B1388" s="15">
        <v>404</v>
      </c>
      <c r="D1388" s="15" t="s">
        <v>8221</v>
      </c>
      <c r="E1388" s="15">
        <v>2</v>
      </c>
    </row>
    <row r="1389" spans="1:5" x14ac:dyDescent="0.2">
      <c r="A1389" s="15" t="s">
        <v>8219</v>
      </c>
      <c r="B1389" s="15">
        <v>707</v>
      </c>
      <c r="D1389" s="15" t="s">
        <v>8221</v>
      </c>
      <c r="E1389" s="15">
        <v>6</v>
      </c>
    </row>
    <row r="1390" spans="1:5" x14ac:dyDescent="0.2">
      <c r="A1390" s="15" t="s">
        <v>8219</v>
      </c>
      <c r="B1390" s="15">
        <v>392</v>
      </c>
      <c r="D1390" s="15" t="s">
        <v>8221</v>
      </c>
      <c r="E1390" s="15">
        <v>8</v>
      </c>
    </row>
    <row r="1391" spans="1:5" x14ac:dyDescent="0.2">
      <c r="A1391" s="15" t="s">
        <v>8219</v>
      </c>
      <c r="B1391" s="15">
        <v>23</v>
      </c>
      <c r="D1391" s="15" t="s">
        <v>8221</v>
      </c>
      <c r="E1391" s="15">
        <v>37</v>
      </c>
    </row>
    <row r="1392" spans="1:5" x14ac:dyDescent="0.2">
      <c r="A1392" s="15" t="s">
        <v>8219</v>
      </c>
      <c r="B1392" s="15">
        <v>682</v>
      </c>
      <c r="D1392" s="15" t="s">
        <v>8221</v>
      </c>
      <c r="E1392" s="15">
        <v>11</v>
      </c>
    </row>
    <row r="1393" spans="1:5" x14ac:dyDescent="0.2">
      <c r="A1393" s="15" t="s">
        <v>8219</v>
      </c>
      <c r="B1393" s="15">
        <v>37</v>
      </c>
      <c r="D1393" s="15" t="s">
        <v>8221</v>
      </c>
      <c r="E1393" s="15">
        <v>0</v>
      </c>
    </row>
    <row r="1394" spans="1:5" x14ac:dyDescent="0.2">
      <c r="A1394" s="15" t="s">
        <v>8219</v>
      </c>
      <c r="B1394" s="15">
        <v>146</v>
      </c>
      <c r="D1394" s="15" t="s">
        <v>8221</v>
      </c>
      <c r="E1394" s="15">
        <v>10</v>
      </c>
    </row>
    <row r="1395" spans="1:5" x14ac:dyDescent="0.2">
      <c r="A1395" s="15" t="s">
        <v>8219</v>
      </c>
      <c r="B1395" s="15">
        <v>119</v>
      </c>
      <c r="D1395" s="15" t="s">
        <v>8221</v>
      </c>
      <c r="E1395" s="15">
        <v>6</v>
      </c>
    </row>
    <row r="1396" spans="1:5" x14ac:dyDescent="0.2">
      <c r="A1396" s="15" t="s">
        <v>8219</v>
      </c>
      <c r="B1396" s="15">
        <v>163</v>
      </c>
      <c r="D1396" s="15" t="s">
        <v>8221</v>
      </c>
      <c r="E1396" s="15">
        <v>8</v>
      </c>
    </row>
    <row r="1397" spans="1:5" x14ac:dyDescent="0.2">
      <c r="A1397" s="15" t="s">
        <v>8219</v>
      </c>
      <c r="B1397" s="15">
        <v>339</v>
      </c>
      <c r="D1397" s="15" t="s">
        <v>8221</v>
      </c>
      <c r="E1397" s="15">
        <v>6</v>
      </c>
    </row>
    <row r="1398" spans="1:5" x14ac:dyDescent="0.2">
      <c r="A1398" s="15" t="s">
        <v>8219</v>
      </c>
      <c r="B1398" s="15">
        <v>58</v>
      </c>
      <c r="D1398" s="15" t="s">
        <v>8221</v>
      </c>
      <c r="E1398" s="15">
        <v>7</v>
      </c>
    </row>
    <row r="1399" spans="1:5" x14ac:dyDescent="0.2">
      <c r="A1399" s="15" t="s">
        <v>8219</v>
      </c>
      <c r="B1399" s="15">
        <v>456</v>
      </c>
      <c r="D1399" s="15" t="s">
        <v>8221</v>
      </c>
      <c r="E1399" s="15">
        <v>7</v>
      </c>
    </row>
    <row r="1400" spans="1:5" x14ac:dyDescent="0.2">
      <c r="A1400" s="15" t="s">
        <v>8219</v>
      </c>
      <c r="B1400" s="15">
        <v>15</v>
      </c>
      <c r="D1400" s="15" t="s">
        <v>8221</v>
      </c>
      <c r="E1400" s="15">
        <v>5</v>
      </c>
    </row>
    <row r="1401" spans="1:5" x14ac:dyDescent="0.2">
      <c r="A1401" s="15" t="s">
        <v>8219</v>
      </c>
      <c r="B1401" s="15">
        <v>191</v>
      </c>
      <c r="D1401" s="15" t="s">
        <v>8221</v>
      </c>
      <c r="E1401" s="15">
        <v>46</v>
      </c>
    </row>
    <row r="1402" spans="1:5" x14ac:dyDescent="0.2">
      <c r="A1402" s="15" t="s">
        <v>8219</v>
      </c>
      <c r="B1402" s="15">
        <v>17</v>
      </c>
      <c r="D1402" s="15" t="s">
        <v>8221</v>
      </c>
      <c r="E1402" s="15">
        <v>10</v>
      </c>
    </row>
    <row r="1403" spans="1:5" x14ac:dyDescent="0.2">
      <c r="A1403" s="15" t="s">
        <v>8219</v>
      </c>
      <c r="B1403" s="15">
        <v>28</v>
      </c>
      <c r="D1403" s="15" t="s">
        <v>8221</v>
      </c>
      <c r="E1403" s="15">
        <v>19</v>
      </c>
    </row>
    <row r="1404" spans="1:5" x14ac:dyDescent="0.2">
      <c r="A1404" s="15" t="s">
        <v>8219</v>
      </c>
      <c r="B1404" s="15">
        <v>18</v>
      </c>
      <c r="D1404" s="15" t="s">
        <v>8221</v>
      </c>
      <c r="E1404" s="15">
        <v>13</v>
      </c>
    </row>
    <row r="1405" spans="1:5" x14ac:dyDescent="0.2">
      <c r="A1405" s="15" t="s">
        <v>8219</v>
      </c>
      <c r="B1405" s="15">
        <v>61</v>
      </c>
      <c r="D1405" s="15" t="s">
        <v>8221</v>
      </c>
      <c r="E1405" s="15">
        <v>13</v>
      </c>
    </row>
    <row r="1406" spans="1:5" x14ac:dyDescent="0.2">
      <c r="A1406" s="15" t="s">
        <v>8219</v>
      </c>
      <c r="B1406" s="15">
        <v>108</v>
      </c>
      <c r="D1406" s="15" t="s">
        <v>8221</v>
      </c>
      <c r="E1406" s="15">
        <v>4</v>
      </c>
    </row>
    <row r="1407" spans="1:5" x14ac:dyDescent="0.2">
      <c r="A1407" s="15" t="s">
        <v>8219</v>
      </c>
      <c r="B1407" s="15">
        <v>142</v>
      </c>
      <c r="D1407" s="15" t="s">
        <v>8221</v>
      </c>
      <c r="E1407" s="15">
        <v>0</v>
      </c>
    </row>
    <row r="1408" spans="1:5" x14ac:dyDescent="0.2">
      <c r="A1408" s="15" t="s">
        <v>8219</v>
      </c>
      <c r="B1408" s="15">
        <v>74</v>
      </c>
      <c r="D1408" s="15" t="s">
        <v>8221</v>
      </c>
      <c r="E1408" s="15">
        <v>3</v>
      </c>
    </row>
    <row r="1409" spans="1:5" x14ac:dyDescent="0.2">
      <c r="A1409" s="15" t="s">
        <v>8219</v>
      </c>
      <c r="B1409" s="15">
        <v>38</v>
      </c>
      <c r="D1409" s="15" t="s">
        <v>8221</v>
      </c>
      <c r="E1409" s="15">
        <v>1</v>
      </c>
    </row>
    <row r="1410" spans="1:5" x14ac:dyDescent="0.2">
      <c r="A1410" s="15" t="s">
        <v>8219</v>
      </c>
      <c r="B1410" s="15">
        <v>20</v>
      </c>
      <c r="D1410" s="15" t="s">
        <v>8221</v>
      </c>
      <c r="E1410" s="15">
        <v>9</v>
      </c>
    </row>
    <row r="1411" spans="1:5" x14ac:dyDescent="0.2">
      <c r="A1411" s="15" t="s">
        <v>8219</v>
      </c>
      <c r="B1411" s="15">
        <v>24</v>
      </c>
      <c r="D1411" s="15" t="s">
        <v>8221</v>
      </c>
      <c r="E1411" s="15">
        <v>1</v>
      </c>
    </row>
    <row r="1412" spans="1:5" x14ac:dyDescent="0.2">
      <c r="A1412" s="15" t="s">
        <v>8219</v>
      </c>
      <c r="B1412" s="15">
        <v>66</v>
      </c>
      <c r="D1412" s="15" t="s">
        <v>8221</v>
      </c>
      <c r="E1412" s="15">
        <v>1</v>
      </c>
    </row>
    <row r="1413" spans="1:5" x14ac:dyDescent="0.2">
      <c r="A1413" s="15" t="s">
        <v>8219</v>
      </c>
      <c r="B1413" s="15">
        <v>28</v>
      </c>
      <c r="D1413" s="15" t="s">
        <v>8221</v>
      </c>
      <c r="E1413" s="15">
        <v>4</v>
      </c>
    </row>
    <row r="1414" spans="1:5" x14ac:dyDescent="0.2">
      <c r="A1414" s="15" t="s">
        <v>8219</v>
      </c>
      <c r="B1414" s="15">
        <v>24</v>
      </c>
      <c r="D1414" s="15" t="s">
        <v>8221</v>
      </c>
      <c r="E1414" s="15">
        <v>17</v>
      </c>
    </row>
    <row r="1415" spans="1:5" x14ac:dyDescent="0.2">
      <c r="A1415" s="15" t="s">
        <v>8219</v>
      </c>
      <c r="B1415" s="15">
        <v>73</v>
      </c>
      <c r="D1415" s="15" t="s">
        <v>8221</v>
      </c>
      <c r="E1415" s="15">
        <v>0</v>
      </c>
    </row>
    <row r="1416" spans="1:5" x14ac:dyDescent="0.2">
      <c r="A1416" s="15" t="s">
        <v>8219</v>
      </c>
      <c r="B1416" s="15">
        <v>3</v>
      </c>
      <c r="D1416" s="15" t="s">
        <v>8221</v>
      </c>
      <c r="E1416" s="15">
        <v>12</v>
      </c>
    </row>
    <row r="1417" spans="1:5" x14ac:dyDescent="0.2">
      <c r="A1417" s="15" t="s">
        <v>8219</v>
      </c>
      <c r="B1417" s="15">
        <v>20</v>
      </c>
      <c r="D1417" s="15" t="s">
        <v>8221</v>
      </c>
      <c r="E1417" s="15">
        <v>14</v>
      </c>
    </row>
    <row r="1418" spans="1:5" x14ac:dyDescent="0.2">
      <c r="A1418" s="15" t="s">
        <v>8219</v>
      </c>
      <c r="B1418" s="15">
        <v>21</v>
      </c>
      <c r="D1418" s="15" t="s">
        <v>8221</v>
      </c>
      <c r="E1418" s="15">
        <v>1</v>
      </c>
    </row>
    <row r="1419" spans="1:5" x14ac:dyDescent="0.2">
      <c r="A1419" s="15" t="s">
        <v>8219</v>
      </c>
      <c r="B1419" s="15">
        <v>94</v>
      </c>
      <c r="D1419" s="15" t="s">
        <v>8221</v>
      </c>
      <c r="E1419" s="15">
        <v>14</v>
      </c>
    </row>
    <row r="1420" spans="1:5" x14ac:dyDescent="0.2">
      <c r="A1420" s="15" t="s">
        <v>8219</v>
      </c>
      <c r="B1420" s="15">
        <v>139</v>
      </c>
      <c r="D1420" s="15" t="s">
        <v>8221</v>
      </c>
      <c r="E1420" s="15">
        <v>4</v>
      </c>
    </row>
    <row r="1421" spans="1:5" x14ac:dyDescent="0.2">
      <c r="A1421" s="15" t="s">
        <v>8219</v>
      </c>
      <c r="B1421" s="15">
        <v>130</v>
      </c>
      <c r="D1421" s="15" t="s">
        <v>8221</v>
      </c>
      <c r="E1421" s="15">
        <v>2</v>
      </c>
    </row>
    <row r="1422" spans="1:5" x14ac:dyDescent="0.2">
      <c r="A1422" s="15" t="s">
        <v>8219</v>
      </c>
      <c r="B1422" s="15">
        <v>31</v>
      </c>
      <c r="D1422" s="15" t="s">
        <v>8221</v>
      </c>
      <c r="E1422" s="15">
        <v>1</v>
      </c>
    </row>
    <row r="1423" spans="1:5" x14ac:dyDescent="0.2">
      <c r="A1423" s="15" t="s">
        <v>8219</v>
      </c>
      <c r="B1423" s="15">
        <v>13</v>
      </c>
      <c r="D1423" s="15" t="s">
        <v>8221</v>
      </c>
      <c r="E1423" s="15">
        <v>2</v>
      </c>
    </row>
    <row r="1424" spans="1:5" x14ac:dyDescent="0.2">
      <c r="A1424" s="15" t="s">
        <v>8219</v>
      </c>
      <c r="B1424" s="15">
        <v>90</v>
      </c>
      <c r="D1424" s="15" t="s">
        <v>8221</v>
      </c>
      <c r="E1424" s="15">
        <v>1</v>
      </c>
    </row>
    <row r="1425" spans="1:5" x14ac:dyDescent="0.2">
      <c r="A1425" s="15" t="s">
        <v>8219</v>
      </c>
      <c r="B1425" s="15">
        <v>141</v>
      </c>
      <c r="D1425" s="15" t="s">
        <v>8221</v>
      </c>
      <c r="E1425" s="15">
        <v>1</v>
      </c>
    </row>
    <row r="1426" spans="1:5" x14ac:dyDescent="0.2">
      <c r="A1426" s="15" t="s">
        <v>8219</v>
      </c>
      <c r="B1426" s="15">
        <v>23</v>
      </c>
      <c r="D1426" s="15" t="s">
        <v>8221</v>
      </c>
      <c r="E1426" s="15">
        <v>4</v>
      </c>
    </row>
    <row r="1427" spans="1:5" x14ac:dyDescent="0.2">
      <c r="A1427" s="15" t="s">
        <v>8219</v>
      </c>
      <c r="B1427" s="15">
        <v>18</v>
      </c>
      <c r="D1427" s="15" t="s">
        <v>8221</v>
      </c>
      <c r="E1427" s="15">
        <v>3</v>
      </c>
    </row>
    <row r="1428" spans="1:5" x14ac:dyDescent="0.2">
      <c r="A1428" s="15" t="s">
        <v>8219</v>
      </c>
      <c r="B1428" s="15">
        <v>76</v>
      </c>
      <c r="D1428" s="15" t="s">
        <v>8221</v>
      </c>
      <c r="E1428" s="15">
        <v>38</v>
      </c>
    </row>
    <row r="1429" spans="1:5" x14ac:dyDescent="0.2">
      <c r="A1429" s="15" t="s">
        <v>8219</v>
      </c>
      <c r="B1429" s="15">
        <v>93</v>
      </c>
      <c r="D1429" s="15" t="s">
        <v>8221</v>
      </c>
      <c r="E1429" s="15">
        <v>4</v>
      </c>
    </row>
    <row r="1430" spans="1:5" x14ac:dyDescent="0.2">
      <c r="A1430" s="15" t="s">
        <v>8219</v>
      </c>
      <c r="B1430" s="15">
        <v>69</v>
      </c>
      <c r="D1430" s="15" t="s">
        <v>8221</v>
      </c>
      <c r="E1430" s="15">
        <v>0</v>
      </c>
    </row>
    <row r="1431" spans="1:5" x14ac:dyDescent="0.2">
      <c r="A1431" s="15" t="s">
        <v>8219</v>
      </c>
      <c r="B1431" s="15">
        <v>21</v>
      </c>
      <c r="D1431" s="15" t="s">
        <v>8221</v>
      </c>
      <c r="E1431" s="15">
        <v>2</v>
      </c>
    </row>
    <row r="1432" spans="1:5" x14ac:dyDescent="0.2">
      <c r="A1432" s="15" t="s">
        <v>8219</v>
      </c>
      <c r="B1432" s="15">
        <v>57</v>
      </c>
      <c r="D1432" s="15" t="s">
        <v>8221</v>
      </c>
      <c r="E1432" s="15">
        <v>0</v>
      </c>
    </row>
    <row r="1433" spans="1:5" x14ac:dyDescent="0.2">
      <c r="A1433" s="15" t="s">
        <v>8219</v>
      </c>
      <c r="B1433" s="15">
        <v>108</v>
      </c>
      <c r="D1433" s="15" t="s">
        <v>8221</v>
      </c>
      <c r="E1433" s="15">
        <v>1</v>
      </c>
    </row>
    <row r="1434" spans="1:5" x14ac:dyDescent="0.2">
      <c r="A1434" s="15" t="s">
        <v>8219</v>
      </c>
      <c r="B1434" s="15">
        <v>83</v>
      </c>
      <c r="D1434" s="15" t="s">
        <v>8221</v>
      </c>
      <c r="E1434" s="15">
        <v>7</v>
      </c>
    </row>
    <row r="1435" spans="1:5" x14ac:dyDescent="0.2">
      <c r="A1435" s="15" t="s">
        <v>8219</v>
      </c>
      <c r="B1435" s="15">
        <v>96</v>
      </c>
      <c r="D1435" s="15" t="s">
        <v>8221</v>
      </c>
      <c r="E1435" s="15">
        <v>2</v>
      </c>
    </row>
    <row r="1436" spans="1:5" x14ac:dyDescent="0.2">
      <c r="A1436" s="15" t="s">
        <v>8219</v>
      </c>
      <c r="B1436" s="15">
        <v>64</v>
      </c>
      <c r="D1436" s="15" t="s">
        <v>8221</v>
      </c>
      <c r="E1436" s="15">
        <v>4</v>
      </c>
    </row>
    <row r="1437" spans="1:5" x14ac:dyDescent="0.2">
      <c r="A1437" s="15" t="s">
        <v>8219</v>
      </c>
      <c r="B1437" s="15">
        <v>14</v>
      </c>
      <c r="D1437" s="15" t="s">
        <v>8221</v>
      </c>
      <c r="E1437" s="15">
        <v>4</v>
      </c>
    </row>
    <row r="1438" spans="1:5" x14ac:dyDescent="0.2">
      <c r="A1438" s="15" t="s">
        <v>8219</v>
      </c>
      <c r="B1438" s="15">
        <v>169</v>
      </c>
      <c r="D1438" s="15" t="s">
        <v>8221</v>
      </c>
      <c r="E1438" s="15">
        <v>3</v>
      </c>
    </row>
    <row r="1439" spans="1:5" x14ac:dyDescent="0.2">
      <c r="A1439" s="15" t="s">
        <v>8219</v>
      </c>
      <c r="B1439" s="15">
        <v>33</v>
      </c>
      <c r="D1439" s="15" t="s">
        <v>8221</v>
      </c>
      <c r="E1439" s="15">
        <v>2</v>
      </c>
    </row>
    <row r="1440" spans="1:5" x14ac:dyDescent="0.2">
      <c r="A1440" s="15" t="s">
        <v>8219</v>
      </c>
      <c r="B1440" s="15">
        <v>102</v>
      </c>
      <c r="D1440" s="15" t="s">
        <v>8221</v>
      </c>
      <c r="E1440" s="15">
        <v>197</v>
      </c>
    </row>
    <row r="1441" spans="1:5" x14ac:dyDescent="0.2">
      <c r="A1441" s="15" t="s">
        <v>8219</v>
      </c>
      <c r="B1441" s="15">
        <v>104</v>
      </c>
      <c r="D1441" s="15" t="s">
        <v>8221</v>
      </c>
      <c r="E1441" s="15">
        <v>0</v>
      </c>
    </row>
    <row r="1442" spans="1:5" x14ac:dyDescent="0.2">
      <c r="A1442" s="15" t="s">
        <v>8219</v>
      </c>
      <c r="B1442" s="15">
        <v>20</v>
      </c>
      <c r="D1442" s="15" t="s">
        <v>8221</v>
      </c>
      <c r="E1442" s="15">
        <v>1</v>
      </c>
    </row>
    <row r="1443" spans="1:5" x14ac:dyDescent="0.2">
      <c r="A1443" s="15" t="s">
        <v>8219</v>
      </c>
      <c r="B1443" s="15">
        <v>35</v>
      </c>
      <c r="D1443" s="15" t="s">
        <v>8221</v>
      </c>
      <c r="E1443" s="15">
        <v>4</v>
      </c>
    </row>
    <row r="1444" spans="1:5" x14ac:dyDescent="0.2">
      <c r="A1444" s="15" t="s">
        <v>8219</v>
      </c>
      <c r="B1444" s="15">
        <v>94</v>
      </c>
      <c r="D1444" s="15" t="s">
        <v>8221</v>
      </c>
      <c r="E1444" s="15">
        <v>0</v>
      </c>
    </row>
    <row r="1445" spans="1:5" x14ac:dyDescent="0.2">
      <c r="A1445" s="15" t="s">
        <v>8219</v>
      </c>
      <c r="B1445" s="15">
        <v>14</v>
      </c>
      <c r="D1445" s="15" t="s">
        <v>8221</v>
      </c>
      <c r="E1445" s="15">
        <v>7</v>
      </c>
    </row>
    <row r="1446" spans="1:5" x14ac:dyDescent="0.2">
      <c r="A1446" s="15" t="s">
        <v>8219</v>
      </c>
      <c r="B1446" s="15">
        <v>15</v>
      </c>
      <c r="D1446" s="15" t="s">
        <v>8221</v>
      </c>
      <c r="E1446" s="15">
        <v>11</v>
      </c>
    </row>
    <row r="1447" spans="1:5" x14ac:dyDescent="0.2">
      <c r="A1447" s="15" t="s">
        <v>8219</v>
      </c>
      <c r="B1447" s="15">
        <v>51</v>
      </c>
      <c r="D1447" s="15" t="s">
        <v>8221</v>
      </c>
      <c r="E1447" s="15">
        <v>0</v>
      </c>
    </row>
    <row r="1448" spans="1:5" x14ac:dyDescent="0.2">
      <c r="A1448" s="15" t="s">
        <v>8219</v>
      </c>
      <c r="B1448" s="15">
        <v>19</v>
      </c>
      <c r="D1448" s="15" t="s">
        <v>8221</v>
      </c>
      <c r="E1448" s="15">
        <v>6</v>
      </c>
    </row>
    <row r="1449" spans="1:5" x14ac:dyDescent="0.2">
      <c r="A1449" s="15" t="s">
        <v>8219</v>
      </c>
      <c r="B1449" s="15">
        <v>23</v>
      </c>
      <c r="D1449" s="15" t="s">
        <v>8221</v>
      </c>
      <c r="E1449" s="15">
        <v>0</v>
      </c>
    </row>
    <row r="1450" spans="1:5" x14ac:dyDescent="0.2">
      <c r="A1450" s="15" t="s">
        <v>8219</v>
      </c>
      <c r="B1450" s="15">
        <v>97</v>
      </c>
      <c r="D1450" s="15" t="s">
        <v>8221</v>
      </c>
      <c r="E1450" s="15">
        <v>7</v>
      </c>
    </row>
    <row r="1451" spans="1:5" x14ac:dyDescent="0.2">
      <c r="A1451" s="15" t="s">
        <v>8219</v>
      </c>
      <c r="B1451" s="15">
        <v>76</v>
      </c>
      <c r="D1451" s="15" t="s">
        <v>8221</v>
      </c>
      <c r="E1451" s="15">
        <v>94</v>
      </c>
    </row>
    <row r="1452" spans="1:5" x14ac:dyDescent="0.2">
      <c r="A1452" s="15" t="s">
        <v>8219</v>
      </c>
      <c r="B1452" s="15">
        <v>11</v>
      </c>
      <c r="D1452" s="15" t="s">
        <v>8221</v>
      </c>
      <c r="E1452" s="15">
        <v>2</v>
      </c>
    </row>
    <row r="1453" spans="1:5" x14ac:dyDescent="0.2">
      <c r="A1453" s="15" t="s">
        <v>8219</v>
      </c>
      <c r="B1453" s="15">
        <v>52</v>
      </c>
      <c r="D1453" s="15" t="s">
        <v>8221</v>
      </c>
      <c r="E1453" s="15">
        <v>25</v>
      </c>
    </row>
    <row r="1454" spans="1:5" x14ac:dyDescent="0.2">
      <c r="A1454" s="15" t="s">
        <v>8219</v>
      </c>
      <c r="B1454" s="15">
        <v>95</v>
      </c>
      <c r="D1454" s="15" t="s">
        <v>8221</v>
      </c>
      <c r="E1454" s="15">
        <v>17</v>
      </c>
    </row>
    <row r="1455" spans="1:5" x14ac:dyDescent="0.2">
      <c r="A1455" s="15" t="s">
        <v>8219</v>
      </c>
      <c r="B1455" s="15">
        <v>35</v>
      </c>
      <c r="D1455" s="15" t="s">
        <v>8221</v>
      </c>
      <c r="E1455" s="15">
        <v>2</v>
      </c>
    </row>
    <row r="1456" spans="1:5" x14ac:dyDescent="0.2">
      <c r="A1456" s="15" t="s">
        <v>8219</v>
      </c>
      <c r="B1456" s="15">
        <v>21</v>
      </c>
      <c r="D1456" s="15" t="s">
        <v>8221</v>
      </c>
      <c r="E1456" s="15">
        <v>4</v>
      </c>
    </row>
    <row r="1457" spans="1:5" x14ac:dyDescent="0.2">
      <c r="A1457" s="15" t="s">
        <v>8219</v>
      </c>
      <c r="B1457" s="15">
        <v>93</v>
      </c>
      <c r="D1457" s="15" t="s">
        <v>8221</v>
      </c>
      <c r="E1457" s="15">
        <v>5</v>
      </c>
    </row>
    <row r="1458" spans="1:5" x14ac:dyDescent="0.2">
      <c r="A1458" s="15" t="s">
        <v>8219</v>
      </c>
      <c r="B1458" s="15">
        <v>11</v>
      </c>
      <c r="D1458" s="15" t="s">
        <v>8221</v>
      </c>
      <c r="E1458" s="15">
        <v>2</v>
      </c>
    </row>
    <row r="1459" spans="1:5" x14ac:dyDescent="0.2">
      <c r="A1459" s="15" t="s">
        <v>8219</v>
      </c>
      <c r="B1459" s="15">
        <v>21</v>
      </c>
      <c r="D1459" s="15" t="s">
        <v>8221</v>
      </c>
      <c r="E1459" s="15">
        <v>2</v>
      </c>
    </row>
    <row r="1460" spans="1:5" x14ac:dyDescent="0.2">
      <c r="A1460" s="15" t="s">
        <v>8219</v>
      </c>
      <c r="B1460" s="15">
        <v>54</v>
      </c>
      <c r="D1460" s="15" t="s">
        <v>8221</v>
      </c>
      <c r="E1460" s="15">
        <v>3</v>
      </c>
    </row>
    <row r="1461" spans="1:5" x14ac:dyDescent="0.2">
      <c r="A1461" s="15" t="s">
        <v>8219</v>
      </c>
      <c r="B1461" s="15">
        <v>31</v>
      </c>
      <c r="D1461" s="15" t="s">
        <v>8221</v>
      </c>
      <c r="E1461" s="15">
        <v>0</v>
      </c>
    </row>
    <row r="1462" spans="1:5" x14ac:dyDescent="0.2">
      <c r="A1462" s="15" t="s">
        <v>8219</v>
      </c>
      <c r="B1462" s="15">
        <v>132</v>
      </c>
      <c r="D1462" s="15" t="s">
        <v>8221</v>
      </c>
      <c r="E1462" s="15">
        <v>4</v>
      </c>
    </row>
    <row r="1463" spans="1:5" x14ac:dyDescent="0.2">
      <c r="A1463" s="15" t="s">
        <v>8219</v>
      </c>
      <c r="B1463" s="15">
        <v>3</v>
      </c>
      <c r="D1463" s="15" t="s">
        <v>8221</v>
      </c>
      <c r="E1463" s="15">
        <v>1</v>
      </c>
    </row>
    <row r="1464" spans="1:5" x14ac:dyDescent="0.2">
      <c r="A1464" s="15" t="s">
        <v>8219</v>
      </c>
      <c r="B1464" s="15">
        <v>6</v>
      </c>
      <c r="D1464" s="15" t="s">
        <v>8221</v>
      </c>
      <c r="E1464" s="15">
        <v>12</v>
      </c>
    </row>
    <row r="1465" spans="1:5" x14ac:dyDescent="0.2">
      <c r="A1465" s="15" t="s">
        <v>8219</v>
      </c>
      <c r="B1465" s="15">
        <v>10</v>
      </c>
      <c r="D1465" s="15" t="s">
        <v>8221</v>
      </c>
      <c r="E1465" s="15">
        <v>4</v>
      </c>
    </row>
    <row r="1466" spans="1:5" x14ac:dyDescent="0.2">
      <c r="A1466" s="15" t="s">
        <v>8219</v>
      </c>
      <c r="B1466" s="15">
        <v>147</v>
      </c>
      <c r="D1466" s="15" t="s">
        <v>8221</v>
      </c>
      <c r="E1466" s="15">
        <v>91</v>
      </c>
    </row>
    <row r="1467" spans="1:5" x14ac:dyDescent="0.2">
      <c r="A1467" s="15" t="s">
        <v>8219</v>
      </c>
      <c r="B1467" s="15">
        <v>199</v>
      </c>
      <c r="D1467" s="15" t="s">
        <v>8221</v>
      </c>
      <c r="E1467" s="15">
        <v>1</v>
      </c>
    </row>
    <row r="1468" spans="1:5" x14ac:dyDescent="0.2">
      <c r="A1468" s="15" t="s">
        <v>8219</v>
      </c>
      <c r="B1468" s="15">
        <v>50</v>
      </c>
      <c r="D1468" s="15" t="s">
        <v>8221</v>
      </c>
      <c r="E1468" s="15">
        <v>1</v>
      </c>
    </row>
    <row r="1469" spans="1:5" x14ac:dyDescent="0.2">
      <c r="A1469" s="15" t="s">
        <v>8219</v>
      </c>
      <c r="B1469" s="15">
        <v>21</v>
      </c>
      <c r="D1469" s="15" t="s">
        <v>8221</v>
      </c>
      <c r="E1469" s="15">
        <v>0</v>
      </c>
    </row>
    <row r="1470" spans="1:5" x14ac:dyDescent="0.2">
      <c r="A1470" s="15" t="s">
        <v>8219</v>
      </c>
      <c r="B1470" s="15">
        <v>24</v>
      </c>
      <c r="D1470" s="15" t="s">
        <v>8221</v>
      </c>
      <c r="E1470" s="15">
        <v>13</v>
      </c>
    </row>
    <row r="1471" spans="1:5" x14ac:dyDescent="0.2">
      <c r="A1471" s="15" t="s">
        <v>8219</v>
      </c>
      <c r="B1471" s="15">
        <v>32</v>
      </c>
      <c r="D1471" s="15" t="s">
        <v>8221</v>
      </c>
      <c r="E1471" s="15">
        <v>2</v>
      </c>
    </row>
    <row r="1472" spans="1:5" x14ac:dyDescent="0.2">
      <c r="A1472" s="15" t="s">
        <v>8219</v>
      </c>
      <c r="B1472" s="15">
        <v>62</v>
      </c>
      <c r="D1472" s="15" t="s">
        <v>8221</v>
      </c>
      <c r="E1472" s="15">
        <v>0</v>
      </c>
    </row>
    <row r="1473" spans="1:5" x14ac:dyDescent="0.2">
      <c r="A1473" s="15" t="s">
        <v>8219</v>
      </c>
      <c r="B1473" s="15">
        <v>9</v>
      </c>
      <c r="D1473" s="15" t="s">
        <v>8221</v>
      </c>
      <c r="E1473" s="15">
        <v>21</v>
      </c>
    </row>
    <row r="1474" spans="1:5" x14ac:dyDescent="0.2">
      <c r="A1474" s="15" t="s">
        <v>8219</v>
      </c>
      <c r="B1474" s="15">
        <v>38</v>
      </c>
      <c r="D1474" s="15" t="s">
        <v>8221</v>
      </c>
      <c r="E1474" s="15">
        <v>9</v>
      </c>
    </row>
    <row r="1475" spans="1:5" x14ac:dyDescent="0.2">
      <c r="A1475" s="15" t="s">
        <v>8219</v>
      </c>
      <c r="B1475" s="15">
        <v>54</v>
      </c>
      <c r="D1475" s="15" t="s">
        <v>8221</v>
      </c>
      <c r="E1475" s="15">
        <v>6</v>
      </c>
    </row>
    <row r="1476" spans="1:5" x14ac:dyDescent="0.2">
      <c r="A1476" s="15" t="s">
        <v>8219</v>
      </c>
      <c r="B1476" s="15">
        <v>37</v>
      </c>
      <c r="D1476" s="15" t="s">
        <v>8221</v>
      </c>
      <c r="E1476" s="15">
        <v>4</v>
      </c>
    </row>
    <row r="1477" spans="1:5" x14ac:dyDescent="0.2">
      <c r="A1477" s="15" t="s">
        <v>8219</v>
      </c>
      <c r="B1477" s="15">
        <v>39</v>
      </c>
      <c r="D1477" s="15" t="s">
        <v>8221</v>
      </c>
      <c r="E1477" s="15">
        <v>7</v>
      </c>
    </row>
    <row r="1478" spans="1:5" x14ac:dyDescent="0.2">
      <c r="A1478" s="15" t="s">
        <v>8219</v>
      </c>
      <c r="B1478" s="15">
        <v>34</v>
      </c>
      <c r="D1478" s="15" t="s">
        <v>8221</v>
      </c>
      <c r="E1478" s="15">
        <v>5</v>
      </c>
    </row>
    <row r="1479" spans="1:5" x14ac:dyDescent="0.2">
      <c r="A1479" s="15" t="s">
        <v>8219</v>
      </c>
      <c r="B1479" s="15">
        <v>55</v>
      </c>
      <c r="D1479" s="15" t="s">
        <v>8221</v>
      </c>
      <c r="E1479" s="15">
        <v>0</v>
      </c>
    </row>
    <row r="1480" spans="1:5" x14ac:dyDescent="0.2">
      <c r="A1480" s="15" t="s">
        <v>8219</v>
      </c>
      <c r="B1480" s="15">
        <v>32</v>
      </c>
      <c r="D1480" s="15" t="s">
        <v>8221</v>
      </c>
      <c r="E1480" s="15">
        <v>3</v>
      </c>
    </row>
    <row r="1481" spans="1:5" x14ac:dyDescent="0.2">
      <c r="A1481" s="15" t="s">
        <v>8219</v>
      </c>
      <c r="B1481" s="15">
        <v>25</v>
      </c>
      <c r="D1481" s="15" t="s">
        <v>8221</v>
      </c>
      <c r="E1481" s="15">
        <v>9</v>
      </c>
    </row>
    <row r="1482" spans="1:5" x14ac:dyDescent="0.2">
      <c r="A1482" s="15" t="s">
        <v>8219</v>
      </c>
      <c r="B1482" s="15">
        <v>33</v>
      </c>
      <c r="D1482" s="15" t="s">
        <v>8221</v>
      </c>
      <c r="E1482" s="15">
        <v>6</v>
      </c>
    </row>
    <row r="1483" spans="1:5" x14ac:dyDescent="0.2">
      <c r="A1483" s="15" t="s">
        <v>8219</v>
      </c>
      <c r="B1483" s="15">
        <v>108</v>
      </c>
      <c r="D1483" s="15" t="s">
        <v>8221</v>
      </c>
      <c r="E1483" s="15">
        <v>4</v>
      </c>
    </row>
    <row r="1484" spans="1:5" x14ac:dyDescent="0.2">
      <c r="A1484" s="15" t="s">
        <v>8219</v>
      </c>
      <c r="B1484" s="15">
        <v>20</v>
      </c>
      <c r="D1484" s="15" t="s">
        <v>8221</v>
      </c>
      <c r="E1484" s="15">
        <v>1</v>
      </c>
    </row>
    <row r="1485" spans="1:5" x14ac:dyDescent="0.2">
      <c r="A1485" s="15" t="s">
        <v>8219</v>
      </c>
      <c r="B1485" s="15">
        <v>98</v>
      </c>
      <c r="D1485" s="15" t="s">
        <v>8221</v>
      </c>
      <c r="E1485" s="15">
        <v>17</v>
      </c>
    </row>
    <row r="1486" spans="1:5" x14ac:dyDescent="0.2">
      <c r="A1486" s="15" t="s">
        <v>8219</v>
      </c>
      <c r="B1486" s="15">
        <v>196</v>
      </c>
      <c r="D1486" s="15" t="s">
        <v>8221</v>
      </c>
      <c r="E1486" s="15">
        <v>1</v>
      </c>
    </row>
    <row r="1487" spans="1:5" x14ac:dyDescent="0.2">
      <c r="A1487" s="15" t="s">
        <v>8219</v>
      </c>
      <c r="B1487" s="15">
        <v>39</v>
      </c>
      <c r="D1487" s="15" t="s">
        <v>8221</v>
      </c>
      <c r="E1487" s="15">
        <v>13</v>
      </c>
    </row>
    <row r="1488" spans="1:5" x14ac:dyDescent="0.2">
      <c r="A1488" s="15" t="s">
        <v>8219</v>
      </c>
      <c r="B1488" s="15">
        <v>128</v>
      </c>
      <c r="D1488" s="15" t="s">
        <v>8221</v>
      </c>
      <c r="E1488" s="15">
        <v>6</v>
      </c>
    </row>
    <row r="1489" spans="1:5" x14ac:dyDescent="0.2">
      <c r="A1489" s="15" t="s">
        <v>8219</v>
      </c>
      <c r="B1489" s="15">
        <v>71</v>
      </c>
      <c r="D1489" s="15" t="s">
        <v>8221</v>
      </c>
      <c r="E1489" s="15">
        <v>0</v>
      </c>
    </row>
    <row r="1490" spans="1:5" x14ac:dyDescent="0.2">
      <c r="A1490" s="15" t="s">
        <v>8219</v>
      </c>
      <c r="B1490" s="15">
        <v>47</v>
      </c>
      <c r="D1490" s="15" t="s">
        <v>8221</v>
      </c>
      <c r="E1490" s="15">
        <v>2</v>
      </c>
    </row>
    <row r="1491" spans="1:5" x14ac:dyDescent="0.2">
      <c r="A1491" s="15" t="s">
        <v>8219</v>
      </c>
      <c r="B1491" s="15">
        <v>17</v>
      </c>
      <c r="D1491" s="15" t="s">
        <v>8221</v>
      </c>
      <c r="E1491" s="15">
        <v>2</v>
      </c>
    </row>
    <row r="1492" spans="1:5" x14ac:dyDescent="0.2">
      <c r="A1492" s="15" t="s">
        <v>8219</v>
      </c>
      <c r="B1492" s="15">
        <v>91</v>
      </c>
      <c r="D1492" s="15" t="s">
        <v>8221</v>
      </c>
      <c r="E1492" s="15">
        <v>21</v>
      </c>
    </row>
    <row r="1493" spans="1:5" x14ac:dyDescent="0.2">
      <c r="A1493" s="15" t="s">
        <v>8219</v>
      </c>
      <c r="B1493" s="15">
        <v>43</v>
      </c>
      <c r="D1493" s="15" t="s">
        <v>8221</v>
      </c>
      <c r="E1493" s="15">
        <v>13</v>
      </c>
    </row>
    <row r="1494" spans="1:5" x14ac:dyDescent="0.2">
      <c r="A1494" s="15" t="s">
        <v>8219</v>
      </c>
      <c r="B1494" s="15">
        <v>17</v>
      </c>
      <c r="D1494" s="15" t="s">
        <v>8221</v>
      </c>
      <c r="E1494" s="15">
        <v>0</v>
      </c>
    </row>
    <row r="1495" spans="1:5" x14ac:dyDescent="0.2">
      <c r="A1495" s="15" t="s">
        <v>8219</v>
      </c>
      <c r="B1495" s="15">
        <v>33</v>
      </c>
      <c r="D1495" s="15" t="s">
        <v>8221</v>
      </c>
      <c r="E1495" s="15">
        <v>6</v>
      </c>
    </row>
    <row r="1496" spans="1:5" x14ac:dyDescent="0.2">
      <c r="A1496" s="15" t="s">
        <v>8219</v>
      </c>
      <c r="B1496" s="15">
        <v>87</v>
      </c>
      <c r="D1496" s="15" t="s">
        <v>8221</v>
      </c>
      <c r="E1496" s="15">
        <v>0</v>
      </c>
    </row>
    <row r="1497" spans="1:5" x14ac:dyDescent="0.2">
      <c r="A1497" s="15" t="s">
        <v>8219</v>
      </c>
      <c r="B1497" s="15">
        <v>113</v>
      </c>
      <c r="D1497" s="15" t="s">
        <v>8221</v>
      </c>
      <c r="E1497" s="15">
        <v>1</v>
      </c>
    </row>
    <row r="1498" spans="1:5" x14ac:dyDescent="0.2">
      <c r="A1498" s="15" t="s">
        <v>8219</v>
      </c>
      <c r="B1498" s="15">
        <v>14</v>
      </c>
      <c r="D1498" s="15" t="s">
        <v>8221</v>
      </c>
      <c r="E1498" s="15">
        <v>0</v>
      </c>
    </row>
    <row r="1499" spans="1:5" x14ac:dyDescent="0.2">
      <c r="A1499" s="15" t="s">
        <v>8219</v>
      </c>
      <c r="B1499" s="15">
        <v>30</v>
      </c>
      <c r="D1499" s="15" t="s">
        <v>8221</v>
      </c>
      <c r="E1499" s="15">
        <v>12</v>
      </c>
    </row>
    <row r="1500" spans="1:5" x14ac:dyDescent="0.2">
      <c r="A1500" s="15" t="s">
        <v>8219</v>
      </c>
      <c r="B1500" s="15">
        <v>16</v>
      </c>
      <c r="D1500" s="15" t="s">
        <v>8221</v>
      </c>
      <c r="E1500" s="15">
        <v>2</v>
      </c>
    </row>
    <row r="1501" spans="1:5" x14ac:dyDescent="0.2">
      <c r="A1501" s="15" t="s">
        <v>8219</v>
      </c>
      <c r="B1501" s="15">
        <v>46</v>
      </c>
      <c r="D1501" s="15" t="s">
        <v>8221</v>
      </c>
      <c r="E1501" s="15">
        <v>6</v>
      </c>
    </row>
    <row r="1502" spans="1:5" x14ac:dyDescent="0.2">
      <c r="A1502" s="15" t="s">
        <v>8219</v>
      </c>
      <c r="B1502" s="15">
        <v>24</v>
      </c>
      <c r="D1502" s="15" t="s">
        <v>8221</v>
      </c>
      <c r="E1502" s="15">
        <v>1</v>
      </c>
    </row>
    <row r="1503" spans="1:5" x14ac:dyDescent="0.2">
      <c r="A1503" s="15" t="s">
        <v>8219</v>
      </c>
      <c r="B1503" s="15">
        <v>97</v>
      </c>
      <c r="D1503" s="15" t="s">
        <v>8221</v>
      </c>
      <c r="E1503" s="15">
        <v>1</v>
      </c>
    </row>
    <row r="1504" spans="1:5" x14ac:dyDescent="0.2">
      <c r="A1504" s="15" t="s">
        <v>8219</v>
      </c>
      <c r="B1504" s="15">
        <v>59</v>
      </c>
      <c r="D1504" s="15" t="s">
        <v>8221</v>
      </c>
      <c r="E1504" s="15">
        <v>5</v>
      </c>
    </row>
    <row r="1505" spans="1:5" x14ac:dyDescent="0.2">
      <c r="A1505" s="15" t="s">
        <v>8219</v>
      </c>
      <c r="B1505" s="15">
        <v>1095</v>
      </c>
      <c r="D1505" s="15" t="s">
        <v>8221</v>
      </c>
      <c r="E1505" s="15">
        <v>0</v>
      </c>
    </row>
    <row r="1506" spans="1:5" x14ac:dyDescent="0.2">
      <c r="A1506" s="15" t="s">
        <v>8219</v>
      </c>
      <c r="B1506" s="15">
        <v>218</v>
      </c>
      <c r="D1506" s="15" t="s">
        <v>8221</v>
      </c>
      <c r="E1506" s="15">
        <v>3</v>
      </c>
    </row>
    <row r="1507" spans="1:5" x14ac:dyDescent="0.2">
      <c r="A1507" s="15" t="s">
        <v>8219</v>
      </c>
      <c r="B1507" s="15">
        <v>111</v>
      </c>
      <c r="D1507" s="15" t="s">
        <v>8221</v>
      </c>
      <c r="E1507" s="15">
        <v>8</v>
      </c>
    </row>
    <row r="1508" spans="1:5" x14ac:dyDescent="0.2">
      <c r="A1508" s="15" t="s">
        <v>8219</v>
      </c>
      <c r="B1508" s="15">
        <v>56</v>
      </c>
      <c r="D1508" s="15" t="s">
        <v>8221</v>
      </c>
      <c r="E1508" s="15">
        <v>3</v>
      </c>
    </row>
    <row r="1509" spans="1:5" x14ac:dyDescent="0.2">
      <c r="A1509" s="15" t="s">
        <v>8219</v>
      </c>
      <c r="B1509" s="15">
        <v>265</v>
      </c>
      <c r="D1509" s="15" t="s">
        <v>8221</v>
      </c>
      <c r="E1509" s="15">
        <v>8</v>
      </c>
    </row>
    <row r="1510" spans="1:5" x14ac:dyDescent="0.2">
      <c r="A1510" s="15" t="s">
        <v>8219</v>
      </c>
      <c r="B1510" s="15">
        <v>28</v>
      </c>
      <c r="D1510" s="15" t="s">
        <v>8221</v>
      </c>
      <c r="E1510" s="15">
        <v>1</v>
      </c>
    </row>
    <row r="1511" spans="1:5" x14ac:dyDescent="0.2">
      <c r="A1511" s="15" t="s">
        <v>8219</v>
      </c>
      <c r="B1511" s="15">
        <v>364</v>
      </c>
      <c r="D1511" s="15" t="s">
        <v>8221</v>
      </c>
      <c r="E1511" s="15">
        <v>4</v>
      </c>
    </row>
    <row r="1512" spans="1:5" x14ac:dyDescent="0.2">
      <c r="A1512" s="15" t="s">
        <v>8219</v>
      </c>
      <c r="B1512" s="15">
        <v>27</v>
      </c>
      <c r="D1512" s="15" t="s">
        <v>8221</v>
      </c>
      <c r="E1512" s="15">
        <v>8</v>
      </c>
    </row>
    <row r="1513" spans="1:5" x14ac:dyDescent="0.2">
      <c r="A1513" s="15" t="s">
        <v>8219</v>
      </c>
      <c r="B1513" s="15">
        <v>93</v>
      </c>
      <c r="D1513" s="15" t="s">
        <v>8221</v>
      </c>
      <c r="E1513" s="15">
        <v>1</v>
      </c>
    </row>
    <row r="1514" spans="1:5" x14ac:dyDescent="0.2">
      <c r="A1514" s="15" t="s">
        <v>8219</v>
      </c>
      <c r="B1514" s="15">
        <v>64</v>
      </c>
      <c r="D1514" s="15" t="s">
        <v>8221</v>
      </c>
      <c r="E1514" s="15">
        <v>5</v>
      </c>
    </row>
    <row r="1515" spans="1:5" x14ac:dyDescent="0.2">
      <c r="A1515" s="15" t="s">
        <v>8219</v>
      </c>
      <c r="B1515" s="15">
        <v>22</v>
      </c>
      <c r="D1515" s="15" t="s">
        <v>8221</v>
      </c>
      <c r="E1515" s="15">
        <v>0</v>
      </c>
    </row>
    <row r="1516" spans="1:5" x14ac:dyDescent="0.2">
      <c r="A1516" s="15" t="s">
        <v>8219</v>
      </c>
      <c r="B1516" s="15">
        <v>59</v>
      </c>
      <c r="D1516" s="15" t="s">
        <v>8221</v>
      </c>
      <c r="E1516" s="15">
        <v>0</v>
      </c>
    </row>
    <row r="1517" spans="1:5" x14ac:dyDescent="0.2">
      <c r="A1517" s="15" t="s">
        <v>8219</v>
      </c>
      <c r="B1517" s="15">
        <v>249</v>
      </c>
      <c r="D1517" s="15" t="s">
        <v>8221</v>
      </c>
      <c r="E1517" s="15">
        <v>1</v>
      </c>
    </row>
    <row r="1518" spans="1:5" x14ac:dyDescent="0.2">
      <c r="A1518" s="15" t="s">
        <v>8219</v>
      </c>
      <c r="B1518" s="15">
        <v>392</v>
      </c>
      <c r="D1518" s="15" t="s">
        <v>8221</v>
      </c>
      <c r="E1518" s="15">
        <v>0</v>
      </c>
    </row>
    <row r="1519" spans="1:5" x14ac:dyDescent="0.2">
      <c r="A1519" s="15" t="s">
        <v>8219</v>
      </c>
      <c r="B1519" s="15">
        <v>115</v>
      </c>
      <c r="D1519" s="15" t="s">
        <v>8221</v>
      </c>
      <c r="E1519" s="15">
        <v>0</v>
      </c>
    </row>
    <row r="1520" spans="1:5" x14ac:dyDescent="0.2">
      <c r="A1520" s="15" t="s">
        <v>8219</v>
      </c>
      <c r="B1520" s="15">
        <v>433</v>
      </c>
      <c r="D1520" s="15" t="s">
        <v>8221</v>
      </c>
      <c r="E1520" s="15">
        <v>6</v>
      </c>
    </row>
    <row r="1521" spans="1:5" x14ac:dyDescent="0.2">
      <c r="A1521" s="15" t="s">
        <v>8219</v>
      </c>
      <c r="B1521" s="15">
        <v>20</v>
      </c>
      <c r="D1521" s="15" t="s">
        <v>8221</v>
      </c>
      <c r="E1521" s="15">
        <v>6</v>
      </c>
    </row>
    <row r="1522" spans="1:5" x14ac:dyDescent="0.2">
      <c r="A1522" s="15" t="s">
        <v>8219</v>
      </c>
      <c r="B1522" s="15">
        <v>8</v>
      </c>
      <c r="D1522" s="15" t="s">
        <v>8221</v>
      </c>
      <c r="E1522" s="15">
        <v>14</v>
      </c>
    </row>
    <row r="1523" spans="1:5" x14ac:dyDescent="0.2">
      <c r="A1523" s="15" t="s">
        <v>8219</v>
      </c>
      <c r="B1523" s="15">
        <v>175</v>
      </c>
      <c r="D1523" s="15" t="s">
        <v>8221</v>
      </c>
      <c r="E1523" s="15">
        <v>6</v>
      </c>
    </row>
    <row r="1524" spans="1:5" x14ac:dyDescent="0.2">
      <c r="A1524" s="15" t="s">
        <v>8219</v>
      </c>
      <c r="B1524" s="15">
        <v>104</v>
      </c>
      <c r="D1524" s="15" t="s">
        <v>8221</v>
      </c>
      <c r="E1524" s="15">
        <v>33</v>
      </c>
    </row>
    <row r="1525" spans="1:5" x14ac:dyDescent="0.2">
      <c r="A1525" s="15" t="s">
        <v>8219</v>
      </c>
      <c r="B1525" s="15">
        <v>17</v>
      </c>
      <c r="D1525" s="15" t="s">
        <v>8221</v>
      </c>
      <c r="E1525" s="15">
        <v>4</v>
      </c>
    </row>
    <row r="1526" spans="1:5" x14ac:dyDescent="0.2">
      <c r="A1526" s="15" t="s">
        <v>8219</v>
      </c>
      <c r="B1526" s="15">
        <v>277</v>
      </c>
      <c r="D1526" s="15" t="s">
        <v>8221</v>
      </c>
      <c r="E1526" s="15">
        <v>1</v>
      </c>
    </row>
    <row r="1527" spans="1:5" x14ac:dyDescent="0.2">
      <c r="A1527" s="15" t="s">
        <v>8219</v>
      </c>
      <c r="B1527" s="15">
        <v>118</v>
      </c>
      <c r="D1527" s="15" t="s">
        <v>8221</v>
      </c>
      <c r="E1527" s="15">
        <v>0</v>
      </c>
    </row>
    <row r="1528" spans="1:5" x14ac:dyDescent="0.2">
      <c r="A1528" s="15" t="s">
        <v>8219</v>
      </c>
      <c r="B1528" s="15">
        <v>97</v>
      </c>
      <c r="D1528" s="15" t="s">
        <v>8221</v>
      </c>
      <c r="E1528" s="15">
        <v>6</v>
      </c>
    </row>
    <row r="1529" spans="1:5" x14ac:dyDescent="0.2">
      <c r="A1529" s="15" t="s">
        <v>8219</v>
      </c>
      <c r="B1529" s="15">
        <v>20</v>
      </c>
      <c r="D1529" s="15" t="s">
        <v>8221</v>
      </c>
      <c r="E1529" s="15">
        <v>6</v>
      </c>
    </row>
    <row r="1530" spans="1:5" x14ac:dyDescent="0.2">
      <c r="A1530" s="15" t="s">
        <v>8219</v>
      </c>
      <c r="B1530" s="15">
        <v>26</v>
      </c>
      <c r="D1530" s="15" t="s">
        <v>8221</v>
      </c>
      <c r="E1530" s="15">
        <v>1</v>
      </c>
    </row>
    <row r="1531" spans="1:5" x14ac:dyDescent="0.2">
      <c r="A1531" s="15" t="s">
        <v>8219</v>
      </c>
      <c r="B1531" s="15">
        <v>128</v>
      </c>
      <c r="D1531" s="15" t="s">
        <v>8221</v>
      </c>
      <c r="E1531" s="15">
        <v>3</v>
      </c>
    </row>
    <row r="1532" spans="1:5" x14ac:dyDescent="0.2">
      <c r="A1532" s="15" t="s">
        <v>8219</v>
      </c>
      <c r="B1532" s="15">
        <v>15</v>
      </c>
      <c r="D1532" s="14"/>
      <c r="E1532" s="14"/>
    </row>
    <row r="1533" spans="1:5" x14ac:dyDescent="0.2">
      <c r="A1533" s="15" t="s">
        <v>8219</v>
      </c>
      <c r="B1533" s="15">
        <v>25</v>
      </c>
      <c r="D1533" s="14"/>
      <c r="E1533" s="14"/>
    </row>
    <row r="1534" spans="1:5" x14ac:dyDescent="0.2">
      <c r="A1534" s="15" t="s">
        <v>8219</v>
      </c>
      <c r="B1534" s="15">
        <v>55</v>
      </c>
      <c r="D1534" s="14" t="s">
        <v>8408</v>
      </c>
      <c r="E1534" s="15">
        <f>AVERAGE(E2:E1531)</f>
        <v>17.709803921568628</v>
      </c>
    </row>
    <row r="1535" spans="1:5" x14ac:dyDescent="0.2">
      <c r="A1535" s="15" t="s">
        <v>8219</v>
      </c>
      <c r="B1535" s="15">
        <v>107</v>
      </c>
      <c r="D1535" s="14" t="s">
        <v>8407</v>
      </c>
      <c r="E1535" s="15">
        <f>MEDIAN(E2:E1531)</f>
        <v>4</v>
      </c>
    </row>
    <row r="1536" spans="1:5" x14ac:dyDescent="0.2">
      <c r="A1536" s="15" t="s">
        <v>8219</v>
      </c>
      <c r="B1536" s="15">
        <v>557</v>
      </c>
      <c r="D1536" s="14" t="s">
        <v>8406</v>
      </c>
      <c r="E1536" s="15">
        <f>MIN(E2:E1531)</f>
        <v>0</v>
      </c>
    </row>
    <row r="1537" spans="1:5" x14ac:dyDescent="0.2">
      <c r="A1537" s="15" t="s">
        <v>8219</v>
      </c>
      <c r="B1537" s="15">
        <v>40</v>
      </c>
      <c r="D1537" s="14" t="s">
        <v>8405</v>
      </c>
      <c r="E1537" s="15">
        <f>MAX(E2:E1531)</f>
        <v>1293</v>
      </c>
    </row>
    <row r="1538" spans="1:5" x14ac:dyDescent="0.2">
      <c r="A1538" s="15" t="s">
        <v>8219</v>
      </c>
      <c r="B1538" s="15">
        <v>36</v>
      </c>
      <c r="D1538" s="14" t="s">
        <v>8404</v>
      </c>
      <c r="E1538" s="15">
        <f>_xlfn.VAR.P(E2:E1531)</f>
        <v>3773.2216685890044</v>
      </c>
    </row>
    <row r="1539" spans="1:5" x14ac:dyDescent="0.2">
      <c r="A1539" s="15" t="s">
        <v>8219</v>
      </c>
      <c r="B1539" s="15">
        <v>159</v>
      </c>
      <c r="D1539" s="14" t="s">
        <v>8403</v>
      </c>
      <c r="E1539" s="15">
        <f>STDEV(E2:E1531)</f>
        <v>61.446638959868842</v>
      </c>
    </row>
    <row r="1540" spans="1:5" x14ac:dyDescent="0.2">
      <c r="A1540" s="15" t="s">
        <v>8219</v>
      </c>
      <c r="B1540" s="15">
        <v>41</v>
      </c>
      <c r="D1540" s="14"/>
      <c r="E1540" s="14"/>
    </row>
    <row r="1541" spans="1:5" x14ac:dyDescent="0.2">
      <c r="A1541" s="15" t="s">
        <v>8219</v>
      </c>
      <c r="B1541" s="15">
        <v>226</v>
      </c>
      <c r="D1541" s="14"/>
      <c r="E1541" s="14"/>
    </row>
    <row r="1542" spans="1:5" x14ac:dyDescent="0.2">
      <c r="A1542" s="15" t="s">
        <v>8219</v>
      </c>
      <c r="B1542" s="15">
        <v>30</v>
      </c>
      <c r="D1542" s="14"/>
      <c r="E1542" s="14"/>
    </row>
    <row r="1543" spans="1:5" x14ac:dyDescent="0.2">
      <c r="A1543" s="15" t="s">
        <v>8219</v>
      </c>
      <c r="B1543" s="15">
        <v>103</v>
      </c>
      <c r="D1543" s="14"/>
      <c r="E1543" s="14"/>
    </row>
    <row r="1544" spans="1:5" x14ac:dyDescent="0.2">
      <c r="A1544" s="15" t="s">
        <v>8219</v>
      </c>
      <c r="B1544" s="15">
        <v>62</v>
      </c>
      <c r="D1544" s="14"/>
      <c r="E1544" s="14"/>
    </row>
    <row r="1545" spans="1:5" x14ac:dyDescent="0.2">
      <c r="A1545" s="15" t="s">
        <v>8219</v>
      </c>
      <c r="B1545" s="15">
        <v>6</v>
      </c>
      <c r="D1545" s="14"/>
      <c r="E1545" s="14"/>
    </row>
    <row r="1546" spans="1:5" x14ac:dyDescent="0.2">
      <c r="A1546" s="15" t="s">
        <v>8219</v>
      </c>
      <c r="B1546" s="15">
        <v>182</v>
      </c>
      <c r="D1546" s="14"/>
      <c r="E1546" s="14"/>
    </row>
    <row r="1547" spans="1:5" x14ac:dyDescent="0.2">
      <c r="A1547" s="15" t="s">
        <v>8219</v>
      </c>
      <c r="B1547" s="15">
        <v>145</v>
      </c>
      <c r="D1547" s="14"/>
      <c r="E1547" s="14"/>
    </row>
    <row r="1548" spans="1:5" x14ac:dyDescent="0.2">
      <c r="A1548" s="15" t="s">
        <v>8219</v>
      </c>
      <c r="B1548" s="15">
        <v>25</v>
      </c>
      <c r="D1548" s="14"/>
      <c r="E1548" s="14"/>
    </row>
    <row r="1549" spans="1:5" x14ac:dyDescent="0.2">
      <c r="A1549" s="15" t="s">
        <v>8219</v>
      </c>
      <c r="B1549" s="15">
        <v>320</v>
      </c>
      <c r="D1549" s="14"/>
      <c r="E1549" s="14"/>
    </row>
    <row r="1550" spans="1:5" x14ac:dyDescent="0.2">
      <c r="A1550" s="15" t="s">
        <v>8219</v>
      </c>
      <c r="B1550" s="15">
        <v>99</v>
      </c>
      <c r="D1550" s="14"/>
      <c r="E1550" s="14"/>
    </row>
    <row r="1551" spans="1:5" x14ac:dyDescent="0.2">
      <c r="A1551" s="15" t="s">
        <v>8219</v>
      </c>
      <c r="B1551" s="15">
        <v>348</v>
      </c>
      <c r="D1551" s="14"/>
      <c r="E1551" s="14"/>
    </row>
    <row r="1552" spans="1:5" x14ac:dyDescent="0.2">
      <c r="A1552" s="15" t="s">
        <v>8219</v>
      </c>
      <c r="B1552" s="15">
        <v>41</v>
      </c>
      <c r="D1552" s="14"/>
      <c r="E1552" s="14"/>
    </row>
    <row r="1553" spans="1:5" x14ac:dyDescent="0.2">
      <c r="A1553" s="15" t="s">
        <v>8219</v>
      </c>
      <c r="B1553" s="15">
        <v>29</v>
      </c>
      <c r="D1553" s="14"/>
      <c r="E1553" s="14"/>
    </row>
    <row r="1554" spans="1:5" x14ac:dyDescent="0.2">
      <c r="A1554" s="15" t="s">
        <v>8219</v>
      </c>
      <c r="B1554" s="15">
        <v>25</v>
      </c>
      <c r="D1554" s="14"/>
      <c r="E1554" s="14"/>
    </row>
    <row r="1555" spans="1:5" x14ac:dyDescent="0.2">
      <c r="A1555" s="15" t="s">
        <v>8219</v>
      </c>
      <c r="B1555" s="15">
        <v>23</v>
      </c>
      <c r="D1555" s="14"/>
      <c r="E1555" s="14"/>
    </row>
    <row r="1556" spans="1:5" x14ac:dyDescent="0.2">
      <c r="A1556" s="15" t="s">
        <v>8219</v>
      </c>
      <c r="B1556" s="15">
        <v>1260</v>
      </c>
      <c r="D1556" s="14"/>
      <c r="E1556" s="14"/>
    </row>
    <row r="1557" spans="1:5" x14ac:dyDescent="0.2">
      <c r="A1557" s="15" t="s">
        <v>8219</v>
      </c>
      <c r="B1557" s="15">
        <v>307</v>
      </c>
      <c r="D1557" s="14"/>
      <c r="E1557" s="14"/>
    </row>
    <row r="1558" spans="1:5" x14ac:dyDescent="0.2">
      <c r="A1558" s="15" t="s">
        <v>8219</v>
      </c>
      <c r="B1558" s="15">
        <v>329</v>
      </c>
      <c r="D1558" s="14"/>
      <c r="E1558" s="14"/>
    </row>
    <row r="1559" spans="1:5" x14ac:dyDescent="0.2">
      <c r="A1559" s="15" t="s">
        <v>8219</v>
      </c>
      <c r="B1559" s="15">
        <v>32</v>
      </c>
      <c r="D1559" s="14"/>
      <c r="E1559" s="14"/>
    </row>
    <row r="1560" spans="1:5" x14ac:dyDescent="0.2">
      <c r="A1560" s="15" t="s">
        <v>8219</v>
      </c>
      <c r="B1560" s="15">
        <v>27</v>
      </c>
      <c r="D1560" s="14"/>
      <c r="E1560" s="14"/>
    </row>
    <row r="1561" spans="1:5" x14ac:dyDescent="0.2">
      <c r="A1561" s="15" t="s">
        <v>8219</v>
      </c>
      <c r="B1561" s="15">
        <v>236</v>
      </c>
      <c r="D1561" s="14"/>
      <c r="E1561" s="14"/>
    </row>
    <row r="1562" spans="1:5" x14ac:dyDescent="0.2">
      <c r="A1562" s="15" t="s">
        <v>8219</v>
      </c>
      <c r="B1562" s="15">
        <v>42</v>
      </c>
      <c r="D1562" s="14"/>
      <c r="E1562" s="14"/>
    </row>
    <row r="1563" spans="1:5" x14ac:dyDescent="0.2">
      <c r="A1563" s="15" t="s">
        <v>8219</v>
      </c>
      <c r="B1563" s="15">
        <v>95</v>
      </c>
      <c r="D1563" s="14"/>
      <c r="E1563" s="14"/>
    </row>
    <row r="1564" spans="1:5" x14ac:dyDescent="0.2">
      <c r="A1564" s="15" t="s">
        <v>8219</v>
      </c>
      <c r="B1564" s="15">
        <v>37</v>
      </c>
      <c r="D1564" s="14"/>
      <c r="E1564" s="14"/>
    </row>
    <row r="1565" spans="1:5" x14ac:dyDescent="0.2">
      <c r="A1565" s="15" t="s">
        <v>8219</v>
      </c>
      <c r="B1565" s="15">
        <v>128</v>
      </c>
      <c r="D1565" s="14"/>
      <c r="E1565" s="14"/>
    </row>
    <row r="1566" spans="1:5" x14ac:dyDescent="0.2">
      <c r="A1566" s="15" t="s">
        <v>8219</v>
      </c>
      <c r="B1566" s="15">
        <v>156</v>
      </c>
      <c r="D1566" s="14"/>
      <c r="E1566" s="14"/>
    </row>
    <row r="1567" spans="1:5" x14ac:dyDescent="0.2">
      <c r="A1567" s="15" t="s">
        <v>8219</v>
      </c>
      <c r="B1567" s="15">
        <v>64</v>
      </c>
      <c r="D1567" s="14"/>
      <c r="E1567" s="14"/>
    </row>
    <row r="1568" spans="1:5" x14ac:dyDescent="0.2">
      <c r="A1568" s="15" t="s">
        <v>8219</v>
      </c>
      <c r="B1568" s="15">
        <v>58</v>
      </c>
      <c r="D1568" s="14"/>
      <c r="E1568" s="14"/>
    </row>
    <row r="1569" spans="1:5" x14ac:dyDescent="0.2">
      <c r="A1569" s="15" t="s">
        <v>8219</v>
      </c>
      <c r="B1569" s="15">
        <v>20</v>
      </c>
      <c r="D1569" s="14"/>
      <c r="E1569" s="14"/>
    </row>
    <row r="1570" spans="1:5" x14ac:dyDescent="0.2">
      <c r="A1570" s="15" t="s">
        <v>8219</v>
      </c>
      <c r="B1570" s="15">
        <v>47</v>
      </c>
      <c r="D1570" s="14"/>
      <c r="E1570" s="14"/>
    </row>
    <row r="1571" spans="1:5" x14ac:dyDescent="0.2">
      <c r="A1571" s="15" t="s">
        <v>8219</v>
      </c>
      <c r="B1571" s="15">
        <v>54</v>
      </c>
      <c r="D1571" s="14"/>
      <c r="E1571" s="14"/>
    </row>
    <row r="1572" spans="1:5" x14ac:dyDescent="0.2">
      <c r="A1572" s="15" t="s">
        <v>8219</v>
      </c>
      <c r="B1572" s="15">
        <v>9</v>
      </c>
      <c r="D1572" s="14"/>
      <c r="E1572" s="14"/>
    </row>
    <row r="1573" spans="1:5" x14ac:dyDescent="0.2">
      <c r="A1573" s="15" t="s">
        <v>8219</v>
      </c>
      <c r="B1573" s="15">
        <v>213</v>
      </c>
      <c r="D1573" s="14"/>
      <c r="E1573" s="14"/>
    </row>
    <row r="1574" spans="1:5" x14ac:dyDescent="0.2">
      <c r="A1574" s="15" t="s">
        <v>8219</v>
      </c>
      <c r="B1574" s="15">
        <v>57</v>
      </c>
      <c r="D1574" s="14"/>
      <c r="E1574" s="14"/>
    </row>
    <row r="1575" spans="1:5" x14ac:dyDescent="0.2">
      <c r="A1575" s="15" t="s">
        <v>8219</v>
      </c>
      <c r="B1575" s="15">
        <v>25</v>
      </c>
      <c r="D1575" s="14"/>
      <c r="E1575" s="14"/>
    </row>
    <row r="1576" spans="1:5" x14ac:dyDescent="0.2">
      <c r="A1576" s="15" t="s">
        <v>8219</v>
      </c>
      <c r="B1576" s="15">
        <v>104</v>
      </c>
      <c r="D1576" s="14"/>
      <c r="E1576" s="14"/>
    </row>
    <row r="1577" spans="1:5" x14ac:dyDescent="0.2">
      <c r="A1577" s="15" t="s">
        <v>8219</v>
      </c>
      <c r="B1577" s="15">
        <v>34</v>
      </c>
      <c r="D1577" s="14"/>
      <c r="E1577" s="14"/>
    </row>
    <row r="1578" spans="1:5" x14ac:dyDescent="0.2">
      <c r="A1578" s="15" t="s">
        <v>8219</v>
      </c>
      <c r="B1578" s="15">
        <v>67</v>
      </c>
      <c r="D1578" s="14"/>
      <c r="E1578" s="14"/>
    </row>
    <row r="1579" spans="1:5" x14ac:dyDescent="0.2">
      <c r="A1579" s="15" t="s">
        <v>8219</v>
      </c>
      <c r="B1579" s="15">
        <v>241</v>
      </c>
      <c r="D1579" s="14"/>
      <c r="E1579" s="14"/>
    </row>
    <row r="1580" spans="1:5" x14ac:dyDescent="0.2">
      <c r="A1580" s="15" t="s">
        <v>8219</v>
      </c>
      <c r="B1580" s="15">
        <v>123</v>
      </c>
      <c r="D1580" s="14"/>
      <c r="E1580" s="14"/>
    </row>
    <row r="1581" spans="1:5" x14ac:dyDescent="0.2">
      <c r="A1581" s="15" t="s">
        <v>8219</v>
      </c>
      <c r="B1581" s="15">
        <v>302</v>
      </c>
      <c r="D1581" s="14"/>
      <c r="E1581" s="14"/>
    </row>
    <row r="1582" spans="1:5" x14ac:dyDescent="0.2">
      <c r="A1582" s="15" t="s">
        <v>8219</v>
      </c>
      <c r="B1582" s="15">
        <v>89</v>
      </c>
      <c r="D1582" s="14"/>
      <c r="E1582" s="14"/>
    </row>
    <row r="1583" spans="1:5" x14ac:dyDescent="0.2">
      <c r="A1583" s="15" t="s">
        <v>8219</v>
      </c>
      <c r="B1583" s="15">
        <v>41</v>
      </c>
      <c r="D1583" s="14"/>
      <c r="E1583" s="14"/>
    </row>
    <row r="1584" spans="1:5" x14ac:dyDescent="0.2">
      <c r="A1584" s="15" t="s">
        <v>8219</v>
      </c>
      <c r="B1584" s="15">
        <v>69</v>
      </c>
      <c r="D1584" s="14"/>
      <c r="E1584" s="14"/>
    </row>
    <row r="1585" spans="1:5" x14ac:dyDescent="0.2">
      <c r="A1585" s="15" t="s">
        <v>8219</v>
      </c>
      <c r="B1585" s="15">
        <v>52</v>
      </c>
      <c r="D1585" s="14"/>
      <c r="E1585" s="14"/>
    </row>
    <row r="1586" spans="1:5" x14ac:dyDescent="0.2">
      <c r="A1586" s="15" t="s">
        <v>8219</v>
      </c>
      <c r="B1586" s="15">
        <v>57</v>
      </c>
      <c r="D1586" s="14"/>
      <c r="E1586" s="14"/>
    </row>
    <row r="1587" spans="1:5" x14ac:dyDescent="0.2">
      <c r="A1587" s="15" t="s">
        <v>8219</v>
      </c>
      <c r="B1587" s="15">
        <v>74</v>
      </c>
      <c r="D1587" s="14"/>
      <c r="E1587" s="14"/>
    </row>
    <row r="1588" spans="1:5" x14ac:dyDescent="0.2">
      <c r="A1588" s="15" t="s">
        <v>8219</v>
      </c>
      <c r="B1588" s="15">
        <v>63</v>
      </c>
      <c r="D1588" s="14"/>
      <c r="E1588" s="14"/>
    </row>
    <row r="1589" spans="1:5" x14ac:dyDescent="0.2">
      <c r="A1589" s="15" t="s">
        <v>8219</v>
      </c>
      <c r="B1589" s="15">
        <v>72</v>
      </c>
      <c r="D1589" s="14"/>
      <c r="E1589" s="14"/>
    </row>
    <row r="1590" spans="1:5" x14ac:dyDescent="0.2">
      <c r="A1590" s="15" t="s">
        <v>8219</v>
      </c>
      <c r="B1590" s="15">
        <v>71</v>
      </c>
      <c r="D1590" s="14"/>
      <c r="E1590" s="14"/>
    </row>
    <row r="1591" spans="1:5" x14ac:dyDescent="0.2">
      <c r="A1591" s="15" t="s">
        <v>8219</v>
      </c>
      <c r="B1591" s="15">
        <v>21</v>
      </c>
      <c r="D1591" s="14"/>
      <c r="E1591" s="14"/>
    </row>
    <row r="1592" spans="1:5" x14ac:dyDescent="0.2">
      <c r="A1592" s="15" t="s">
        <v>8219</v>
      </c>
      <c r="B1592" s="15">
        <v>930</v>
      </c>
      <c r="D1592" s="14"/>
      <c r="E1592" s="14"/>
    </row>
    <row r="1593" spans="1:5" x14ac:dyDescent="0.2">
      <c r="A1593" s="15" t="s">
        <v>8219</v>
      </c>
      <c r="B1593" s="15">
        <v>55</v>
      </c>
      <c r="D1593" s="14"/>
      <c r="E1593" s="14"/>
    </row>
    <row r="1594" spans="1:5" x14ac:dyDescent="0.2">
      <c r="A1594" s="15" t="s">
        <v>8219</v>
      </c>
      <c r="B1594" s="15">
        <v>61</v>
      </c>
      <c r="D1594" s="14"/>
      <c r="E1594" s="14"/>
    </row>
    <row r="1595" spans="1:5" x14ac:dyDescent="0.2">
      <c r="A1595" s="15" t="s">
        <v>8219</v>
      </c>
      <c r="B1595" s="15">
        <v>82</v>
      </c>
      <c r="D1595" s="14"/>
      <c r="E1595" s="14"/>
    </row>
    <row r="1596" spans="1:5" x14ac:dyDescent="0.2">
      <c r="A1596" s="15" t="s">
        <v>8219</v>
      </c>
      <c r="B1596" s="15">
        <v>71</v>
      </c>
      <c r="D1596" s="14"/>
      <c r="E1596" s="14"/>
    </row>
    <row r="1597" spans="1:5" x14ac:dyDescent="0.2">
      <c r="A1597" s="15" t="s">
        <v>8219</v>
      </c>
      <c r="B1597" s="15">
        <v>117</v>
      </c>
      <c r="D1597" s="14"/>
      <c r="E1597" s="14"/>
    </row>
    <row r="1598" spans="1:5" x14ac:dyDescent="0.2">
      <c r="A1598" s="15" t="s">
        <v>8219</v>
      </c>
      <c r="B1598" s="15">
        <v>29</v>
      </c>
      <c r="D1598" s="14"/>
      <c r="E1598" s="14"/>
    </row>
    <row r="1599" spans="1:5" x14ac:dyDescent="0.2">
      <c r="A1599" s="15" t="s">
        <v>8219</v>
      </c>
      <c r="B1599" s="15">
        <v>74</v>
      </c>
      <c r="D1599" s="14"/>
      <c r="E1599" s="14"/>
    </row>
    <row r="1600" spans="1:5" x14ac:dyDescent="0.2">
      <c r="A1600" s="15" t="s">
        <v>8219</v>
      </c>
      <c r="B1600" s="15">
        <v>23</v>
      </c>
      <c r="D1600" s="14"/>
      <c r="E1600" s="14"/>
    </row>
    <row r="1601" spans="1:5" x14ac:dyDescent="0.2">
      <c r="A1601" s="15" t="s">
        <v>8219</v>
      </c>
      <c r="B1601" s="15">
        <v>60</v>
      </c>
      <c r="D1601" s="14"/>
      <c r="E1601" s="14"/>
    </row>
    <row r="1602" spans="1:5" x14ac:dyDescent="0.2">
      <c r="A1602" s="15" t="s">
        <v>8219</v>
      </c>
      <c r="B1602" s="15">
        <v>55</v>
      </c>
      <c r="D1602" s="14"/>
      <c r="E1602" s="14"/>
    </row>
    <row r="1603" spans="1:5" x14ac:dyDescent="0.2">
      <c r="A1603" s="15" t="s">
        <v>8219</v>
      </c>
      <c r="B1603" s="15">
        <v>51</v>
      </c>
      <c r="D1603" s="14"/>
      <c r="E1603" s="14"/>
    </row>
    <row r="1604" spans="1:5" x14ac:dyDescent="0.2">
      <c r="A1604" s="15" t="s">
        <v>8219</v>
      </c>
      <c r="B1604" s="15">
        <v>78</v>
      </c>
      <c r="D1604" s="14"/>
      <c r="E1604" s="14"/>
    </row>
    <row r="1605" spans="1:5" x14ac:dyDescent="0.2">
      <c r="A1605" s="15" t="s">
        <v>8219</v>
      </c>
      <c r="B1605" s="15">
        <v>62</v>
      </c>
      <c r="D1605" s="14"/>
      <c r="E1605" s="14"/>
    </row>
    <row r="1606" spans="1:5" x14ac:dyDescent="0.2">
      <c r="A1606" s="15" t="s">
        <v>8219</v>
      </c>
      <c r="B1606" s="15">
        <v>45</v>
      </c>
      <c r="D1606" s="14"/>
      <c r="E1606" s="14"/>
    </row>
    <row r="1607" spans="1:5" x14ac:dyDescent="0.2">
      <c r="A1607" s="15" t="s">
        <v>8219</v>
      </c>
      <c r="B1607" s="15">
        <v>15</v>
      </c>
      <c r="D1607" s="14"/>
      <c r="E1607" s="14"/>
    </row>
    <row r="1608" spans="1:5" x14ac:dyDescent="0.2">
      <c r="A1608" s="15" t="s">
        <v>8219</v>
      </c>
      <c r="B1608" s="15">
        <v>151</v>
      </c>
      <c r="D1608" s="14"/>
      <c r="E1608" s="14"/>
    </row>
    <row r="1609" spans="1:5" x14ac:dyDescent="0.2">
      <c r="A1609" s="15" t="s">
        <v>8219</v>
      </c>
      <c r="B1609" s="15">
        <v>68</v>
      </c>
      <c r="D1609" s="14"/>
      <c r="E1609" s="14"/>
    </row>
    <row r="1610" spans="1:5" x14ac:dyDescent="0.2">
      <c r="A1610" s="15" t="s">
        <v>8219</v>
      </c>
      <c r="B1610" s="15">
        <v>46</v>
      </c>
      <c r="D1610" s="14"/>
      <c r="E1610" s="14"/>
    </row>
    <row r="1611" spans="1:5" x14ac:dyDescent="0.2">
      <c r="A1611" s="15" t="s">
        <v>8219</v>
      </c>
      <c r="B1611" s="15">
        <v>24</v>
      </c>
      <c r="D1611" s="14"/>
      <c r="E1611" s="14"/>
    </row>
    <row r="1612" spans="1:5" x14ac:dyDescent="0.2">
      <c r="A1612" s="15" t="s">
        <v>8219</v>
      </c>
      <c r="B1612" s="15">
        <v>70</v>
      </c>
      <c r="D1612" s="14"/>
      <c r="E1612" s="14"/>
    </row>
    <row r="1613" spans="1:5" x14ac:dyDescent="0.2">
      <c r="A1613" s="15" t="s">
        <v>8219</v>
      </c>
      <c r="B1613" s="15">
        <v>244</v>
      </c>
      <c r="D1613" s="14"/>
      <c r="E1613" s="14"/>
    </row>
    <row r="1614" spans="1:5" x14ac:dyDescent="0.2">
      <c r="A1614" s="15" t="s">
        <v>8219</v>
      </c>
      <c r="B1614" s="15">
        <v>82</v>
      </c>
      <c r="D1614" s="14"/>
      <c r="E1614" s="14"/>
    </row>
    <row r="1615" spans="1:5" x14ac:dyDescent="0.2">
      <c r="A1615" s="15" t="s">
        <v>8219</v>
      </c>
      <c r="B1615" s="15">
        <v>226</v>
      </c>
      <c r="D1615" s="14"/>
      <c r="E1615" s="14"/>
    </row>
    <row r="1616" spans="1:5" x14ac:dyDescent="0.2">
      <c r="A1616" s="15" t="s">
        <v>8219</v>
      </c>
      <c r="B1616" s="15">
        <v>60</v>
      </c>
      <c r="D1616" s="14"/>
      <c r="E1616" s="14"/>
    </row>
    <row r="1617" spans="1:5" x14ac:dyDescent="0.2">
      <c r="A1617" s="15" t="s">
        <v>8219</v>
      </c>
      <c r="B1617" s="15">
        <v>322</v>
      </c>
      <c r="D1617" s="14"/>
      <c r="E1617" s="14"/>
    </row>
    <row r="1618" spans="1:5" x14ac:dyDescent="0.2">
      <c r="A1618" s="15" t="s">
        <v>8219</v>
      </c>
      <c r="B1618" s="15">
        <v>94</v>
      </c>
      <c r="D1618" s="14"/>
      <c r="E1618" s="14"/>
    </row>
    <row r="1619" spans="1:5" x14ac:dyDescent="0.2">
      <c r="A1619" s="15" t="s">
        <v>8219</v>
      </c>
      <c r="B1619" s="15">
        <v>47</v>
      </c>
      <c r="D1619" s="14"/>
      <c r="E1619" s="14"/>
    </row>
    <row r="1620" spans="1:5" x14ac:dyDescent="0.2">
      <c r="A1620" s="15" t="s">
        <v>8219</v>
      </c>
      <c r="B1620" s="15">
        <v>115</v>
      </c>
      <c r="D1620" s="14"/>
      <c r="E1620" s="14"/>
    </row>
    <row r="1621" spans="1:5" x14ac:dyDescent="0.2">
      <c r="A1621" s="15" t="s">
        <v>8219</v>
      </c>
      <c r="B1621" s="15">
        <v>134</v>
      </c>
      <c r="D1621" s="14"/>
      <c r="E1621" s="14"/>
    </row>
    <row r="1622" spans="1:5" x14ac:dyDescent="0.2">
      <c r="A1622" s="15" t="s">
        <v>8219</v>
      </c>
      <c r="B1622" s="15">
        <v>35</v>
      </c>
      <c r="D1622" s="14"/>
      <c r="E1622" s="14"/>
    </row>
    <row r="1623" spans="1:5" x14ac:dyDescent="0.2">
      <c r="A1623" s="15" t="s">
        <v>8219</v>
      </c>
      <c r="B1623" s="15">
        <v>104</v>
      </c>
      <c r="D1623" s="14"/>
      <c r="E1623" s="14"/>
    </row>
    <row r="1624" spans="1:5" x14ac:dyDescent="0.2">
      <c r="A1624" s="15" t="s">
        <v>8219</v>
      </c>
      <c r="B1624" s="15">
        <v>184</v>
      </c>
      <c r="D1624" s="14"/>
      <c r="E1624" s="14"/>
    </row>
    <row r="1625" spans="1:5" x14ac:dyDescent="0.2">
      <c r="A1625" s="15" t="s">
        <v>8219</v>
      </c>
      <c r="B1625" s="15">
        <v>119</v>
      </c>
      <c r="D1625" s="14"/>
      <c r="E1625" s="14"/>
    </row>
    <row r="1626" spans="1:5" x14ac:dyDescent="0.2">
      <c r="A1626" s="15" t="s">
        <v>8219</v>
      </c>
      <c r="B1626" s="15">
        <v>59</v>
      </c>
      <c r="D1626" s="14"/>
      <c r="E1626" s="14"/>
    </row>
    <row r="1627" spans="1:5" x14ac:dyDescent="0.2">
      <c r="A1627" s="15" t="s">
        <v>8219</v>
      </c>
      <c r="B1627" s="15">
        <v>113</v>
      </c>
      <c r="D1627" s="14"/>
      <c r="E1627" s="14"/>
    </row>
    <row r="1628" spans="1:5" x14ac:dyDescent="0.2">
      <c r="A1628" s="15" t="s">
        <v>8219</v>
      </c>
      <c r="B1628" s="15">
        <v>84</v>
      </c>
      <c r="D1628" s="14"/>
      <c r="E1628" s="14"/>
    </row>
    <row r="1629" spans="1:5" x14ac:dyDescent="0.2">
      <c r="A1629" s="15" t="s">
        <v>8219</v>
      </c>
      <c r="B1629" s="15">
        <v>74</v>
      </c>
      <c r="D1629" s="14"/>
      <c r="E1629" s="14"/>
    </row>
    <row r="1630" spans="1:5" x14ac:dyDescent="0.2">
      <c r="A1630" s="15" t="s">
        <v>8219</v>
      </c>
      <c r="B1630" s="15">
        <v>216</v>
      </c>
      <c r="D1630" s="14"/>
      <c r="E1630" s="14"/>
    </row>
    <row r="1631" spans="1:5" x14ac:dyDescent="0.2">
      <c r="A1631" s="15" t="s">
        <v>8219</v>
      </c>
      <c r="B1631" s="15">
        <v>39</v>
      </c>
      <c r="D1631" s="14"/>
      <c r="E1631" s="14"/>
    </row>
    <row r="1632" spans="1:5" x14ac:dyDescent="0.2">
      <c r="A1632" s="15" t="s">
        <v>8219</v>
      </c>
      <c r="B1632" s="15">
        <v>21</v>
      </c>
      <c r="D1632" s="14"/>
      <c r="E1632" s="14"/>
    </row>
    <row r="1633" spans="1:5" x14ac:dyDescent="0.2">
      <c r="A1633" s="15" t="s">
        <v>8219</v>
      </c>
      <c r="B1633" s="15">
        <v>30</v>
      </c>
      <c r="D1633" s="14"/>
      <c r="E1633" s="14"/>
    </row>
    <row r="1634" spans="1:5" x14ac:dyDescent="0.2">
      <c r="A1634" s="15" t="s">
        <v>8219</v>
      </c>
      <c r="B1634" s="15">
        <v>37</v>
      </c>
      <c r="D1634" s="14"/>
      <c r="E1634" s="14"/>
    </row>
    <row r="1635" spans="1:5" x14ac:dyDescent="0.2">
      <c r="A1635" s="15" t="s">
        <v>8219</v>
      </c>
      <c r="B1635" s="15">
        <v>202</v>
      </c>
      <c r="D1635" s="14"/>
      <c r="E1635" s="14"/>
    </row>
    <row r="1636" spans="1:5" x14ac:dyDescent="0.2">
      <c r="A1636" s="15" t="s">
        <v>8219</v>
      </c>
      <c r="B1636" s="15">
        <v>37</v>
      </c>
      <c r="D1636" s="14"/>
      <c r="E1636" s="14"/>
    </row>
    <row r="1637" spans="1:5" x14ac:dyDescent="0.2">
      <c r="A1637" s="15" t="s">
        <v>8219</v>
      </c>
      <c r="B1637" s="15">
        <v>28</v>
      </c>
      <c r="D1637" s="14"/>
      <c r="E1637" s="14"/>
    </row>
    <row r="1638" spans="1:5" x14ac:dyDescent="0.2">
      <c r="A1638" s="15" t="s">
        <v>8219</v>
      </c>
      <c r="B1638" s="15">
        <v>26</v>
      </c>
      <c r="D1638" s="14"/>
      <c r="E1638" s="14"/>
    </row>
    <row r="1639" spans="1:5" x14ac:dyDescent="0.2">
      <c r="A1639" s="15" t="s">
        <v>8219</v>
      </c>
      <c r="B1639" s="15">
        <v>61</v>
      </c>
      <c r="D1639" s="14"/>
      <c r="E1639" s="14"/>
    </row>
    <row r="1640" spans="1:5" x14ac:dyDescent="0.2">
      <c r="A1640" s="15" t="s">
        <v>8219</v>
      </c>
      <c r="B1640" s="15">
        <v>115</v>
      </c>
      <c r="D1640" s="14"/>
      <c r="E1640" s="14"/>
    </row>
    <row r="1641" spans="1:5" x14ac:dyDescent="0.2">
      <c r="A1641" s="15" t="s">
        <v>8219</v>
      </c>
      <c r="B1641" s="15">
        <v>181</v>
      </c>
      <c r="D1641" s="14"/>
      <c r="E1641" s="14"/>
    </row>
    <row r="1642" spans="1:5" x14ac:dyDescent="0.2">
      <c r="A1642" s="15" t="s">
        <v>8219</v>
      </c>
      <c r="B1642" s="15">
        <v>110</v>
      </c>
      <c r="D1642" s="14"/>
      <c r="E1642" s="14"/>
    </row>
    <row r="1643" spans="1:5" x14ac:dyDescent="0.2">
      <c r="A1643" s="15" t="s">
        <v>8219</v>
      </c>
      <c r="B1643" s="15">
        <v>269</v>
      </c>
      <c r="D1643" s="14"/>
      <c r="E1643" s="14"/>
    </row>
    <row r="1644" spans="1:5" x14ac:dyDescent="0.2">
      <c r="A1644" s="15" t="s">
        <v>8219</v>
      </c>
      <c r="B1644" s="15">
        <v>79</v>
      </c>
      <c r="D1644" s="14"/>
      <c r="E1644" s="14"/>
    </row>
    <row r="1645" spans="1:5" x14ac:dyDescent="0.2">
      <c r="A1645" s="15" t="s">
        <v>8219</v>
      </c>
      <c r="B1645" s="15">
        <v>104</v>
      </c>
      <c r="D1645" s="14"/>
      <c r="E1645" s="14"/>
    </row>
    <row r="1646" spans="1:5" x14ac:dyDescent="0.2">
      <c r="A1646" s="15" t="s">
        <v>8219</v>
      </c>
      <c r="B1646" s="15">
        <v>34</v>
      </c>
      <c r="D1646" s="14"/>
      <c r="E1646" s="14"/>
    </row>
    <row r="1647" spans="1:5" x14ac:dyDescent="0.2">
      <c r="A1647" s="15" t="s">
        <v>8219</v>
      </c>
      <c r="B1647" s="15">
        <v>167</v>
      </c>
      <c r="D1647" s="14"/>
      <c r="E1647" s="14"/>
    </row>
    <row r="1648" spans="1:5" x14ac:dyDescent="0.2">
      <c r="A1648" s="15" t="s">
        <v>8219</v>
      </c>
      <c r="B1648" s="15">
        <v>183</v>
      </c>
      <c r="D1648" s="14"/>
      <c r="E1648" s="14"/>
    </row>
    <row r="1649" spans="1:5" x14ac:dyDescent="0.2">
      <c r="A1649" s="15" t="s">
        <v>8219</v>
      </c>
      <c r="B1649" s="15">
        <v>71</v>
      </c>
      <c r="D1649" s="14"/>
      <c r="E1649" s="14"/>
    </row>
    <row r="1650" spans="1:5" x14ac:dyDescent="0.2">
      <c r="A1650" s="15" t="s">
        <v>8219</v>
      </c>
      <c r="B1650" s="15">
        <v>69</v>
      </c>
      <c r="D1650" s="14"/>
      <c r="E1650" s="14"/>
    </row>
    <row r="1651" spans="1:5" x14ac:dyDescent="0.2">
      <c r="A1651" s="15" t="s">
        <v>8219</v>
      </c>
      <c r="B1651" s="15">
        <v>270</v>
      </c>
      <c r="D1651" s="14"/>
      <c r="E1651" s="14"/>
    </row>
    <row r="1652" spans="1:5" x14ac:dyDescent="0.2">
      <c r="A1652" s="15" t="s">
        <v>8219</v>
      </c>
      <c r="B1652" s="15">
        <v>193</v>
      </c>
      <c r="D1652" s="14"/>
      <c r="E1652" s="14"/>
    </row>
    <row r="1653" spans="1:5" x14ac:dyDescent="0.2">
      <c r="A1653" s="15" t="s">
        <v>8219</v>
      </c>
      <c r="B1653" s="15">
        <v>57</v>
      </c>
      <c r="D1653" s="14"/>
      <c r="E1653" s="14"/>
    </row>
    <row r="1654" spans="1:5" x14ac:dyDescent="0.2">
      <c r="A1654" s="15" t="s">
        <v>8219</v>
      </c>
      <c r="B1654" s="15">
        <v>200</v>
      </c>
      <c r="D1654" s="14"/>
      <c r="E1654" s="14"/>
    </row>
    <row r="1655" spans="1:5" x14ac:dyDescent="0.2">
      <c r="A1655" s="15" t="s">
        <v>8219</v>
      </c>
      <c r="B1655" s="15">
        <v>88</v>
      </c>
      <c r="D1655" s="14"/>
      <c r="E1655" s="14"/>
    </row>
    <row r="1656" spans="1:5" x14ac:dyDescent="0.2">
      <c r="A1656" s="15" t="s">
        <v>8219</v>
      </c>
      <c r="B1656" s="15">
        <v>213</v>
      </c>
      <c r="D1656" s="14"/>
      <c r="E1656" s="14"/>
    </row>
    <row r="1657" spans="1:5" x14ac:dyDescent="0.2">
      <c r="A1657" s="15" t="s">
        <v>8219</v>
      </c>
      <c r="B1657" s="15">
        <v>20</v>
      </c>
      <c r="D1657" s="14"/>
      <c r="E1657" s="14"/>
    </row>
    <row r="1658" spans="1:5" x14ac:dyDescent="0.2">
      <c r="A1658" s="15" t="s">
        <v>8219</v>
      </c>
      <c r="B1658" s="15">
        <v>50</v>
      </c>
      <c r="D1658" s="14"/>
      <c r="E1658" s="14"/>
    </row>
    <row r="1659" spans="1:5" x14ac:dyDescent="0.2">
      <c r="A1659" s="15" t="s">
        <v>8219</v>
      </c>
      <c r="B1659" s="15">
        <v>115</v>
      </c>
      <c r="D1659" s="14"/>
      <c r="E1659" s="14"/>
    </row>
    <row r="1660" spans="1:5" x14ac:dyDescent="0.2">
      <c r="A1660" s="15" t="s">
        <v>8219</v>
      </c>
      <c r="B1660" s="15">
        <v>186</v>
      </c>
      <c r="D1660" s="14"/>
      <c r="E1660" s="14"/>
    </row>
    <row r="1661" spans="1:5" x14ac:dyDescent="0.2">
      <c r="A1661" s="15" t="s">
        <v>8219</v>
      </c>
      <c r="B1661" s="15">
        <v>18</v>
      </c>
      <c r="D1661" s="14"/>
      <c r="E1661" s="14"/>
    </row>
    <row r="1662" spans="1:5" x14ac:dyDescent="0.2">
      <c r="A1662" s="15" t="s">
        <v>8219</v>
      </c>
      <c r="B1662" s="15">
        <v>176</v>
      </c>
      <c r="D1662" s="14"/>
      <c r="E1662" s="14"/>
    </row>
    <row r="1663" spans="1:5" x14ac:dyDescent="0.2">
      <c r="A1663" s="15" t="s">
        <v>8219</v>
      </c>
      <c r="B1663" s="15">
        <v>41</v>
      </c>
      <c r="D1663" s="14"/>
      <c r="E1663" s="14"/>
    </row>
    <row r="1664" spans="1:5" x14ac:dyDescent="0.2">
      <c r="A1664" s="15" t="s">
        <v>8219</v>
      </c>
      <c r="B1664" s="15">
        <v>75</v>
      </c>
      <c r="D1664" s="14"/>
      <c r="E1664" s="14"/>
    </row>
    <row r="1665" spans="1:5" x14ac:dyDescent="0.2">
      <c r="A1665" s="15" t="s">
        <v>8219</v>
      </c>
      <c r="B1665" s="15">
        <v>97</v>
      </c>
      <c r="D1665" s="14"/>
      <c r="E1665" s="14"/>
    </row>
    <row r="1666" spans="1:5" x14ac:dyDescent="0.2">
      <c r="A1666" s="15" t="s">
        <v>8219</v>
      </c>
      <c r="B1666" s="15">
        <v>73</v>
      </c>
      <c r="D1666" s="14"/>
      <c r="E1666" s="14"/>
    </row>
    <row r="1667" spans="1:5" x14ac:dyDescent="0.2">
      <c r="A1667" s="15" t="s">
        <v>8219</v>
      </c>
      <c r="B1667" s="15">
        <v>49</v>
      </c>
      <c r="D1667" s="14"/>
      <c r="E1667" s="14"/>
    </row>
    <row r="1668" spans="1:5" x14ac:dyDescent="0.2">
      <c r="A1668" s="15" t="s">
        <v>8219</v>
      </c>
      <c r="B1668" s="15">
        <v>134</v>
      </c>
      <c r="D1668" s="14"/>
      <c r="E1668" s="14"/>
    </row>
    <row r="1669" spans="1:5" x14ac:dyDescent="0.2">
      <c r="A1669" s="15" t="s">
        <v>8219</v>
      </c>
      <c r="B1669" s="15">
        <v>68</v>
      </c>
      <c r="D1669" s="14"/>
      <c r="E1669" s="14"/>
    </row>
    <row r="1670" spans="1:5" x14ac:dyDescent="0.2">
      <c r="A1670" s="15" t="s">
        <v>8219</v>
      </c>
      <c r="B1670" s="15">
        <v>49</v>
      </c>
      <c r="D1670" s="14"/>
      <c r="E1670" s="14"/>
    </row>
    <row r="1671" spans="1:5" x14ac:dyDescent="0.2">
      <c r="A1671" s="15" t="s">
        <v>8219</v>
      </c>
      <c r="B1671" s="15">
        <v>63</v>
      </c>
      <c r="D1671" s="14"/>
      <c r="E1671" s="14"/>
    </row>
    <row r="1672" spans="1:5" x14ac:dyDescent="0.2">
      <c r="A1672" s="15" t="s">
        <v>8219</v>
      </c>
      <c r="B1672" s="15">
        <v>163</v>
      </c>
      <c r="D1672" s="14"/>
      <c r="E1672" s="14"/>
    </row>
    <row r="1673" spans="1:5" x14ac:dyDescent="0.2">
      <c r="A1673" s="15" t="s">
        <v>8219</v>
      </c>
      <c r="B1673" s="15">
        <v>288</v>
      </c>
      <c r="D1673" s="14"/>
      <c r="E1673" s="14"/>
    </row>
    <row r="1674" spans="1:5" x14ac:dyDescent="0.2">
      <c r="A1674" s="15" t="s">
        <v>8219</v>
      </c>
      <c r="B1674" s="15">
        <v>42</v>
      </c>
      <c r="D1674" s="14"/>
      <c r="E1674" s="14"/>
    </row>
    <row r="1675" spans="1:5" x14ac:dyDescent="0.2">
      <c r="A1675" s="15" t="s">
        <v>8219</v>
      </c>
      <c r="B1675" s="15">
        <v>70</v>
      </c>
      <c r="D1675" s="14"/>
      <c r="E1675" s="14"/>
    </row>
    <row r="1676" spans="1:5" x14ac:dyDescent="0.2">
      <c r="A1676" s="15" t="s">
        <v>8219</v>
      </c>
      <c r="B1676" s="15">
        <v>30</v>
      </c>
      <c r="D1676" s="14"/>
      <c r="E1676" s="14"/>
    </row>
    <row r="1677" spans="1:5" x14ac:dyDescent="0.2">
      <c r="A1677" s="15" t="s">
        <v>8219</v>
      </c>
      <c r="B1677" s="15">
        <v>51</v>
      </c>
      <c r="D1677" s="14"/>
      <c r="E1677" s="14"/>
    </row>
    <row r="1678" spans="1:5" x14ac:dyDescent="0.2">
      <c r="A1678" s="15" t="s">
        <v>8219</v>
      </c>
      <c r="B1678" s="15">
        <v>145</v>
      </c>
      <c r="D1678" s="14"/>
      <c r="E1678" s="14"/>
    </row>
    <row r="1679" spans="1:5" x14ac:dyDescent="0.2">
      <c r="A1679" s="15" t="s">
        <v>8219</v>
      </c>
      <c r="B1679" s="15">
        <v>21</v>
      </c>
      <c r="D1679" s="14"/>
      <c r="E1679" s="14"/>
    </row>
    <row r="1680" spans="1:5" x14ac:dyDescent="0.2">
      <c r="A1680" s="15" t="s">
        <v>8219</v>
      </c>
      <c r="B1680" s="15">
        <v>286</v>
      </c>
      <c r="D1680" s="14"/>
      <c r="E1680" s="14"/>
    </row>
    <row r="1681" spans="1:5" x14ac:dyDescent="0.2">
      <c r="A1681" s="15" t="s">
        <v>8219</v>
      </c>
      <c r="B1681" s="15">
        <v>12</v>
      </c>
      <c r="D1681" s="14"/>
      <c r="E1681" s="14"/>
    </row>
    <row r="1682" spans="1:5" x14ac:dyDescent="0.2">
      <c r="A1682" s="15" t="s">
        <v>8219</v>
      </c>
      <c r="B1682" s="15">
        <v>100</v>
      </c>
      <c r="D1682" s="14"/>
      <c r="E1682" s="14"/>
    </row>
    <row r="1683" spans="1:5" x14ac:dyDescent="0.2">
      <c r="A1683" s="15" t="s">
        <v>8219</v>
      </c>
      <c r="B1683" s="15">
        <v>100</v>
      </c>
      <c r="D1683" s="14"/>
      <c r="E1683" s="14"/>
    </row>
    <row r="1684" spans="1:5" x14ac:dyDescent="0.2">
      <c r="A1684" s="15" t="s">
        <v>8219</v>
      </c>
      <c r="B1684" s="15">
        <v>34</v>
      </c>
      <c r="D1684" s="14"/>
      <c r="E1684" s="14"/>
    </row>
    <row r="1685" spans="1:5" x14ac:dyDescent="0.2">
      <c r="A1685" s="15" t="s">
        <v>8219</v>
      </c>
      <c r="B1685" s="15">
        <v>63</v>
      </c>
      <c r="D1685" s="14"/>
      <c r="E1685" s="14"/>
    </row>
    <row r="1686" spans="1:5" x14ac:dyDescent="0.2">
      <c r="A1686" s="15" t="s">
        <v>8219</v>
      </c>
      <c r="B1686" s="15">
        <v>30</v>
      </c>
      <c r="D1686" s="14"/>
      <c r="E1686" s="14"/>
    </row>
    <row r="1687" spans="1:5" x14ac:dyDescent="0.2">
      <c r="A1687" s="15" t="s">
        <v>8219</v>
      </c>
      <c r="B1687" s="15">
        <v>47</v>
      </c>
      <c r="D1687" s="14"/>
      <c r="E1687" s="14"/>
    </row>
    <row r="1688" spans="1:5" x14ac:dyDescent="0.2">
      <c r="A1688" s="15" t="s">
        <v>8219</v>
      </c>
      <c r="B1688" s="15">
        <v>237</v>
      </c>
      <c r="D1688" s="14"/>
      <c r="E1688" s="14"/>
    </row>
    <row r="1689" spans="1:5" x14ac:dyDescent="0.2">
      <c r="A1689" s="15" t="s">
        <v>8219</v>
      </c>
      <c r="B1689" s="15">
        <v>47</v>
      </c>
      <c r="D1689" s="14"/>
      <c r="E1689" s="14"/>
    </row>
    <row r="1690" spans="1:5" x14ac:dyDescent="0.2">
      <c r="A1690" s="15" t="s">
        <v>8219</v>
      </c>
      <c r="B1690" s="15">
        <v>15</v>
      </c>
      <c r="D1690" s="14"/>
      <c r="E1690" s="14"/>
    </row>
    <row r="1691" spans="1:5" x14ac:dyDescent="0.2">
      <c r="A1691" s="15" t="s">
        <v>8219</v>
      </c>
      <c r="B1691" s="15">
        <v>81</v>
      </c>
      <c r="D1691" s="14"/>
      <c r="E1691" s="14"/>
    </row>
    <row r="1692" spans="1:5" x14ac:dyDescent="0.2">
      <c r="A1692" s="15" t="s">
        <v>8219</v>
      </c>
      <c r="B1692" s="15">
        <v>122</v>
      </c>
      <c r="D1692" s="14"/>
      <c r="E1692" s="14"/>
    </row>
    <row r="1693" spans="1:5" x14ac:dyDescent="0.2">
      <c r="A1693" s="15" t="s">
        <v>8219</v>
      </c>
      <c r="B1693" s="15">
        <v>34</v>
      </c>
      <c r="D1693" s="14"/>
      <c r="E1693" s="14"/>
    </row>
    <row r="1694" spans="1:5" x14ac:dyDescent="0.2">
      <c r="A1694" s="15" t="s">
        <v>8219</v>
      </c>
      <c r="B1694" s="15">
        <v>207</v>
      </c>
      <c r="D1694" s="14"/>
      <c r="E1694" s="14"/>
    </row>
    <row r="1695" spans="1:5" x14ac:dyDescent="0.2">
      <c r="A1695" s="15" t="s">
        <v>8219</v>
      </c>
      <c r="B1695" s="15">
        <v>25</v>
      </c>
      <c r="D1695" s="14"/>
      <c r="E1695" s="14"/>
    </row>
    <row r="1696" spans="1:5" x14ac:dyDescent="0.2">
      <c r="A1696" s="15" t="s">
        <v>8219</v>
      </c>
      <c r="B1696" s="15">
        <v>72</v>
      </c>
      <c r="D1696" s="14"/>
      <c r="E1696" s="14"/>
    </row>
    <row r="1697" spans="1:5" x14ac:dyDescent="0.2">
      <c r="A1697" s="15" t="s">
        <v>8219</v>
      </c>
      <c r="B1697" s="15">
        <v>14</v>
      </c>
      <c r="D1697" s="14"/>
      <c r="E1697" s="14"/>
    </row>
    <row r="1698" spans="1:5" x14ac:dyDescent="0.2">
      <c r="A1698" s="15" t="s">
        <v>8219</v>
      </c>
      <c r="B1698" s="15">
        <v>15</v>
      </c>
      <c r="D1698" s="14"/>
      <c r="E1698" s="14"/>
    </row>
    <row r="1699" spans="1:5" x14ac:dyDescent="0.2">
      <c r="A1699" s="15" t="s">
        <v>8219</v>
      </c>
      <c r="B1699" s="15">
        <v>91</v>
      </c>
      <c r="D1699" s="14"/>
      <c r="E1699" s="14"/>
    </row>
    <row r="1700" spans="1:5" x14ac:dyDescent="0.2">
      <c r="A1700" s="15" t="s">
        <v>8219</v>
      </c>
      <c r="B1700" s="15">
        <v>24</v>
      </c>
      <c r="D1700" s="14"/>
      <c r="E1700" s="14"/>
    </row>
    <row r="1701" spans="1:5" x14ac:dyDescent="0.2">
      <c r="A1701" s="15" t="s">
        <v>8219</v>
      </c>
      <c r="B1701" s="15">
        <v>27</v>
      </c>
      <c r="D1701" s="14"/>
      <c r="E1701" s="14"/>
    </row>
    <row r="1702" spans="1:5" x14ac:dyDescent="0.2">
      <c r="A1702" s="15" t="s">
        <v>8219</v>
      </c>
      <c r="B1702" s="15">
        <v>47</v>
      </c>
      <c r="D1702" s="14"/>
      <c r="E1702" s="14"/>
    </row>
    <row r="1703" spans="1:5" x14ac:dyDescent="0.2">
      <c r="A1703" s="15" t="s">
        <v>8219</v>
      </c>
      <c r="B1703" s="15">
        <v>44</v>
      </c>
      <c r="D1703" s="14"/>
      <c r="E1703" s="14"/>
    </row>
    <row r="1704" spans="1:5" x14ac:dyDescent="0.2">
      <c r="A1704" s="15" t="s">
        <v>8219</v>
      </c>
      <c r="B1704" s="15">
        <v>72</v>
      </c>
      <c r="D1704" s="14"/>
      <c r="E1704" s="14"/>
    </row>
    <row r="1705" spans="1:5" x14ac:dyDescent="0.2">
      <c r="A1705" s="15" t="s">
        <v>8219</v>
      </c>
      <c r="B1705" s="15">
        <v>63</v>
      </c>
      <c r="D1705" s="14"/>
      <c r="E1705" s="14"/>
    </row>
    <row r="1706" spans="1:5" x14ac:dyDescent="0.2">
      <c r="A1706" s="15" t="s">
        <v>8219</v>
      </c>
      <c r="B1706" s="15">
        <v>88</v>
      </c>
      <c r="D1706" s="14"/>
      <c r="E1706" s="14"/>
    </row>
    <row r="1707" spans="1:5" x14ac:dyDescent="0.2">
      <c r="A1707" s="15" t="s">
        <v>8219</v>
      </c>
      <c r="B1707" s="15">
        <v>70</v>
      </c>
      <c r="D1707" s="14"/>
      <c r="E1707" s="14"/>
    </row>
    <row r="1708" spans="1:5" x14ac:dyDescent="0.2">
      <c r="A1708" s="15" t="s">
        <v>8219</v>
      </c>
      <c r="B1708" s="15">
        <v>50</v>
      </c>
      <c r="D1708" s="14"/>
      <c r="E1708" s="14"/>
    </row>
    <row r="1709" spans="1:5" x14ac:dyDescent="0.2">
      <c r="A1709" s="15" t="s">
        <v>8219</v>
      </c>
      <c r="B1709" s="15">
        <v>35</v>
      </c>
      <c r="D1709" s="14"/>
      <c r="E1709" s="14"/>
    </row>
    <row r="1710" spans="1:5" x14ac:dyDescent="0.2">
      <c r="A1710" s="15" t="s">
        <v>8219</v>
      </c>
      <c r="B1710" s="15">
        <v>175</v>
      </c>
      <c r="D1710" s="14"/>
      <c r="E1710" s="14"/>
    </row>
    <row r="1711" spans="1:5" x14ac:dyDescent="0.2">
      <c r="A1711" s="15" t="s">
        <v>8219</v>
      </c>
      <c r="B1711" s="15">
        <v>20</v>
      </c>
      <c r="D1711" s="14"/>
      <c r="E1711" s="14"/>
    </row>
    <row r="1712" spans="1:5" x14ac:dyDescent="0.2">
      <c r="A1712" s="15" t="s">
        <v>8219</v>
      </c>
      <c r="B1712" s="15">
        <v>54</v>
      </c>
      <c r="D1712" s="14"/>
      <c r="E1712" s="14"/>
    </row>
    <row r="1713" spans="1:5" x14ac:dyDescent="0.2">
      <c r="A1713" s="15" t="s">
        <v>8219</v>
      </c>
      <c r="B1713" s="15">
        <v>20</v>
      </c>
      <c r="D1713" s="14"/>
      <c r="E1713" s="14"/>
    </row>
    <row r="1714" spans="1:5" x14ac:dyDescent="0.2">
      <c r="A1714" s="15" t="s">
        <v>8219</v>
      </c>
      <c r="B1714" s="15">
        <v>57</v>
      </c>
      <c r="D1714" s="14"/>
      <c r="E1714" s="14"/>
    </row>
    <row r="1715" spans="1:5" x14ac:dyDescent="0.2">
      <c r="A1715" s="15" t="s">
        <v>8219</v>
      </c>
      <c r="B1715" s="15">
        <v>31</v>
      </c>
      <c r="D1715" s="14"/>
      <c r="E1715" s="14"/>
    </row>
    <row r="1716" spans="1:5" x14ac:dyDescent="0.2">
      <c r="A1716" s="15" t="s">
        <v>8219</v>
      </c>
      <c r="B1716" s="15">
        <v>31</v>
      </c>
      <c r="D1716" s="14"/>
      <c r="E1716" s="14"/>
    </row>
    <row r="1717" spans="1:5" x14ac:dyDescent="0.2">
      <c r="A1717" s="15" t="s">
        <v>8219</v>
      </c>
      <c r="B1717" s="15">
        <v>45</v>
      </c>
      <c r="D1717" s="14"/>
      <c r="E1717" s="14"/>
    </row>
    <row r="1718" spans="1:5" x14ac:dyDescent="0.2">
      <c r="A1718" s="15" t="s">
        <v>8219</v>
      </c>
      <c r="B1718" s="15">
        <v>41</v>
      </c>
      <c r="D1718" s="14"/>
      <c r="E1718" s="14"/>
    </row>
    <row r="1719" spans="1:5" x14ac:dyDescent="0.2">
      <c r="A1719" s="15" t="s">
        <v>8219</v>
      </c>
      <c r="B1719" s="15">
        <v>29</v>
      </c>
      <c r="D1719" s="14"/>
      <c r="E1719" s="14"/>
    </row>
    <row r="1720" spans="1:5" x14ac:dyDescent="0.2">
      <c r="A1720" s="15" t="s">
        <v>8219</v>
      </c>
      <c r="B1720" s="15">
        <v>58</v>
      </c>
      <c r="D1720" s="14"/>
      <c r="E1720" s="14"/>
    </row>
    <row r="1721" spans="1:5" x14ac:dyDescent="0.2">
      <c r="A1721" s="15" t="s">
        <v>8219</v>
      </c>
      <c r="B1721" s="15">
        <v>89</v>
      </c>
      <c r="D1721" s="14"/>
      <c r="E1721" s="14"/>
    </row>
    <row r="1722" spans="1:5" x14ac:dyDescent="0.2">
      <c r="A1722" s="15" t="s">
        <v>8219</v>
      </c>
      <c r="B1722" s="15">
        <v>125</v>
      </c>
      <c r="D1722" s="14"/>
      <c r="E1722" s="14"/>
    </row>
    <row r="1723" spans="1:5" x14ac:dyDescent="0.2">
      <c r="A1723" s="15" t="s">
        <v>8219</v>
      </c>
      <c r="B1723" s="15">
        <v>18</v>
      </c>
      <c r="D1723" s="14"/>
      <c r="E1723" s="14"/>
    </row>
    <row r="1724" spans="1:5" x14ac:dyDescent="0.2">
      <c r="A1724" s="15" t="s">
        <v>8219</v>
      </c>
      <c r="B1724" s="15">
        <v>32</v>
      </c>
      <c r="D1724" s="14"/>
      <c r="E1724" s="14"/>
    </row>
    <row r="1725" spans="1:5" x14ac:dyDescent="0.2">
      <c r="A1725" s="15" t="s">
        <v>8219</v>
      </c>
      <c r="B1725" s="15">
        <v>16</v>
      </c>
      <c r="D1725" s="14"/>
      <c r="E1725" s="14"/>
    </row>
    <row r="1726" spans="1:5" x14ac:dyDescent="0.2">
      <c r="A1726" s="15" t="s">
        <v>8219</v>
      </c>
      <c r="B1726" s="15">
        <v>38</v>
      </c>
      <c r="D1726" s="14"/>
      <c r="E1726" s="14"/>
    </row>
    <row r="1727" spans="1:5" x14ac:dyDescent="0.2">
      <c r="A1727" s="15" t="s">
        <v>8219</v>
      </c>
      <c r="B1727" s="15">
        <v>15</v>
      </c>
      <c r="D1727" s="14"/>
      <c r="E1727" s="14"/>
    </row>
    <row r="1728" spans="1:5" x14ac:dyDescent="0.2">
      <c r="A1728" s="15" t="s">
        <v>8219</v>
      </c>
      <c r="B1728" s="15">
        <v>23</v>
      </c>
      <c r="D1728" s="14"/>
      <c r="E1728" s="14"/>
    </row>
    <row r="1729" spans="1:5" x14ac:dyDescent="0.2">
      <c r="A1729" s="15" t="s">
        <v>8219</v>
      </c>
      <c r="B1729" s="15">
        <v>49</v>
      </c>
      <c r="D1729" s="14"/>
      <c r="E1729" s="14"/>
    </row>
    <row r="1730" spans="1:5" x14ac:dyDescent="0.2">
      <c r="A1730" s="15" t="s">
        <v>8219</v>
      </c>
      <c r="B1730" s="15">
        <v>10</v>
      </c>
      <c r="D1730" s="14"/>
      <c r="E1730" s="14"/>
    </row>
    <row r="1731" spans="1:5" x14ac:dyDescent="0.2">
      <c r="A1731" s="15" t="s">
        <v>8219</v>
      </c>
      <c r="B1731" s="15">
        <v>15</v>
      </c>
      <c r="D1731" s="14"/>
      <c r="E1731" s="14"/>
    </row>
    <row r="1732" spans="1:5" x14ac:dyDescent="0.2">
      <c r="A1732" s="15" t="s">
        <v>8219</v>
      </c>
      <c r="B1732" s="15">
        <v>57</v>
      </c>
      <c r="D1732" s="14"/>
      <c r="E1732" s="14"/>
    </row>
    <row r="1733" spans="1:5" x14ac:dyDescent="0.2">
      <c r="A1733" s="15" t="s">
        <v>8219</v>
      </c>
      <c r="B1733" s="15">
        <v>33</v>
      </c>
      <c r="D1733" s="14"/>
      <c r="E1733" s="14"/>
    </row>
    <row r="1734" spans="1:5" x14ac:dyDescent="0.2">
      <c r="A1734" s="15" t="s">
        <v>8219</v>
      </c>
      <c r="B1734" s="15">
        <v>9</v>
      </c>
      <c r="D1734" s="14"/>
      <c r="E1734" s="14"/>
    </row>
    <row r="1735" spans="1:5" x14ac:dyDescent="0.2">
      <c r="A1735" s="15" t="s">
        <v>8219</v>
      </c>
      <c r="B1735" s="15">
        <v>26</v>
      </c>
      <c r="D1735" s="14"/>
      <c r="E1735" s="14"/>
    </row>
    <row r="1736" spans="1:5" x14ac:dyDescent="0.2">
      <c r="A1736" s="15" t="s">
        <v>8219</v>
      </c>
      <c r="B1736" s="15">
        <v>69</v>
      </c>
      <c r="D1736" s="14"/>
      <c r="E1736" s="14"/>
    </row>
    <row r="1737" spans="1:5" x14ac:dyDescent="0.2">
      <c r="A1737" s="15" t="s">
        <v>8219</v>
      </c>
      <c r="B1737" s="15">
        <v>65</v>
      </c>
      <c r="D1737" s="14"/>
      <c r="E1737" s="14"/>
    </row>
    <row r="1738" spans="1:5" x14ac:dyDescent="0.2">
      <c r="A1738" s="15" t="s">
        <v>8219</v>
      </c>
      <c r="B1738" s="15">
        <v>83</v>
      </c>
      <c r="D1738" s="14"/>
      <c r="E1738" s="14"/>
    </row>
    <row r="1739" spans="1:5" x14ac:dyDescent="0.2">
      <c r="A1739" s="15" t="s">
        <v>8219</v>
      </c>
      <c r="B1739" s="15">
        <v>111</v>
      </c>
      <c r="D1739" s="14"/>
      <c r="E1739" s="14"/>
    </row>
    <row r="1740" spans="1:5" x14ac:dyDescent="0.2">
      <c r="A1740" s="15" t="s">
        <v>8219</v>
      </c>
      <c r="B1740" s="15">
        <v>46</v>
      </c>
      <c r="D1740" s="14"/>
      <c r="E1740" s="14"/>
    </row>
    <row r="1741" spans="1:5" x14ac:dyDescent="0.2">
      <c r="A1741" s="15" t="s">
        <v>8219</v>
      </c>
      <c r="B1741" s="15">
        <v>63</v>
      </c>
      <c r="D1741" s="14"/>
      <c r="E1741" s="14"/>
    </row>
    <row r="1742" spans="1:5" x14ac:dyDescent="0.2">
      <c r="A1742" s="15" t="s">
        <v>8219</v>
      </c>
      <c r="B1742" s="15">
        <v>9</v>
      </c>
      <c r="D1742" s="14"/>
      <c r="E1742" s="14"/>
    </row>
    <row r="1743" spans="1:5" x14ac:dyDescent="0.2">
      <c r="A1743" s="15" t="s">
        <v>8219</v>
      </c>
      <c r="B1743" s="15">
        <v>34</v>
      </c>
      <c r="D1743" s="14"/>
      <c r="E1743" s="14"/>
    </row>
    <row r="1744" spans="1:5" x14ac:dyDescent="0.2">
      <c r="A1744" s="15" t="s">
        <v>8219</v>
      </c>
      <c r="B1744" s="15">
        <v>112</v>
      </c>
      <c r="D1744" s="14"/>
      <c r="E1744" s="14"/>
    </row>
    <row r="1745" spans="1:5" x14ac:dyDescent="0.2">
      <c r="A1745" s="15" t="s">
        <v>8219</v>
      </c>
      <c r="B1745" s="15">
        <v>47</v>
      </c>
      <c r="D1745" s="14"/>
      <c r="E1745" s="14"/>
    </row>
    <row r="1746" spans="1:5" x14ac:dyDescent="0.2">
      <c r="A1746" s="15" t="s">
        <v>8219</v>
      </c>
      <c r="B1746" s="15">
        <v>38</v>
      </c>
      <c r="D1746" s="14"/>
      <c r="E1746" s="14"/>
    </row>
    <row r="1747" spans="1:5" x14ac:dyDescent="0.2">
      <c r="A1747" s="15" t="s">
        <v>8219</v>
      </c>
      <c r="B1747" s="15">
        <v>28</v>
      </c>
      <c r="D1747" s="14"/>
      <c r="E1747" s="14"/>
    </row>
    <row r="1748" spans="1:5" x14ac:dyDescent="0.2">
      <c r="A1748" s="15" t="s">
        <v>8219</v>
      </c>
      <c r="B1748" s="15">
        <v>78</v>
      </c>
      <c r="D1748" s="14"/>
      <c r="E1748" s="14"/>
    </row>
    <row r="1749" spans="1:5" x14ac:dyDescent="0.2">
      <c r="A1749" s="15" t="s">
        <v>8219</v>
      </c>
      <c r="B1749" s="15">
        <v>23</v>
      </c>
      <c r="D1749" s="14"/>
      <c r="E1749" s="14"/>
    </row>
    <row r="1750" spans="1:5" x14ac:dyDescent="0.2">
      <c r="A1750" s="15" t="s">
        <v>8219</v>
      </c>
      <c r="B1750" s="15">
        <v>40</v>
      </c>
      <c r="D1750" s="14"/>
      <c r="E1750" s="14"/>
    </row>
    <row r="1751" spans="1:5" x14ac:dyDescent="0.2">
      <c r="A1751" s="15" t="s">
        <v>8219</v>
      </c>
      <c r="B1751" s="15">
        <v>13</v>
      </c>
      <c r="D1751" s="14"/>
      <c r="E1751" s="14"/>
    </row>
    <row r="1752" spans="1:5" x14ac:dyDescent="0.2">
      <c r="A1752" s="15" t="s">
        <v>8219</v>
      </c>
      <c r="B1752" s="15">
        <v>18</v>
      </c>
      <c r="D1752" s="14"/>
      <c r="E1752" s="14"/>
    </row>
    <row r="1753" spans="1:5" x14ac:dyDescent="0.2">
      <c r="A1753" s="15" t="s">
        <v>8219</v>
      </c>
      <c r="B1753" s="15">
        <v>22</v>
      </c>
      <c r="D1753" s="14"/>
      <c r="E1753" s="14"/>
    </row>
    <row r="1754" spans="1:5" x14ac:dyDescent="0.2">
      <c r="A1754" s="15" t="s">
        <v>8219</v>
      </c>
      <c r="B1754" s="15">
        <v>79</v>
      </c>
      <c r="D1754" s="14"/>
      <c r="E1754" s="14"/>
    </row>
    <row r="1755" spans="1:5" x14ac:dyDescent="0.2">
      <c r="A1755" s="15" t="s">
        <v>8219</v>
      </c>
      <c r="B1755" s="15">
        <v>14</v>
      </c>
      <c r="D1755" s="14"/>
      <c r="E1755" s="14"/>
    </row>
    <row r="1756" spans="1:5" x14ac:dyDescent="0.2">
      <c r="A1756" s="15" t="s">
        <v>8219</v>
      </c>
      <c r="B1756" s="15">
        <v>51</v>
      </c>
      <c r="D1756" s="14"/>
      <c r="E1756" s="14"/>
    </row>
    <row r="1757" spans="1:5" x14ac:dyDescent="0.2">
      <c r="A1757" s="15" t="s">
        <v>8219</v>
      </c>
      <c r="B1757" s="15">
        <v>54</v>
      </c>
      <c r="D1757" s="14"/>
      <c r="E1757" s="14"/>
    </row>
    <row r="1758" spans="1:5" x14ac:dyDescent="0.2">
      <c r="A1758" s="15" t="s">
        <v>8219</v>
      </c>
      <c r="B1758" s="15">
        <v>70</v>
      </c>
      <c r="D1758" s="14"/>
      <c r="E1758" s="14"/>
    </row>
    <row r="1759" spans="1:5" x14ac:dyDescent="0.2">
      <c r="A1759" s="15" t="s">
        <v>8219</v>
      </c>
      <c r="B1759" s="15">
        <v>44</v>
      </c>
      <c r="D1759" s="14"/>
      <c r="E1759" s="14"/>
    </row>
    <row r="1760" spans="1:5" x14ac:dyDescent="0.2">
      <c r="A1760" s="15" t="s">
        <v>8219</v>
      </c>
      <c r="B1760" s="15">
        <v>55</v>
      </c>
      <c r="D1760" s="14"/>
      <c r="E1760" s="14"/>
    </row>
    <row r="1761" spans="1:5" x14ac:dyDescent="0.2">
      <c r="A1761" s="15" t="s">
        <v>8219</v>
      </c>
      <c r="B1761" s="15">
        <v>15</v>
      </c>
      <c r="D1761" s="14"/>
      <c r="E1761" s="14"/>
    </row>
    <row r="1762" spans="1:5" x14ac:dyDescent="0.2">
      <c r="A1762" s="15" t="s">
        <v>8219</v>
      </c>
      <c r="B1762" s="15">
        <v>27</v>
      </c>
      <c r="D1762" s="14"/>
      <c r="E1762" s="14"/>
    </row>
    <row r="1763" spans="1:5" x14ac:dyDescent="0.2">
      <c r="A1763" s="15" t="s">
        <v>8219</v>
      </c>
      <c r="B1763" s="15">
        <v>21</v>
      </c>
      <c r="D1763" s="14"/>
      <c r="E1763" s="14"/>
    </row>
    <row r="1764" spans="1:5" x14ac:dyDescent="0.2">
      <c r="A1764" s="15" t="s">
        <v>8219</v>
      </c>
      <c r="B1764" s="15">
        <v>162</v>
      </c>
      <c r="D1764" s="14"/>
      <c r="E1764" s="14"/>
    </row>
    <row r="1765" spans="1:5" x14ac:dyDescent="0.2">
      <c r="A1765" s="15" t="s">
        <v>8219</v>
      </c>
      <c r="B1765" s="15">
        <v>23</v>
      </c>
      <c r="D1765" s="14"/>
      <c r="E1765" s="14"/>
    </row>
    <row r="1766" spans="1:5" x14ac:dyDescent="0.2">
      <c r="A1766" s="15" t="s">
        <v>8219</v>
      </c>
      <c r="B1766" s="15">
        <v>72</v>
      </c>
      <c r="D1766" s="14"/>
      <c r="E1766" s="14"/>
    </row>
    <row r="1767" spans="1:5" x14ac:dyDescent="0.2">
      <c r="A1767" s="15" t="s">
        <v>8219</v>
      </c>
      <c r="B1767" s="15">
        <v>68</v>
      </c>
      <c r="D1767" s="14"/>
      <c r="E1767" s="14"/>
    </row>
    <row r="1768" spans="1:5" x14ac:dyDescent="0.2">
      <c r="A1768" s="15" t="s">
        <v>8219</v>
      </c>
      <c r="B1768" s="15">
        <v>20</v>
      </c>
      <c r="D1768" s="14"/>
      <c r="E1768" s="14"/>
    </row>
    <row r="1769" spans="1:5" x14ac:dyDescent="0.2">
      <c r="A1769" s="15" t="s">
        <v>8219</v>
      </c>
      <c r="B1769" s="15">
        <v>26</v>
      </c>
      <c r="D1769" s="14"/>
      <c r="E1769" s="14"/>
    </row>
    <row r="1770" spans="1:5" x14ac:dyDescent="0.2">
      <c r="A1770" s="15" t="s">
        <v>8219</v>
      </c>
      <c r="B1770" s="15">
        <v>72</v>
      </c>
      <c r="D1770" s="14"/>
      <c r="E1770" s="14"/>
    </row>
    <row r="1771" spans="1:5" x14ac:dyDescent="0.2">
      <c r="A1771" s="15" t="s">
        <v>8219</v>
      </c>
      <c r="B1771" s="15">
        <v>3</v>
      </c>
      <c r="D1771" s="14"/>
      <c r="E1771" s="14"/>
    </row>
    <row r="1772" spans="1:5" x14ac:dyDescent="0.2">
      <c r="A1772" s="15" t="s">
        <v>8219</v>
      </c>
      <c r="B1772" s="15">
        <v>18</v>
      </c>
      <c r="D1772" s="14"/>
      <c r="E1772" s="14"/>
    </row>
    <row r="1773" spans="1:5" x14ac:dyDescent="0.2">
      <c r="A1773" s="15" t="s">
        <v>8219</v>
      </c>
      <c r="B1773" s="15">
        <v>30</v>
      </c>
      <c r="D1773" s="14"/>
      <c r="E1773" s="14"/>
    </row>
    <row r="1774" spans="1:5" x14ac:dyDescent="0.2">
      <c r="A1774" s="15" t="s">
        <v>8219</v>
      </c>
      <c r="B1774" s="15">
        <v>23</v>
      </c>
      <c r="D1774" s="14"/>
      <c r="E1774" s="14"/>
    </row>
    <row r="1775" spans="1:5" x14ac:dyDescent="0.2">
      <c r="A1775" s="15" t="s">
        <v>8219</v>
      </c>
      <c r="B1775" s="15">
        <v>54</v>
      </c>
      <c r="D1775" s="14"/>
      <c r="E1775" s="14"/>
    </row>
    <row r="1776" spans="1:5" x14ac:dyDescent="0.2">
      <c r="A1776" s="15" t="s">
        <v>8219</v>
      </c>
      <c r="B1776" s="15">
        <v>26</v>
      </c>
      <c r="D1776" s="14"/>
      <c r="E1776" s="14"/>
    </row>
    <row r="1777" spans="1:5" x14ac:dyDescent="0.2">
      <c r="A1777" s="15" t="s">
        <v>8219</v>
      </c>
      <c r="B1777" s="15">
        <v>9</v>
      </c>
      <c r="D1777" s="14"/>
      <c r="E1777" s="14"/>
    </row>
    <row r="1778" spans="1:5" x14ac:dyDescent="0.2">
      <c r="A1778" s="15" t="s">
        <v>8219</v>
      </c>
      <c r="B1778" s="15">
        <v>27</v>
      </c>
      <c r="D1778" s="14"/>
      <c r="E1778" s="14"/>
    </row>
    <row r="1779" spans="1:5" x14ac:dyDescent="0.2">
      <c r="A1779" s="15" t="s">
        <v>8219</v>
      </c>
      <c r="B1779" s="15">
        <v>30</v>
      </c>
      <c r="D1779" s="14"/>
      <c r="E1779" s="14"/>
    </row>
    <row r="1780" spans="1:5" x14ac:dyDescent="0.2">
      <c r="A1780" s="15" t="s">
        <v>8219</v>
      </c>
      <c r="B1780" s="15">
        <v>52</v>
      </c>
      <c r="D1780" s="14"/>
      <c r="E1780" s="14"/>
    </row>
    <row r="1781" spans="1:5" x14ac:dyDescent="0.2">
      <c r="A1781" s="15" t="s">
        <v>8219</v>
      </c>
      <c r="B1781" s="15">
        <v>17</v>
      </c>
      <c r="D1781" s="14"/>
      <c r="E1781" s="14"/>
    </row>
    <row r="1782" spans="1:5" x14ac:dyDescent="0.2">
      <c r="A1782" s="15" t="s">
        <v>8219</v>
      </c>
      <c r="B1782" s="15">
        <v>19</v>
      </c>
      <c r="D1782" s="14"/>
      <c r="E1782" s="14"/>
    </row>
    <row r="1783" spans="1:5" x14ac:dyDescent="0.2">
      <c r="A1783" s="15" t="s">
        <v>8219</v>
      </c>
      <c r="B1783" s="15">
        <v>77</v>
      </c>
      <c r="D1783" s="14"/>
      <c r="E1783" s="14"/>
    </row>
    <row r="1784" spans="1:5" x14ac:dyDescent="0.2">
      <c r="A1784" s="15" t="s">
        <v>8219</v>
      </c>
      <c r="B1784" s="15">
        <v>21</v>
      </c>
      <c r="D1784" s="14"/>
      <c r="E1784" s="14"/>
    </row>
    <row r="1785" spans="1:5" x14ac:dyDescent="0.2">
      <c r="A1785" s="15" t="s">
        <v>8219</v>
      </c>
      <c r="B1785" s="15">
        <v>38</v>
      </c>
      <c r="D1785" s="14"/>
      <c r="E1785" s="14"/>
    </row>
    <row r="1786" spans="1:5" x14ac:dyDescent="0.2">
      <c r="A1786" s="15" t="s">
        <v>8219</v>
      </c>
      <c r="B1786" s="15">
        <v>28</v>
      </c>
      <c r="D1786" s="14"/>
      <c r="E1786" s="14"/>
    </row>
    <row r="1787" spans="1:5" x14ac:dyDescent="0.2">
      <c r="A1787" s="15" t="s">
        <v>8219</v>
      </c>
      <c r="B1787" s="15">
        <v>48</v>
      </c>
      <c r="D1787" s="14"/>
      <c r="E1787" s="14"/>
    </row>
    <row r="1788" spans="1:5" x14ac:dyDescent="0.2">
      <c r="A1788" s="15" t="s">
        <v>8219</v>
      </c>
      <c r="B1788" s="15">
        <v>46</v>
      </c>
      <c r="D1788" s="14"/>
      <c r="E1788" s="14"/>
    </row>
    <row r="1789" spans="1:5" x14ac:dyDescent="0.2">
      <c r="A1789" s="15" t="s">
        <v>8219</v>
      </c>
      <c r="B1789" s="15">
        <v>30</v>
      </c>
      <c r="D1789" s="14"/>
      <c r="E1789" s="14"/>
    </row>
    <row r="1790" spans="1:5" x14ac:dyDescent="0.2">
      <c r="A1790" s="15" t="s">
        <v>8219</v>
      </c>
      <c r="B1790" s="15">
        <v>64</v>
      </c>
      <c r="D1790" s="14"/>
      <c r="E1790" s="14"/>
    </row>
    <row r="1791" spans="1:5" x14ac:dyDescent="0.2">
      <c r="A1791" s="15" t="s">
        <v>8219</v>
      </c>
      <c r="B1791" s="15">
        <v>15</v>
      </c>
      <c r="D1791" s="14"/>
      <c r="E1791" s="14"/>
    </row>
    <row r="1792" spans="1:5" x14ac:dyDescent="0.2">
      <c r="A1792" s="15" t="s">
        <v>8219</v>
      </c>
      <c r="B1792" s="15">
        <v>41</v>
      </c>
      <c r="D1792" s="14"/>
      <c r="E1792" s="14"/>
    </row>
    <row r="1793" spans="1:5" x14ac:dyDescent="0.2">
      <c r="A1793" s="15" t="s">
        <v>8219</v>
      </c>
      <c r="B1793" s="15">
        <v>35</v>
      </c>
      <c r="D1793" s="14"/>
      <c r="E1793" s="14"/>
    </row>
    <row r="1794" spans="1:5" x14ac:dyDescent="0.2">
      <c r="A1794" s="15" t="s">
        <v>8219</v>
      </c>
      <c r="B1794" s="15">
        <v>45</v>
      </c>
      <c r="D1794" s="14"/>
      <c r="E1794" s="14"/>
    </row>
    <row r="1795" spans="1:5" x14ac:dyDescent="0.2">
      <c r="A1795" s="15" t="s">
        <v>8219</v>
      </c>
      <c r="B1795" s="15">
        <v>62</v>
      </c>
      <c r="D1795" s="14"/>
      <c r="E1795" s="14"/>
    </row>
    <row r="1796" spans="1:5" x14ac:dyDescent="0.2">
      <c r="A1796" s="15" t="s">
        <v>8219</v>
      </c>
      <c r="B1796" s="15">
        <v>22</v>
      </c>
      <c r="D1796" s="14"/>
      <c r="E1796" s="14"/>
    </row>
    <row r="1797" spans="1:5" x14ac:dyDescent="0.2">
      <c r="A1797" s="15" t="s">
        <v>8219</v>
      </c>
      <c r="B1797" s="15">
        <v>18</v>
      </c>
      <c r="D1797" s="14"/>
      <c r="E1797" s="14"/>
    </row>
    <row r="1798" spans="1:5" x14ac:dyDescent="0.2">
      <c r="A1798" s="15" t="s">
        <v>8219</v>
      </c>
      <c r="B1798" s="15">
        <v>12</v>
      </c>
      <c r="D1798" s="14"/>
      <c r="E1798" s="14"/>
    </row>
    <row r="1799" spans="1:5" x14ac:dyDescent="0.2">
      <c r="A1799" s="15" t="s">
        <v>8219</v>
      </c>
      <c r="B1799" s="15">
        <v>44</v>
      </c>
      <c r="D1799" s="14"/>
      <c r="E1799" s="14"/>
    </row>
    <row r="1800" spans="1:5" x14ac:dyDescent="0.2">
      <c r="A1800" s="15" t="s">
        <v>8219</v>
      </c>
      <c r="B1800" s="15">
        <v>27</v>
      </c>
      <c r="D1800" s="14"/>
      <c r="E1800" s="14"/>
    </row>
    <row r="1801" spans="1:5" x14ac:dyDescent="0.2">
      <c r="A1801" s="15" t="s">
        <v>8219</v>
      </c>
      <c r="B1801" s="15">
        <v>38</v>
      </c>
      <c r="D1801" s="14"/>
      <c r="E1801" s="14"/>
    </row>
    <row r="1802" spans="1:5" x14ac:dyDescent="0.2">
      <c r="A1802" s="15" t="s">
        <v>8219</v>
      </c>
      <c r="B1802" s="15">
        <v>28</v>
      </c>
      <c r="D1802" s="14"/>
      <c r="E1802" s="14"/>
    </row>
    <row r="1803" spans="1:5" x14ac:dyDescent="0.2">
      <c r="A1803" s="15" t="s">
        <v>8219</v>
      </c>
      <c r="B1803" s="15">
        <v>24</v>
      </c>
      <c r="D1803" s="14"/>
      <c r="E1803" s="14"/>
    </row>
    <row r="1804" spans="1:5" x14ac:dyDescent="0.2">
      <c r="A1804" s="15" t="s">
        <v>8219</v>
      </c>
      <c r="B1804" s="15">
        <v>65</v>
      </c>
      <c r="D1804" s="14"/>
      <c r="E1804" s="14"/>
    </row>
    <row r="1805" spans="1:5" x14ac:dyDescent="0.2">
      <c r="A1805" s="15" t="s">
        <v>8219</v>
      </c>
      <c r="B1805" s="15">
        <v>46</v>
      </c>
      <c r="D1805" s="14"/>
      <c r="E1805" s="14"/>
    </row>
    <row r="1806" spans="1:5" x14ac:dyDescent="0.2">
      <c r="A1806" s="15" t="s">
        <v>8219</v>
      </c>
      <c r="B1806" s="15">
        <v>85</v>
      </c>
      <c r="D1806" s="14"/>
      <c r="E1806" s="14"/>
    </row>
    <row r="1807" spans="1:5" x14ac:dyDescent="0.2">
      <c r="A1807" s="15" t="s">
        <v>8219</v>
      </c>
      <c r="B1807" s="15">
        <v>66</v>
      </c>
      <c r="D1807" s="14"/>
      <c r="E1807" s="14"/>
    </row>
    <row r="1808" spans="1:5" x14ac:dyDescent="0.2">
      <c r="A1808" s="15" t="s">
        <v>8219</v>
      </c>
      <c r="B1808" s="15">
        <v>165</v>
      </c>
      <c r="D1808" s="14"/>
      <c r="E1808" s="14"/>
    </row>
    <row r="1809" spans="1:5" x14ac:dyDescent="0.2">
      <c r="A1809" s="15" t="s">
        <v>8219</v>
      </c>
      <c r="B1809" s="15">
        <v>17</v>
      </c>
      <c r="D1809" s="14"/>
      <c r="E1809" s="14"/>
    </row>
    <row r="1810" spans="1:5" x14ac:dyDescent="0.2">
      <c r="A1810" s="15" t="s">
        <v>8219</v>
      </c>
      <c r="B1810" s="15">
        <v>3</v>
      </c>
      <c r="D1810" s="14"/>
      <c r="E1810" s="14"/>
    </row>
    <row r="1811" spans="1:5" x14ac:dyDescent="0.2">
      <c r="A1811" s="15" t="s">
        <v>8219</v>
      </c>
      <c r="B1811" s="15">
        <v>17</v>
      </c>
      <c r="D1811" s="14"/>
      <c r="E1811" s="14"/>
    </row>
    <row r="1812" spans="1:5" x14ac:dyDescent="0.2">
      <c r="A1812" s="15" t="s">
        <v>8219</v>
      </c>
      <c r="B1812" s="15">
        <v>91</v>
      </c>
      <c r="D1812" s="14"/>
      <c r="E1812" s="14"/>
    </row>
    <row r="1813" spans="1:5" x14ac:dyDescent="0.2">
      <c r="A1813" s="15" t="s">
        <v>8219</v>
      </c>
      <c r="B1813" s="15">
        <v>67</v>
      </c>
      <c r="D1813" s="14"/>
      <c r="E1813" s="14"/>
    </row>
    <row r="1814" spans="1:5" x14ac:dyDescent="0.2">
      <c r="A1814" s="15" t="s">
        <v>8219</v>
      </c>
      <c r="B1814" s="15">
        <v>18</v>
      </c>
      <c r="D1814" s="14"/>
      <c r="E1814" s="14"/>
    </row>
    <row r="1815" spans="1:5" x14ac:dyDescent="0.2">
      <c r="A1815" s="15" t="s">
        <v>8219</v>
      </c>
      <c r="B1815" s="15">
        <v>21</v>
      </c>
      <c r="D1815" s="14"/>
      <c r="E1815" s="14"/>
    </row>
    <row r="1816" spans="1:5" x14ac:dyDescent="0.2">
      <c r="A1816" s="15" t="s">
        <v>8219</v>
      </c>
      <c r="B1816" s="15">
        <v>40</v>
      </c>
      <c r="D1816" s="14"/>
      <c r="E1816" s="14"/>
    </row>
    <row r="1817" spans="1:5" x14ac:dyDescent="0.2">
      <c r="A1817" s="15" t="s">
        <v>8219</v>
      </c>
      <c r="B1817" s="15">
        <v>78</v>
      </c>
      <c r="D1817" s="14"/>
      <c r="E1817" s="14"/>
    </row>
    <row r="1818" spans="1:5" x14ac:dyDescent="0.2">
      <c r="A1818" s="15" t="s">
        <v>8219</v>
      </c>
      <c r="B1818" s="15">
        <v>26</v>
      </c>
      <c r="D1818" s="14"/>
      <c r="E1818" s="14"/>
    </row>
    <row r="1819" spans="1:5" x14ac:dyDescent="0.2">
      <c r="A1819" s="15" t="s">
        <v>8219</v>
      </c>
      <c r="B1819" s="15">
        <v>14</v>
      </c>
      <c r="D1819" s="14"/>
      <c r="E1819" s="14"/>
    </row>
    <row r="1820" spans="1:5" x14ac:dyDescent="0.2">
      <c r="A1820" s="15" t="s">
        <v>8219</v>
      </c>
      <c r="B1820" s="15">
        <v>44</v>
      </c>
      <c r="D1820" s="14"/>
      <c r="E1820" s="14"/>
    </row>
    <row r="1821" spans="1:5" x14ac:dyDescent="0.2">
      <c r="A1821" s="15" t="s">
        <v>8219</v>
      </c>
      <c r="B1821" s="15">
        <v>9</v>
      </c>
      <c r="D1821" s="14"/>
      <c r="E1821" s="14"/>
    </row>
    <row r="1822" spans="1:5" x14ac:dyDescent="0.2">
      <c r="A1822" s="15" t="s">
        <v>8219</v>
      </c>
      <c r="B1822" s="15">
        <v>30</v>
      </c>
      <c r="D1822" s="14"/>
      <c r="E1822" s="14"/>
    </row>
    <row r="1823" spans="1:5" x14ac:dyDescent="0.2">
      <c r="A1823" s="15" t="s">
        <v>8219</v>
      </c>
      <c r="B1823" s="15">
        <v>45</v>
      </c>
      <c r="D1823" s="14"/>
      <c r="E1823" s="14"/>
    </row>
    <row r="1824" spans="1:5" x14ac:dyDescent="0.2">
      <c r="A1824" s="15" t="s">
        <v>8219</v>
      </c>
      <c r="B1824" s="15">
        <v>56</v>
      </c>
      <c r="D1824" s="14"/>
      <c r="E1824" s="14"/>
    </row>
    <row r="1825" spans="1:5" x14ac:dyDescent="0.2">
      <c r="A1825" s="15" t="s">
        <v>8219</v>
      </c>
      <c r="B1825" s="15">
        <v>46</v>
      </c>
      <c r="D1825" s="14"/>
      <c r="E1825" s="14"/>
    </row>
    <row r="1826" spans="1:5" x14ac:dyDescent="0.2">
      <c r="A1826" s="15" t="s">
        <v>8219</v>
      </c>
      <c r="B1826" s="15">
        <v>34</v>
      </c>
      <c r="D1826" s="14"/>
      <c r="E1826" s="14"/>
    </row>
    <row r="1827" spans="1:5" x14ac:dyDescent="0.2">
      <c r="A1827" s="15" t="s">
        <v>8219</v>
      </c>
      <c r="B1827" s="15">
        <v>98</v>
      </c>
      <c r="D1827" s="14"/>
      <c r="E1827" s="14"/>
    </row>
    <row r="1828" spans="1:5" x14ac:dyDescent="0.2">
      <c r="A1828" s="15" t="s">
        <v>8219</v>
      </c>
      <c r="B1828" s="15">
        <v>46</v>
      </c>
      <c r="D1828" s="14"/>
      <c r="E1828" s="14"/>
    </row>
    <row r="1829" spans="1:5" x14ac:dyDescent="0.2">
      <c r="A1829" s="15" t="s">
        <v>8219</v>
      </c>
      <c r="B1829" s="15">
        <v>10</v>
      </c>
      <c r="D1829" s="14"/>
      <c r="E1829" s="14"/>
    </row>
    <row r="1830" spans="1:5" x14ac:dyDescent="0.2">
      <c r="A1830" s="15" t="s">
        <v>8219</v>
      </c>
      <c r="B1830" s="15">
        <v>76</v>
      </c>
      <c r="D1830" s="14"/>
      <c r="E1830" s="14"/>
    </row>
    <row r="1831" spans="1:5" x14ac:dyDescent="0.2">
      <c r="A1831" s="15" t="s">
        <v>8219</v>
      </c>
      <c r="B1831" s="15">
        <v>104</v>
      </c>
      <c r="D1831" s="14"/>
      <c r="E1831" s="14"/>
    </row>
    <row r="1832" spans="1:5" x14ac:dyDescent="0.2">
      <c r="A1832" s="15" t="s">
        <v>8219</v>
      </c>
      <c r="B1832" s="15">
        <v>87</v>
      </c>
      <c r="D1832" s="14"/>
      <c r="E1832" s="14"/>
    </row>
    <row r="1833" spans="1:5" x14ac:dyDescent="0.2">
      <c r="A1833" s="15" t="s">
        <v>8219</v>
      </c>
      <c r="B1833" s="15">
        <v>29</v>
      </c>
      <c r="D1833" s="14"/>
      <c r="E1833" s="14"/>
    </row>
    <row r="1834" spans="1:5" x14ac:dyDescent="0.2">
      <c r="A1834" s="15" t="s">
        <v>8219</v>
      </c>
      <c r="B1834" s="15">
        <v>51</v>
      </c>
      <c r="D1834" s="14"/>
      <c r="E1834" s="14"/>
    </row>
    <row r="1835" spans="1:5" x14ac:dyDescent="0.2">
      <c r="A1835" s="15" t="s">
        <v>8219</v>
      </c>
      <c r="B1835" s="15">
        <v>12</v>
      </c>
      <c r="D1835" s="14"/>
      <c r="E1835" s="14"/>
    </row>
    <row r="1836" spans="1:5" x14ac:dyDescent="0.2">
      <c r="A1836" s="15" t="s">
        <v>8219</v>
      </c>
      <c r="B1836" s="15">
        <v>72</v>
      </c>
      <c r="D1836" s="14"/>
      <c r="E1836" s="14"/>
    </row>
    <row r="1837" spans="1:5" x14ac:dyDescent="0.2">
      <c r="A1837" s="15" t="s">
        <v>8219</v>
      </c>
      <c r="B1837" s="15">
        <v>21</v>
      </c>
      <c r="D1837" s="14"/>
      <c r="E1837" s="14"/>
    </row>
    <row r="1838" spans="1:5" x14ac:dyDescent="0.2">
      <c r="A1838" s="15" t="s">
        <v>8219</v>
      </c>
      <c r="B1838" s="15">
        <v>42</v>
      </c>
      <c r="D1838" s="14"/>
      <c r="E1838" s="14"/>
    </row>
    <row r="1839" spans="1:5" x14ac:dyDescent="0.2">
      <c r="A1839" s="15" t="s">
        <v>8219</v>
      </c>
      <c r="B1839" s="15">
        <v>71</v>
      </c>
      <c r="D1839" s="14"/>
      <c r="E1839" s="14"/>
    </row>
    <row r="1840" spans="1:5" x14ac:dyDescent="0.2">
      <c r="A1840" s="15" t="s">
        <v>8219</v>
      </c>
      <c r="B1840" s="15">
        <v>168</v>
      </c>
      <c r="D1840" s="14"/>
      <c r="E1840" s="14"/>
    </row>
    <row r="1841" spans="1:5" x14ac:dyDescent="0.2">
      <c r="A1841" s="15" t="s">
        <v>8219</v>
      </c>
      <c r="B1841" s="15">
        <v>19</v>
      </c>
      <c r="D1841" s="14"/>
      <c r="E1841" s="14"/>
    </row>
    <row r="1842" spans="1:5" x14ac:dyDescent="0.2">
      <c r="A1842" s="15" t="s">
        <v>8219</v>
      </c>
      <c r="B1842" s="15">
        <v>37</v>
      </c>
      <c r="D1842" s="14"/>
      <c r="E1842" s="14"/>
    </row>
    <row r="1843" spans="1:5" x14ac:dyDescent="0.2">
      <c r="A1843" s="15" t="s">
        <v>8219</v>
      </c>
      <c r="B1843" s="15">
        <v>36</v>
      </c>
      <c r="D1843" s="14"/>
      <c r="E1843" s="14"/>
    </row>
    <row r="1844" spans="1:5" x14ac:dyDescent="0.2">
      <c r="A1844" s="15" t="s">
        <v>8219</v>
      </c>
      <c r="B1844" s="15">
        <v>14</v>
      </c>
      <c r="D1844" s="14"/>
      <c r="E1844" s="14"/>
    </row>
    <row r="1845" spans="1:5" x14ac:dyDescent="0.2">
      <c r="A1845" s="15" t="s">
        <v>8219</v>
      </c>
      <c r="B1845" s="15">
        <v>18</v>
      </c>
      <c r="D1845" s="14"/>
      <c r="E1845" s="14"/>
    </row>
    <row r="1846" spans="1:5" x14ac:dyDescent="0.2">
      <c r="A1846" s="15" t="s">
        <v>8219</v>
      </c>
      <c r="B1846" s="15">
        <v>82</v>
      </c>
      <c r="D1846" s="14"/>
      <c r="E1846" s="14"/>
    </row>
    <row r="1847" spans="1:5" x14ac:dyDescent="0.2">
      <c r="A1847" s="15" t="s">
        <v>8219</v>
      </c>
      <c r="B1847" s="15">
        <v>43</v>
      </c>
      <c r="D1847" s="14"/>
      <c r="E1847" s="14"/>
    </row>
    <row r="1848" spans="1:5" x14ac:dyDescent="0.2">
      <c r="A1848" s="15" t="s">
        <v>8219</v>
      </c>
      <c r="B1848" s="15">
        <v>8</v>
      </c>
      <c r="D1848" s="14"/>
      <c r="E1848" s="14"/>
    </row>
    <row r="1849" spans="1:5" x14ac:dyDescent="0.2">
      <c r="A1849" s="15" t="s">
        <v>8219</v>
      </c>
      <c r="B1849" s="15">
        <v>45</v>
      </c>
      <c r="D1849" s="14"/>
      <c r="E1849" s="14"/>
    </row>
    <row r="1850" spans="1:5" x14ac:dyDescent="0.2">
      <c r="A1850" s="15" t="s">
        <v>8219</v>
      </c>
      <c r="B1850" s="15">
        <v>20</v>
      </c>
      <c r="D1850" s="14"/>
      <c r="E1850" s="14"/>
    </row>
    <row r="1851" spans="1:5" x14ac:dyDescent="0.2">
      <c r="A1851" s="15" t="s">
        <v>8219</v>
      </c>
      <c r="B1851" s="15">
        <v>31</v>
      </c>
      <c r="D1851" s="14"/>
      <c r="E1851" s="14"/>
    </row>
    <row r="1852" spans="1:5" x14ac:dyDescent="0.2">
      <c r="A1852" s="15" t="s">
        <v>8219</v>
      </c>
      <c r="B1852" s="15">
        <v>25</v>
      </c>
      <c r="D1852" s="14"/>
      <c r="E1852" s="14"/>
    </row>
    <row r="1853" spans="1:5" x14ac:dyDescent="0.2">
      <c r="A1853" s="15" t="s">
        <v>8219</v>
      </c>
      <c r="B1853" s="15">
        <v>14</v>
      </c>
      <c r="D1853" s="14"/>
      <c r="E1853" s="14"/>
    </row>
    <row r="1854" spans="1:5" x14ac:dyDescent="0.2">
      <c r="A1854" s="15" t="s">
        <v>8219</v>
      </c>
      <c r="B1854" s="15">
        <v>45</v>
      </c>
      <c r="D1854" s="14"/>
      <c r="E1854" s="14"/>
    </row>
    <row r="1855" spans="1:5" x14ac:dyDescent="0.2">
      <c r="A1855" s="15" t="s">
        <v>8219</v>
      </c>
      <c r="B1855" s="15">
        <v>20</v>
      </c>
      <c r="D1855" s="14"/>
      <c r="E1855" s="14"/>
    </row>
    <row r="1856" spans="1:5" x14ac:dyDescent="0.2">
      <c r="A1856" s="15" t="s">
        <v>8219</v>
      </c>
      <c r="B1856" s="15">
        <v>39</v>
      </c>
      <c r="D1856" s="14"/>
      <c r="E1856" s="14"/>
    </row>
    <row r="1857" spans="1:5" x14ac:dyDescent="0.2">
      <c r="A1857" s="15" t="s">
        <v>8219</v>
      </c>
      <c r="B1857" s="15">
        <v>16</v>
      </c>
      <c r="D1857" s="14"/>
      <c r="E1857" s="14"/>
    </row>
    <row r="1858" spans="1:5" x14ac:dyDescent="0.2">
      <c r="A1858" s="15" t="s">
        <v>8219</v>
      </c>
      <c r="B1858" s="15">
        <v>37</v>
      </c>
      <c r="D1858" s="14"/>
      <c r="E1858" s="14"/>
    </row>
    <row r="1859" spans="1:5" x14ac:dyDescent="0.2">
      <c r="A1859" s="15" t="s">
        <v>8219</v>
      </c>
      <c r="B1859" s="15">
        <v>14</v>
      </c>
      <c r="D1859" s="14"/>
      <c r="E1859" s="14"/>
    </row>
    <row r="1860" spans="1:5" x14ac:dyDescent="0.2">
      <c r="A1860" s="15" t="s">
        <v>8219</v>
      </c>
      <c r="B1860" s="15">
        <v>21</v>
      </c>
      <c r="D1860" s="14"/>
      <c r="E1860" s="14"/>
    </row>
    <row r="1861" spans="1:5" x14ac:dyDescent="0.2">
      <c r="A1861" s="15" t="s">
        <v>8219</v>
      </c>
      <c r="B1861" s="15">
        <v>69</v>
      </c>
      <c r="D1861" s="14"/>
      <c r="E1861" s="14"/>
    </row>
    <row r="1862" spans="1:5" x14ac:dyDescent="0.2">
      <c r="A1862" s="15" t="s">
        <v>8219</v>
      </c>
      <c r="B1862" s="15">
        <v>16</v>
      </c>
      <c r="D1862" s="14"/>
      <c r="E1862" s="14"/>
    </row>
    <row r="1863" spans="1:5" x14ac:dyDescent="0.2">
      <c r="A1863" s="15" t="s">
        <v>8219</v>
      </c>
      <c r="B1863" s="15">
        <v>55</v>
      </c>
      <c r="D1863" s="14"/>
      <c r="E1863" s="14"/>
    </row>
    <row r="1864" spans="1:5" x14ac:dyDescent="0.2">
      <c r="A1864" s="15" t="s">
        <v>8219</v>
      </c>
      <c r="B1864" s="15">
        <v>27</v>
      </c>
      <c r="D1864" s="14"/>
      <c r="E1864" s="14"/>
    </row>
    <row r="1865" spans="1:5" x14ac:dyDescent="0.2">
      <c r="A1865" s="15" t="s">
        <v>8219</v>
      </c>
      <c r="B1865" s="15">
        <v>36</v>
      </c>
      <c r="D1865" s="14"/>
      <c r="E1865" s="14"/>
    </row>
    <row r="1866" spans="1:5" x14ac:dyDescent="0.2">
      <c r="A1866" s="15" t="s">
        <v>8219</v>
      </c>
      <c r="B1866" s="15">
        <v>19</v>
      </c>
      <c r="D1866" s="14"/>
      <c r="E1866" s="14"/>
    </row>
    <row r="1867" spans="1:5" x14ac:dyDescent="0.2">
      <c r="A1867" s="15" t="s">
        <v>8219</v>
      </c>
      <c r="B1867" s="15">
        <v>12</v>
      </c>
      <c r="D1867" s="14"/>
      <c r="E1867" s="14"/>
    </row>
    <row r="1868" spans="1:5" x14ac:dyDescent="0.2">
      <c r="A1868" s="15" t="s">
        <v>8219</v>
      </c>
      <c r="B1868" s="15">
        <v>17</v>
      </c>
      <c r="D1868" s="14"/>
      <c r="E1868" s="14"/>
    </row>
    <row r="1869" spans="1:5" x14ac:dyDescent="0.2">
      <c r="A1869" s="15" t="s">
        <v>8219</v>
      </c>
      <c r="B1869" s="15">
        <v>114</v>
      </c>
      <c r="D1869" s="14"/>
      <c r="E1869" s="14"/>
    </row>
    <row r="1870" spans="1:5" x14ac:dyDescent="0.2">
      <c r="A1870" s="15" t="s">
        <v>8219</v>
      </c>
      <c r="B1870" s="15">
        <v>93</v>
      </c>
      <c r="D1870" s="14"/>
      <c r="E1870" s="14"/>
    </row>
    <row r="1871" spans="1:5" x14ac:dyDescent="0.2">
      <c r="A1871" s="15" t="s">
        <v>8219</v>
      </c>
      <c r="B1871" s="15">
        <v>36</v>
      </c>
      <c r="D1871" s="14"/>
      <c r="E1871" s="14"/>
    </row>
    <row r="1872" spans="1:5" x14ac:dyDescent="0.2">
      <c r="A1872" s="15" t="s">
        <v>8219</v>
      </c>
      <c r="B1872" s="15">
        <v>61</v>
      </c>
      <c r="D1872" s="14"/>
      <c r="E1872" s="14"/>
    </row>
    <row r="1873" spans="1:5" x14ac:dyDescent="0.2">
      <c r="A1873" s="15" t="s">
        <v>8219</v>
      </c>
      <c r="B1873" s="15">
        <v>47</v>
      </c>
      <c r="D1873" s="14"/>
      <c r="E1873" s="14"/>
    </row>
    <row r="1874" spans="1:5" x14ac:dyDescent="0.2">
      <c r="A1874" s="15" t="s">
        <v>8219</v>
      </c>
      <c r="B1874" s="15">
        <v>17</v>
      </c>
      <c r="D1874" s="14"/>
      <c r="E1874" s="14"/>
    </row>
    <row r="1875" spans="1:5" x14ac:dyDescent="0.2">
      <c r="A1875" s="15" t="s">
        <v>8219</v>
      </c>
      <c r="B1875" s="15">
        <v>63</v>
      </c>
      <c r="D1875" s="14"/>
      <c r="E1875" s="14"/>
    </row>
    <row r="1876" spans="1:5" x14ac:dyDescent="0.2">
      <c r="A1876" s="15" t="s">
        <v>8219</v>
      </c>
      <c r="B1876" s="15">
        <v>9</v>
      </c>
      <c r="D1876" s="14"/>
      <c r="E1876" s="14"/>
    </row>
    <row r="1877" spans="1:5" x14ac:dyDescent="0.2">
      <c r="A1877" s="15" t="s">
        <v>8219</v>
      </c>
      <c r="B1877" s="15">
        <v>30</v>
      </c>
      <c r="D1877" s="14"/>
      <c r="E1877" s="14"/>
    </row>
    <row r="1878" spans="1:5" x14ac:dyDescent="0.2">
      <c r="A1878" s="15" t="s">
        <v>8219</v>
      </c>
      <c r="B1878" s="15">
        <v>23</v>
      </c>
      <c r="D1878" s="14"/>
      <c r="E1878" s="14"/>
    </row>
    <row r="1879" spans="1:5" x14ac:dyDescent="0.2">
      <c r="A1879" s="15" t="s">
        <v>8219</v>
      </c>
      <c r="B1879" s="15">
        <v>33</v>
      </c>
      <c r="D1879" s="14"/>
      <c r="E1879" s="14"/>
    </row>
    <row r="1880" spans="1:5" x14ac:dyDescent="0.2">
      <c r="A1880" s="15" t="s">
        <v>8219</v>
      </c>
      <c r="B1880" s="15">
        <v>39</v>
      </c>
      <c r="D1880" s="14"/>
      <c r="E1880" s="14"/>
    </row>
    <row r="1881" spans="1:5" x14ac:dyDescent="0.2">
      <c r="A1881" s="15" t="s">
        <v>8219</v>
      </c>
      <c r="B1881" s="15">
        <v>17</v>
      </c>
      <c r="D1881" s="14"/>
      <c r="E1881" s="14"/>
    </row>
    <row r="1882" spans="1:5" x14ac:dyDescent="0.2">
      <c r="A1882" s="15" t="s">
        <v>8219</v>
      </c>
      <c r="B1882" s="15">
        <v>6</v>
      </c>
      <c r="D1882" s="14"/>
      <c r="E1882" s="14"/>
    </row>
    <row r="1883" spans="1:5" x14ac:dyDescent="0.2">
      <c r="A1883" s="15" t="s">
        <v>8219</v>
      </c>
      <c r="B1883" s="15">
        <v>39</v>
      </c>
      <c r="D1883" s="14"/>
      <c r="E1883" s="14"/>
    </row>
    <row r="1884" spans="1:5" x14ac:dyDescent="0.2">
      <c r="A1884" s="15" t="s">
        <v>8219</v>
      </c>
      <c r="B1884" s="15">
        <v>57</v>
      </c>
      <c r="D1884" s="14"/>
      <c r="E1884" s="14"/>
    </row>
    <row r="1885" spans="1:5" x14ac:dyDescent="0.2">
      <c r="A1885" s="15" t="s">
        <v>8219</v>
      </c>
      <c r="B1885" s="15">
        <v>56</v>
      </c>
      <c r="D1885" s="14"/>
      <c r="E1885" s="14"/>
    </row>
    <row r="1886" spans="1:5" x14ac:dyDescent="0.2">
      <c r="A1886" s="15" t="s">
        <v>8219</v>
      </c>
      <c r="B1886" s="15">
        <v>13</v>
      </c>
      <c r="D1886" s="14"/>
      <c r="E1886" s="14"/>
    </row>
    <row r="1887" spans="1:5" x14ac:dyDescent="0.2">
      <c r="A1887" s="15" t="s">
        <v>8219</v>
      </c>
      <c r="B1887" s="15">
        <v>95</v>
      </c>
      <c r="D1887" s="14"/>
      <c r="E1887" s="14"/>
    </row>
    <row r="1888" spans="1:5" x14ac:dyDescent="0.2">
      <c r="A1888" s="15" t="s">
        <v>8219</v>
      </c>
      <c r="B1888" s="15">
        <v>80</v>
      </c>
      <c r="D1888" s="14"/>
      <c r="E1888" s="14"/>
    </row>
    <row r="1889" spans="1:5" x14ac:dyDescent="0.2">
      <c r="A1889" s="15" t="s">
        <v>8219</v>
      </c>
      <c r="B1889" s="15">
        <v>133</v>
      </c>
      <c r="D1889" s="14"/>
      <c r="E1889" s="14"/>
    </row>
    <row r="1890" spans="1:5" x14ac:dyDescent="0.2">
      <c r="A1890" s="15" t="s">
        <v>8219</v>
      </c>
      <c r="B1890" s="15">
        <v>44</v>
      </c>
      <c r="D1890" s="14"/>
      <c r="E1890" s="14"/>
    </row>
    <row r="1891" spans="1:5" x14ac:dyDescent="0.2">
      <c r="A1891" s="15" t="s">
        <v>8219</v>
      </c>
      <c r="B1891" s="15">
        <v>30</v>
      </c>
      <c r="D1891" s="14"/>
      <c r="E1891" s="14"/>
    </row>
    <row r="1892" spans="1:5" x14ac:dyDescent="0.2">
      <c r="A1892" s="15" t="s">
        <v>8219</v>
      </c>
      <c r="B1892" s="15">
        <v>56</v>
      </c>
      <c r="D1892" s="14"/>
      <c r="E1892" s="14"/>
    </row>
    <row r="1893" spans="1:5" x14ac:dyDescent="0.2">
      <c r="A1893" s="15" t="s">
        <v>8219</v>
      </c>
      <c r="B1893" s="15">
        <v>66</v>
      </c>
      <c r="D1893" s="14"/>
      <c r="E1893" s="14"/>
    </row>
    <row r="1894" spans="1:5" x14ac:dyDescent="0.2">
      <c r="A1894" s="15" t="s">
        <v>8219</v>
      </c>
      <c r="B1894" s="15">
        <v>29</v>
      </c>
      <c r="D1894" s="14"/>
      <c r="E1894" s="14"/>
    </row>
    <row r="1895" spans="1:5" x14ac:dyDescent="0.2">
      <c r="A1895" s="15" t="s">
        <v>8219</v>
      </c>
      <c r="B1895" s="15">
        <v>72</v>
      </c>
      <c r="D1895" s="14"/>
      <c r="E1895" s="14"/>
    </row>
    <row r="1896" spans="1:5" x14ac:dyDescent="0.2">
      <c r="A1896" s="15" t="s">
        <v>8219</v>
      </c>
      <c r="B1896" s="15">
        <v>27</v>
      </c>
      <c r="D1896" s="14"/>
      <c r="E1896" s="14"/>
    </row>
    <row r="1897" spans="1:5" x14ac:dyDescent="0.2">
      <c r="A1897" s="15" t="s">
        <v>8219</v>
      </c>
      <c r="B1897" s="15">
        <v>10</v>
      </c>
      <c r="D1897" s="14"/>
      <c r="E1897" s="14"/>
    </row>
    <row r="1898" spans="1:5" x14ac:dyDescent="0.2">
      <c r="A1898" s="15" t="s">
        <v>8219</v>
      </c>
      <c r="B1898" s="15">
        <v>35</v>
      </c>
      <c r="D1898" s="14"/>
      <c r="E1898" s="14"/>
    </row>
    <row r="1899" spans="1:5" x14ac:dyDescent="0.2">
      <c r="A1899" s="15" t="s">
        <v>8219</v>
      </c>
      <c r="B1899" s="15">
        <v>29</v>
      </c>
      <c r="D1899" s="14"/>
      <c r="E1899" s="14"/>
    </row>
    <row r="1900" spans="1:5" x14ac:dyDescent="0.2">
      <c r="A1900" s="15" t="s">
        <v>8219</v>
      </c>
      <c r="B1900" s="15">
        <v>13</v>
      </c>
      <c r="D1900" s="14"/>
      <c r="E1900" s="14"/>
    </row>
    <row r="1901" spans="1:5" x14ac:dyDescent="0.2">
      <c r="A1901" s="15" t="s">
        <v>8219</v>
      </c>
      <c r="B1901" s="15">
        <v>72</v>
      </c>
      <c r="D1901" s="14"/>
      <c r="E1901" s="14"/>
    </row>
    <row r="1902" spans="1:5" x14ac:dyDescent="0.2">
      <c r="A1902" s="15" t="s">
        <v>8219</v>
      </c>
      <c r="B1902" s="15">
        <v>78</v>
      </c>
      <c r="D1902" s="14"/>
      <c r="E1902" s="14"/>
    </row>
    <row r="1903" spans="1:5" x14ac:dyDescent="0.2">
      <c r="A1903" s="15" t="s">
        <v>8219</v>
      </c>
      <c r="B1903" s="15">
        <v>49</v>
      </c>
      <c r="D1903" s="14"/>
      <c r="E1903" s="14"/>
    </row>
    <row r="1904" spans="1:5" x14ac:dyDescent="0.2">
      <c r="A1904" s="15" t="s">
        <v>8219</v>
      </c>
      <c r="B1904" s="15">
        <v>42</v>
      </c>
      <c r="D1904" s="14"/>
      <c r="E1904" s="14"/>
    </row>
    <row r="1905" spans="1:5" x14ac:dyDescent="0.2">
      <c r="A1905" s="15" t="s">
        <v>8219</v>
      </c>
      <c r="B1905" s="15">
        <v>35</v>
      </c>
      <c r="D1905" s="14"/>
      <c r="E1905" s="14"/>
    </row>
    <row r="1906" spans="1:5" x14ac:dyDescent="0.2">
      <c r="A1906" s="15" t="s">
        <v>8219</v>
      </c>
      <c r="B1906" s="15">
        <v>42</v>
      </c>
      <c r="D1906" s="14"/>
      <c r="E1906" s="14"/>
    </row>
    <row r="1907" spans="1:5" x14ac:dyDescent="0.2">
      <c r="A1907" s="15" t="s">
        <v>8219</v>
      </c>
      <c r="B1907" s="15">
        <v>42</v>
      </c>
      <c r="D1907" s="14"/>
      <c r="E1907" s="14"/>
    </row>
    <row r="1908" spans="1:5" x14ac:dyDescent="0.2">
      <c r="A1908" s="15" t="s">
        <v>8219</v>
      </c>
      <c r="B1908" s="15">
        <v>31</v>
      </c>
      <c r="D1908" s="14"/>
      <c r="E1908" s="14"/>
    </row>
    <row r="1909" spans="1:5" x14ac:dyDescent="0.2">
      <c r="A1909" s="15" t="s">
        <v>8219</v>
      </c>
      <c r="B1909" s="15">
        <v>38</v>
      </c>
      <c r="D1909" s="14"/>
      <c r="E1909" s="14"/>
    </row>
    <row r="1910" spans="1:5" x14ac:dyDescent="0.2">
      <c r="A1910" s="15" t="s">
        <v>8219</v>
      </c>
      <c r="B1910" s="15">
        <v>8</v>
      </c>
      <c r="D1910" s="14"/>
      <c r="E1910" s="14"/>
    </row>
    <row r="1911" spans="1:5" x14ac:dyDescent="0.2">
      <c r="A1911" s="15" t="s">
        <v>8219</v>
      </c>
      <c r="B1911" s="15">
        <v>39</v>
      </c>
      <c r="D1911" s="14"/>
      <c r="E1911" s="14"/>
    </row>
    <row r="1912" spans="1:5" x14ac:dyDescent="0.2">
      <c r="A1912" s="15" t="s">
        <v>8219</v>
      </c>
      <c r="B1912" s="15">
        <v>29</v>
      </c>
      <c r="D1912" s="14"/>
      <c r="E1912" s="14"/>
    </row>
    <row r="1913" spans="1:5" x14ac:dyDescent="0.2">
      <c r="A1913" s="15" t="s">
        <v>8219</v>
      </c>
      <c r="B1913" s="15">
        <v>72</v>
      </c>
      <c r="D1913" s="14"/>
      <c r="E1913" s="14"/>
    </row>
    <row r="1914" spans="1:5" x14ac:dyDescent="0.2">
      <c r="A1914" s="15" t="s">
        <v>8219</v>
      </c>
      <c r="B1914" s="15">
        <v>15</v>
      </c>
      <c r="D1914" s="14"/>
      <c r="E1914" s="14"/>
    </row>
    <row r="1915" spans="1:5" x14ac:dyDescent="0.2">
      <c r="A1915" s="15" t="s">
        <v>8219</v>
      </c>
      <c r="B1915" s="15">
        <v>33</v>
      </c>
      <c r="D1915" s="14"/>
      <c r="E1915" s="14"/>
    </row>
    <row r="1916" spans="1:5" x14ac:dyDescent="0.2">
      <c r="A1916" s="15" t="s">
        <v>8219</v>
      </c>
      <c r="B1916" s="15">
        <v>15</v>
      </c>
      <c r="D1916" s="14"/>
      <c r="E1916" s="14"/>
    </row>
    <row r="1917" spans="1:5" x14ac:dyDescent="0.2">
      <c r="A1917" s="15" t="s">
        <v>8219</v>
      </c>
      <c r="B1917" s="15">
        <v>19</v>
      </c>
      <c r="D1917" s="14"/>
      <c r="E1917" s="14"/>
    </row>
    <row r="1918" spans="1:5" x14ac:dyDescent="0.2">
      <c r="A1918" s="15" t="s">
        <v>8219</v>
      </c>
      <c r="B1918" s="15">
        <v>17</v>
      </c>
      <c r="D1918" s="14"/>
      <c r="E1918" s="14"/>
    </row>
    <row r="1919" spans="1:5" x14ac:dyDescent="0.2">
      <c r="A1919" s="15" t="s">
        <v>8219</v>
      </c>
      <c r="B1919" s="15">
        <v>44</v>
      </c>
      <c r="D1919" s="14"/>
      <c r="E1919" s="14"/>
    </row>
    <row r="1920" spans="1:5" x14ac:dyDescent="0.2">
      <c r="A1920" s="15" t="s">
        <v>8219</v>
      </c>
      <c r="B1920" s="15">
        <v>10</v>
      </c>
      <c r="D1920" s="14"/>
      <c r="E1920" s="14"/>
    </row>
    <row r="1921" spans="1:5" x14ac:dyDescent="0.2">
      <c r="A1921" s="15" t="s">
        <v>8219</v>
      </c>
      <c r="B1921" s="15">
        <v>46</v>
      </c>
      <c r="D1921" s="14"/>
      <c r="E1921" s="14"/>
    </row>
    <row r="1922" spans="1:5" x14ac:dyDescent="0.2">
      <c r="A1922" s="15" t="s">
        <v>8219</v>
      </c>
      <c r="B1922" s="15">
        <v>11</v>
      </c>
      <c r="D1922" s="14"/>
      <c r="E1922" s="14"/>
    </row>
    <row r="1923" spans="1:5" x14ac:dyDescent="0.2">
      <c r="A1923" s="15" t="s">
        <v>8219</v>
      </c>
      <c r="B1923" s="15">
        <v>13</v>
      </c>
      <c r="D1923" s="14"/>
      <c r="E1923" s="14"/>
    </row>
    <row r="1924" spans="1:5" x14ac:dyDescent="0.2">
      <c r="A1924" s="15" t="s">
        <v>8219</v>
      </c>
      <c r="B1924" s="15">
        <v>33</v>
      </c>
      <c r="D1924" s="14"/>
      <c r="E1924" s="14"/>
    </row>
    <row r="1925" spans="1:5" x14ac:dyDescent="0.2">
      <c r="A1925" s="15" t="s">
        <v>8219</v>
      </c>
      <c r="B1925" s="15">
        <v>28</v>
      </c>
      <c r="D1925" s="14"/>
      <c r="E1925" s="14"/>
    </row>
    <row r="1926" spans="1:5" x14ac:dyDescent="0.2">
      <c r="A1926" s="15" t="s">
        <v>8219</v>
      </c>
      <c r="B1926" s="15">
        <v>21</v>
      </c>
      <c r="D1926" s="14"/>
      <c r="E1926" s="14"/>
    </row>
    <row r="1927" spans="1:5" x14ac:dyDescent="0.2">
      <c r="A1927" s="15" t="s">
        <v>8219</v>
      </c>
      <c r="B1927" s="15">
        <v>13</v>
      </c>
      <c r="D1927" s="14"/>
      <c r="E1927" s="14"/>
    </row>
    <row r="1928" spans="1:5" x14ac:dyDescent="0.2">
      <c r="A1928" s="15" t="s">
        <v>8219</v>
      </c>
      <c r="B1928" s="15">
        <v>34</v>
      </c>
      <c r="D1928" s="14"/>
      <c r="E1928" s="14"/>
    </row>
    <row r="1929" spans="1:5" x14ac:dyDescent="0.2">
      <c r="A1929" s="15" t="s">
        <v>8219</v>
      </c>
      <c r="B1929" s="15">
        <v>80</v>
      </c>
      <c r="D1929" s="14"/>
      <c r="E1929" s="14"/>
    </row>
    <row r="1930" spans="1:5" x14ac:dyDescent="0.2">
      <c r="A1930" s="15" t="s">
        <v>8219</v>
      </c>
      <c r="B1930" s="15">
        <v>74</v>
      </c>
      <c r="D1930" s="14"/>
      <c r="E1930" s="14"/>
    </row>
    <row r="1931" spans="1:5" x14ac:dyDescent="0.2">
      <c r="A1931" s="15" t="s">
        <v>8219</v>
      </c>
      <c r="B1931" s="15">
        <v>7</v>
      </c>
      <c r="D1931" s="14"/>
      <c r="E1931" s="14"/>
    </row>
    <row r="1932" spans="1:5" x14ac:dyDescent="0.2">
      <c r="A1932" s="15" t="s">
        <v>8219</v>
      </c>
      <c r="B1932" s="15">
        <v>34</v>
      </c>
      <c r="D1932" s="14"/>
      <c r="E1932" s="14"/>
    </row>
    <row r="1933" spans="1:5" x14ac:dyDescent="0.2">
      <c r="A1933" s="15" t="s">
        <v>8219</v>
      </c>
      <c r="B1933" s="15">
        <v>86</v>
      </c>
      <c r="D1933" s="14"/>
      <c r="E1933" s="14"/>
    </row>
    <row r="1934" spans="1:5" x14ac:dyDescent="0.2">
      <c r="A1934" s="15" t="s">
        <v>8219</v>
      </c>
      <c r="B1934" s="15">
        <v>37</v>
      </c>
      <c r="D1934" s="14"/>
      <c r="E1934" s="14"/>
    </row>
    <row r="1935" spans="1:5" x14ac:dyDescent="0.2">
      <c r="A1935" s="15" t="s">
        <v>8219</v>
      </c>
      <c r="B1935" s="15">
        <v>18</v>
      </c>
      <c r="D1935" s="14"/>
      <c r="E1935" s="14"/>
    </row>
    <row r="1936" spans="1:5" x14ac:dyDescent="0.2">
      <c r="A1936" s="15" t="s">
        <v>8219</v>
      </c>
      <c r="B1936" s="15">
        <v>22</v>
      </c>
      <c r="D1936" s="14"/>
      <c r="E1936" s="14"/>
    </row>
    <row r="1937" spans="1:5" x14ac:dyDescent="0.2">
      <c r="A1937" s="15" t="s">
        <v>8219</v>
      </c>
      <c r="B1937" s="15">
        <v>26</v>
      </c>
      <c r="D1937" s="14"/>
      <c r="E1937" s="14"/>
    </row>
    <row r="1938" spans="1:5" x14ac:dyDescent="0.2">
      <c r="A1938" s="15" t="s">
        <v>8219</v>
      </c>
      <c r="B1938" s="15">
        <v>27</v>
      </c>
      <c r="D1938" s="14"/>
      <c r="E1938" s="14"/>
    </row>
    <row r="1939" spans="1:5" x14ac:dyDescent="0.2">
      <c r="A1939" s="15" t="s">
        <v>8219</v>
      </c>
      <c r="B1939" s="15">
        <v>8</v>
      </c>
      <c r="D1939" s="14"/>
      <c r="E1939" s="14"/>
    </row>
    <row r="1940" spans="1:5" x14ac:dyDescent="0.2">
      <c r="A1940" s="15" t="s">
        <v>8219</v>
      </c>
      <c r="B1940" s="15">
        <v>204</v>
      </c>
      <c r="D1940" s="14"/>
      <c r="E1940" s="14"/>
    </row>
    <row r="1941" spans="1:5" x14ac:dyDescent="0.2">
      <c r="A1941" s="15" t="s">
        <v>8219</v>
      </c>
      <c r="B1941" s="15">
        <v>46</v>
      </c>
      <c r="D1941" s="14"/>
      <c r="E1941" s="14"/>
    </row>
    <row r="1942" spans="1:5" x14ac:dyDescent="0.2">
      <c r="A1942" s="15" t="s">
        <v>8219</v>
      </c>
      <c r="B1942" s="15">
        <v>17</v>
      </c>
      <c r="D1942" s="14"/>
      <c r="E1942" s="14"/>
    </row>
    <row r="1943" spans="1:5" x14ac:dyDescent="0.2">
      <c r="A1943" s="15" t="s">
        <v>8219</v>
      </c>
      <c r="B1943" s="15">
        <v>28</v>
      </c>
      <c r="D1943" s="14"/>
      <c r="E1943" s="14"/>
    </row>
    <row r="1944" spans="1:5" x14ac:dyDescent="0.2">
      <c r="A1944" s="15" t="s">
        <v>8219</v>
      </c>
      <c r="B1944" s="15">
        <v>83</v>
      </c>
      <c r="D1944" s="14"/>
      <c r="E1944" s="14"/>
    </row>
    <row r="1945" spans="1:5" x14ac:dyDescent="0.2">
      <c r="A1945" s="15" t="s">
        <v>8219</v>
      </c>
      <c r="B1945" s="15">
        <v>13</v>
      </c>
      <c r="D1945" s="14"/>
      <c r="E1945" s="14"/>
    </row>
    <row r="1946" spans="1:5" x14ac:dyDescent="0.2">
      <c r="A1946" s="15" t="s">
        <v>8219</v>
      </c>
      <c r="B1946" s="15">
        <v>8</v>
      </c>
      <c r="D1946" s="14"/>
      <c r="E1946" s="14"/>
    </row>
    <row r="1947" spans="1:5" x14ac:dyDescent="0.2">
      <c r="A1947" s="15" t="s">
        <v>8219</v>
      </c>
      <c r="B1947" s="15">
        <v>32</v>
      </c>
      <c r="D1947" s="14"/>
      <c r="E1947" s="14"/>
    </row>
    <row r="1948" spans="1:5" x14ac:dyDescent="0.2">
      <c r="A1948" s="15" t="s">
        <v>8219</v>
      </c>
      <c r="B1948" s="15">
        <v>85</v>
      </c>
      <c r="D1948" s="14"/>
      <c r="E1948" s="14"/>
    </row>
    <row r="1949" spans="1:5" x14ac:dyDescent="0.2">
      <c r="A1949" s="15" t="s">
        <v>8219</v>
      </c>
      <c r="B1949" s="15">
        <v>29</v>
      </c>
      <c r="D1949" s="14"/>
      <c r="E1949" s="14"/>
    </row>
    <row r="1950" spans="1:5" x14ac:dyDescent="0.2">
      <c r="A1950" s="15" t="s">
        <v>8219</v>
      </c>
      <c r="B1950" s="15">
        <v>24</v>
      </c>
      <c r="D1950" s="14"/>
      <c r="E1950" s="14"/>
    </row>
    <row r="1951" spans="1:5" x14ac:dyDescent="0.2">
      <c r="A1951" s="15" t="s">
        <v>8219</v>
      </c>
      <c r="B1951" s="15">
        <v>8</v>
      </c>
      <c r="D1951" s="14"/>
      <c r="E1951" s="14"/>
    </row>
    <row r="1952" spans="1:5" x14ac:dyDescent="0.2">
      <c r="A1952" s="15" t="s">
        <v>8219</v>
      </c>
      <c r="B1952" s="15">
        <v>19</v>
      </c>
      <c r="D1952" s="14"/>
      <c r="E1952" s="14"/>
    </row>
    <row r="1953" spans="1:5" x14ac:dyDescent="0.2">
      <c r="A1953" s="15" t="s">
        <v>8219</v>
      </c>
      <c r="B1953" s="15">
        <v>336</v>
      </c>
      <c r="D1953" s="14"/>
      <c r="E1953" s="14"/>
    </row>
    <row r="1954" spans="1:5" x14ac:dyDescent="0.2">
      <c r="A1954" s="15" t="s">
        <v>8219</v>
      </c>
      <c r="B1954" s="15">
        <v>13</v>
      </c>
      <c r="D1954" s="14"/>
      <c r="E1954" s="14"/>
    </row>
    <row r="1955" spans="1:5" x14ac:dyDescent="0.2">
      <c r="A1955" s="15" t="s">
        <v>8219</v>
      </c>
      <c r="B1955" s="15">
        <v>42</v>
      </c>
      <c r="D1955" s="14"/>
      <c r="E1955" s="14"/>
    </row>
    <row r="1956" spans="1:5" x14ac:dyDescent="0.2">
      <c r="A1956" s="15" t="s">
        <v>8219</v>
      </c>
      <c r="B1956" s="15">
        <v>64</v>
      </c>
      <c r="D1956" s="14"/>
      <c r="E1956" s="14"/>
    </row>
    <row r="1957" spans="1:5" x14ac:dyDescent="0.2">
      <c r="A1957" s="15" t="s">
        <v>8219</v>
      </c>
      <c r="B1957" s="15">
        <v>25</v>
      </c>
      <c r="D1957" s="14"/>
      <c r="E1957" s="14"/>
    </row>
    <row r="1958" spans="1:5" x14ac:dyDescent="0.2">
      <c r="A1958" s="15" t="s">
        <v>8219</v>
      </c>
      <c r="B1958" s="15">
        <v>20</v>
      </c>
      <c r="D1958" s="14"/>
      <c r="E1958" s="14"/>
    </row>
    <row r="1959" spans="1:5" x14ac:dyDescent="0.2">
      <c r="A1959" s="15" t="s">
        <v>8219</v>
      </c>
      <c r="B1959" s="15">
        <v>104</v>
      </c>
      <c r="D1959" s="14"/>
      <c r="E1959" s="14"/>
    </row>
    <row r="1960" spans="1:5" x14ac:dyDescent="0.2">
      <c r="A1960" s="15" t="s">
        <v>8219</v>
      </c>
      <c r="B1960" s="15">
        <v>53</v>
      </c>
      <c r="D1960" s="14"/>
      <c r="E1960" s="14"/>
    </row>
    <row r="1961" spans="1:5" x14ac:dyDescent="0.2">
      <c r="A1961" s="15" t="s">
        <v>8219</v>
      </c>
      <c r="B1961" s="15">
        <v>14</v>
      </c>
      <c r="D1961" s="14"/>
      <c r="E1961" s="14"/>
    </row>
    <row r="1962" spans="1:5" x14ac:dyDescent="0.2">
      <c r="A1962" s="15" t="s">
        <v>8219</v>
      </c>
      <c r="B1962" s="15">
        <v>20</v>
      </c>
      <c r="D1962" s="14"/>
      <c r="E1962" s="14"/>
    </row>
    <row r="1963" spans="1:5" x14ac:dyDescent="0.2">
      <c r="A1963" s="15" t="s">
        <v>8219</v>
      </c>
      <c r="B1963" s="15">
        <v>558</v>
      </c>
      <c r="D1963" s="14"/>
      <c r="E1963" s="14"/>
    </row>
    <row r="1964" spans="1:5" x14ac:dyDescent="0.2">
      <c r="A1964" s="15" t="s">
        <v>8219</v>
      </c>
      <c r="B1964" s="15">
        <v>22</v>
      </c>
      <c r="D1964" s="14"/>
      <c r="E1964" s="14"/>
    </row>
    <row r="1965" spans="1:5" x14ac:dyDescent="0.2">
      <c r="A1965" s="15" t="s">
        <v>8219</v>
      </c>
      <c r="B1965" s="15">
        <v>24</v>
      </c>
      <c r="D1965" s="14"/>
      <c r="E1965" s="14"/>
    </row>
    <row r="1966" spans="1:5" x14ac:dyDescent="0.2">
      <c r="A1966" s="15" t="s">
        <v>8219</v>
      </c>
      <c r="B1966" s="15">
        <v>74</v>
      </c>
      <c r="D1966" s="14"/>
      <c r="E1966" s="14"/>
    </row>
    <row r="1967" spans="1:5" x14ac:dyDescent="0.2">
      <c r="A1967" s="15" t="s">
        <v>8219</v>
      </c>
      <c r="B1967" s="15">
        <v>54</v>
      </c>
      <c r="D1967" s="14"/>
      <c r="E1967" s="14"/>
    </row>
    <row r="1968" spans="1:5" x14ac:dyDescent="0.2">
      <c r="A1968" s="15" t="s">
        <v>8219</v>
      </c>
      <c r="B1968" s="15">
        <v>31</v>
      </c>
      <c r="D1968" s="14"/>
      <c r="E1968" s="14"/>
    </row>
    <row r="1969" spans="1:5" x14ac:dyDescent="0.2">
      <c r="A1969" s="15" t="s">
        <v>8219</v>
      </c>
      <c r="B1969" s="15">
        <v>25</v>
      </c>
      <c r="D1969" s="14"/>
      <c r="E1969" s="14"/>
    </row>
    <row r="1970" spans="1:5" x14ac:dyDescent="0.2">
      <c r="A1970" s="15" t="s">
        <v>8219</v>
      </c>
      <c r="B1970" s="15">
        <v>17</v>
      </c>
      <c r="D1970" s="14"/>
      <c r="E1970" s="14"/>
    </row>
    <row r="1971" spans="1:5" x14ac:dyDescent="0.2">
      <c r="A1971" s="15" t="s">
        <v>8219</v>
      </c>
      <c r="B1971" s="15">
        <v>12</v>
      </c>
      <c r="D1971" s="14"/>
      <c r="E1971" s="14"/>
    </row>
    <row r="1972" spans="1:5" x14ac:dyDescent="0.2">
      <c r="A1972" s="15" t="s">
        <v>8219</v>
      </c>
      <c r="B1972" s="15">
        <v>38</v>
      </c>
      <c r="D1972" s="14"/>
      <c r="E1972" s="14"/>
    </row>
    <row r="1973" spans="1:5" x14ac:dyDescent="0.2">
      <c r="A1973" s="15" t="s">
        <v>8219</v>
      </c>
      <c r="B1973" s="15">
        <v>41</v>
      </c>
      <c r="D1973" s="14"/>
      <c r="E1973" s="14"/>
    </row>
    <row r="1974" spans="1:5" x14ac:dyDescent="0.2">
      <c r="A1974" s="15" t="s">
        <v>8219</v>
      </c>
      <c r="B1974" s="15">
        <v>19</v>
      </c>
      <c r="D1974" s="14"/>
      <c r="E1974" s="14"/>
    </row>
    <row r="1975" spans="1:5" x14ac:dyDescent="0.2">
      <c r="A1975" s="15" t="s">
        <v>8219</v>
      </c>
      <c r="B1975" s="15">
        <v>41</v>
      </c>
      <c r="D1975" s="14"/>
      <c r="E1975" s="14"/>
    </row>
    <row r="1976" spans="1:5" x14ac:dyDescent="0.2">
      <c r="A1976" s="15" t="s">
        <v>8219</v>
      </c>
      <c r="B1976" s="15">
        <v>26</v>
      </c>
      <c r="D1976" s="14"/>
      <c r="E1976" s="14"/>
    </row>
    <row r="1977" spans="1:5" x14ac:dyDescent="0.2">
      <c r="A1977" s="15" t="s">
        <v>8219</v>
      </c>
      <c r="B1977" s="15">
        <v>25</v>
      </c>
      <c r="D1977" s="14"/>
      <c r="E1977" s="14"/>
    </row>
    <row r="1978" spans="1:5" x14ac:dyDescent="0.2">
      <c r="A1978" s="15" t="s">
        <v>8219</v>
      </c>
      <c r="B1978" s="15">
        <v>9</v>
      </c>
      <c r="D1978" s="14"/>
      <c r="E1978" s="14"/>
    </row>
    <row r="1979" spans="1:5" x14ac:dyDescent="0.2">
      <c r="A1979" s="15" t="s">
        <v>8219</v>
      </c>
      <c r="B1979" s="15">
        <v>78</v>
      </c>
      <c r="D1979" s="14"/>
      <c r="E1979" s="14"/>
    </row>
    <row r="1980" spans="1:5" x14ac:dyDescent="0.2">
      <c r="A1980" s="15" t="s">
        <v>8219</v>
      </c>
      <c r="B1980" s="15">
        <v>45</v>
      </c>
      <c r="D1980" s="14"/>
      <c r="E1980" s="14"/>
    </row>
    <row r="1981" spans="1:5" x14ac:dyDescent="0.2">
      <c r="A1981" s="15" t="s">
        <v>8219</v>
      </c>
      <c r="B1981" s="15">
        <v>102</v>
      </c>
      <c r="D1981" s="14"/>
      <c r="E1981" s="14"/>
    </row>
    <row r="1982" spans="1:5" x14ac:dyDescent="0.2">
      <c r="A1982" s="15" t="s">
        <v>8219</v>
      </c>
      <c r="B1982" s="15">
        <v>5</v>
      </c>
      <c r="D1982" s="14"/>
      <c r="E1982" s="14"/>
    </row>
    <row r="1983" spans="1:5" x14ac:dyDescent="0.2">
      <c r="A1983" s="15" t="s">
        <v>8219</v>
      </c>
      <c r="B1983" s="15">
        <v>27</v>
      </c>
      <c r="D1983" s="14"/>
      <c r="E1983" s="14"/>
    </row>
    <row r="1984" spans="1:5" x14ac:dyDescent="0.2">
      <c r="A1984" s="15" t="s">
        <v>8219</v>
      </c>
      <c r="B1984" s="15">
        <v>37</v>
      </c>
      <c r="D1984" s="14"/>
      <c r="E1984" s="14"/>
    </row>
    <row r="1985" spans="1:5" x14ac:dyDescent="0.2">
      <c r="A1985" s="15" t="s">
        <v>8219</v>
      </c>
      <c r="B1985" s="15">
        <v>14</v>
      </c>
      <c r="D1985" s="14"/>
      <c r="E1985" s="14"/>
    </row>
    <row r="1986" spans="1:5" x14ac:dyDescent="0.2">
      <c r="A1986" s="15" t="s">
        <v>8219</v>
      </c>
      <c r="B1986" s="15">
        <v>27</v>
      </c>
      <c r="D1986" s="14"/>
      <c r="E1986" s="14"/>
    </row>
    <row r="1987" spans="1:5" x14ac:dyDescent="0.2">
      <c r="A1987" s="15" t="s">
        <v>8219</v>
      </c>
      <c r="B1987" s="15">
        <v>45</v>
      </c>
      <c r="D1987" s="14"/>
      <c r="E1987" s="14"/>
    </row>
    <row r="1988" spans="1:5" x14ac:dyDescent="0.2">
      <c r="A1988" s="15" t="s">
        <v>8219</v>
      </c>
      <c r="B1988" s="15">
        <v>49</v>
      </c>
      <c r="D1988" s="14"/>
      <c r="E1988" s="14"/>
    </row>
    <row r="1989" spans="1:5" x14ac:dyDescent="0.2">
      <c r="A1989" s="15" t="s">
        <v>8219</v>
      </c>
      <c r="B1989" s="15">
        <v>24</v>
      </c>
      <c r="D1989" s="14"/>
      <c r="E1989" s="14"/>
    </row>
    <row r="1990" spans="1:5" x14ac:dyDescent="0.2">
      <c r="A1990" s="15" t="s">
        <v>8219</v>
      </c>
      <c r="B1990" s="15">
        <v>112</v>
      </c>
      <c r="D1990" s="14"/>
      <c r="E1990" s="14"/>
    </row>
    <row r="1991" spans="1:5" x14ac:dyDescent="0.2">
      <c r="A1991" s="15" t="s">
        <v>8219</v>
      </c>
      <c r="B1991" s="15">
        <v>23</v>
      </c>
      <c r="D1991" s="14"/>
      <c r="E1991" s="14"/>
    </row>
    <row r="1992" spans="1:5" x14ac:dyDescent="0.2">
      <c r="A1992" s="15" t="s">
        <v>8219</v>
      </c>
      <c r="B1992" s="15">
        <v>54</v>
      </c>
      <c r="D1992" s="14"/>
      <c r="E1992" s="14"/>
    </row>
    <row r="1993" spans="1:5" x14ac:dyDescent="0.2">
      <c r="A1993" s="15" t="s">
        <v>8219</v>
      </c>
      <c r="B1993" s="15">
        <v>28</v>
      </c>
      <c r="D1993" s="14"/>
      <c r="E1993" s="14"/>
    </row>
    <row r="1994" spans="1:5" x14ac:dyDescent="0.2">
      <c r="A1994" s="15" t="s">
        <v>8219</v>
      </c>
      <c r="B1994" s="15">
        <v>11</v>
      </c>
      <c r="D1994" s="14"/>
      <c r="E1994" s="14"/>
    </row>
    <row r="1995" spans="1:5" x14ac:dyDescent="0.2">
      <c r="A1995" s="15" t="s">
        <v>8219</v>
      </c>
      <c r="B1995" s="15">
        <v>62</v>
      </c>
      <c r="D1995" s="14"/>
      <c r="E1995" s="14"/>
    </row>
    <row r="1996" spans="1:5" x14ac:dyDescent="0.2">
      <c r="A1996" s="15" t="s">
        <v>8219</v>
      </c>
      <c r="B1996" s="15">
        <v>73</v>
      </c>
      <c r="D1996" s="14"/>
      <c r="E1996" s="14"/>
    </row>
    <row r="1997" spans="1:5" x14ac:dyDescent="0.2">
      <c r="A1997" s="15" t="s">
        <v>8219</v>
      </c>
      <c r="B1997" s="15">
        <v>18</v>
      </c>
      <c r="D1997" s="14"/>
      <c r="E1997" s="14"/>
    </row>
    <row r="1998" spans="1:5" x14ac:dyDescent="0.2">
      <c r="A1998" s="15" t="s">
        <v>8219</v>
      </c>
      <c r="B1998" s="15">
        <v>35</v>
      </c>
      <c r="D1998" s="14"/>
      <c r="E1998" s="14"/>
    </row>
    <row r="1999" spans="1:5" x14ac:dyDescent="0.2">
      <c r="A1999" s="15" t="s">
        <v>8219</v>
      </c>
      <c r="B1999" s="15">
        <v>43</v>
      </c>
      <c r="D1999" s="14"/>
      <c r="E1999" s="14"/>
    </row>
    <row r="2000" spans="1:5" x14ac:dyDescent="0.2">
      <c r="A2000" s="15" t="s">
        <v>8219</v>
      </c>
      <c r="B2000" s="15">
        <v>36</v>
      </c>
      <c r="D2000" s="14"/>
      <c r="E2000" s="14"/>
    </row>
    <row r="2001" spans="1:5" x14ac:dyDescent="0.2">
      <c r="A2001" s="15" t="s">
        <v>8219</v>
      </c>
      <c r="B2001" s="15">
        <v>62</v>
      </c>
      <c r="D2001" s="14"/>
      <c r="E2001" s="14"/>
    </row>
    <row r="2002" spans="1:5" x14ac:dyDescent="0.2">
      <c r="A2002" s="15" t="s">
        <v>8219</v>
      </c>
      <c r="B2002" s="15">
        <v>15</v>
      </c>
      <c r="D2002" s="14"/>
      <c r="E2002" s="14"/>
    </row>
    <row r="2003" spans="1:5" x14ac:dyDescent="0.2">
      <c r="A2003" s="15" t="s">
        <v>8219</v>
      </c>
      <c r="B2003" s="15">
        <v>33</v>
      </c>
      <c r="D2003" s="14"/>
      <c r="E2003" s="14"/>
    </row>
    <row r="2004" spans="1:5" x14ac:dyDescent="0.2">
      <c r="A2004" s="15" t="s">
        <v>8219</v>
      </c>
      <c r="B2004" s="15">
        <v>27</v>
      </c>
      <c r="D2004" s="14"/>
      <c r="E2004" s="14"/>
    </row>
    <row r="2005" spans="1:5" x14ac:dyDescent="0.2">
      <c r="A2005" s="15" t="s">
        <v>8219</v>
      </c>
      <c r="B2005" s="15">
        <v>17</v>
      </c>
      <c r="D2005" s="14"/>
      <c r="E2005" s="14"/>
    </row>
    <row r="2006" spans="1:5" x14ac:dyDescent="0.2">
      <c r="A2006" s="15" t="s">
        <v>8219</v>
      </c>
      <c r="B2006" s="15">
        <v>4</v>
      </c>
      <c r="D2006" s="14"/>
      <c r="E2006" s="14"/>
    </row>
    <row r="2007" spans="1:5" x14ac:dyDescent="0.2">
      <c r="A2007" s="15" t="s">
        <v>8219</v>
      </c>
      <c r="B2007" s="15">
        <v>53</v>
      </c>
      <c r="D2007" s="14"/>
      <c r="E2007" s="14"/>
    </row>
    <row r="2008" spans="1:5" x14ac:dyDescent="0.2">
      <c r="A2008" s="15" t="s">
        <v>8219</v>
      </c>
      <c r="B2008" s="15">
        <v>49</v>
      </c>
      <c r="D2008" s="14"/>
      <c r="E2008" s="14"/>
    </row>
    <row r="2009" spans="1:5" x14ac:dyDescent="0.2">
      <c r="A2009" s="15" t="s">
        <v>8219</v>
      </c>
      <c r="B2009" s="15">
        <v>57</v>
      </c>
      <c r="D2009" s="14"/>
      <c r="E2009" s="14"/>
    </row>
    <row r="2010" spans="1:5" x14ac:dyDescent="0.2">
      <c r="A2010" s="15" t="s">
        <v>8219</v>
      </c>
      <c r="B2010" s="15">
        <v>69</v>
      </c>
      <c r="D2010" s="14"/>
      <c r="E2010" s="14"/>
    </row>
    <row r="2011" spans="1:5" x14ac:dyDescent="0.2">
      <c r="A2011" s="15" t="s">
        <v>8219</v>
      </c>
      <c r="B2011" s="15">
        <v>15</v>
      </c>
      <c r="D2011" s="14"/>
      <c r="E2011" s="14"/>
    </row>
    <row r="2012" spans="1:5" x14ac:dyDescent="0.2">
      <c r="A2012" s="15" t="s">
        <v>8219</v>
      </c>
      <c r="B2012" s="15">
        <v>64</v>
      </c>
      <c r="D2012" s="14"/>
      <c r="E2012" s="14"/>
    </row>
    <row r="2013" spans="1:5" x14ac:dyDescent="0.2">
      <c r="A2013" s="15" t="s">
        <v>8219</v>
      </c>
      <c r="B2013" s="15">
        <v>20</v>
      </c>
      <c r="D2013" s="14"/>
      <c r="E2013" s="14"/>
    </row>
    <row r="2014" spans="1:5" x14ac:dyDescent="0.2">
      <c r="A2014" s="15" t="s">
        <v>8219</v>
      </c>
      <c r="B2014" s="15">
        <v>27</v>
      </c>
      <c r="D2014" s="14"/>
      <c r="E2014" s="14"/>
    </row>
    <row r="2015" spans="1:5" x14ac:dyDescent="0.2">
      <c r="A2015" s="15" t="s">
        <v>8219</v>
      </c>
      <c r="B2015" s="15">
        <v>21</v>
      </c>
      <c r="D2015" s="14"/>
      <c r="E2015" s="14"/>
    </row>
    <row r="2016" spans="1:5" x14ac:dyDescent="0.2">
      <c r="A2016" s="15" t="s">
        <v>8219</v>
      </c>
      <c r="B2016" s="15">
        <v>31</v>
      </c>
      <c r="D2016" s="14"/>
      <c r="E2016" s="14"/>
    </row>
    <row r="2017" spans="1:5" x14ac:dyDescent="0.2">
      <c r="A2017" s="15" t="s">
        <v>8219</v>
      </c>
      <c r="B2017" s="15">
        <v>51</v>
      </c>
      <c r="D2017" s="14"/>
      <c r="E2017" s="14"/>
    </row>
    <row r="2018" spans="1:5" x14ac:dyDescent="0.2">
      <c r="A2018" s="15" t="s">
        <v>8219</v>
      </c>
      <c r="B2018" s="15">
        <v>57</v>
      </c>
      <c r="D2018" s="14"/>
      <c r="E2018" s="14"/>
    </row>
    <row r="2019" spans="1:5" x14ac:dyDescent="0.2">
      <c r="A2019" s="15" t="s">
        <v>8219</v>
      </c>
      <c r="B2019" s="15">
        <v>20</v>
      </c>
      <c r="D2019" s="14"/>
      <c r="E2019" s="14"/>
    </row>
    <row r="2020" spans="1:5" x14ac:dyDescent="0.2">
      <c r="A2020" s="15" t="s">
        <v>8219</v>
      </c>
      <c r="B2020" s="15">
        <v>71</v>
      </c>
      <c r="D2020" s="14"/>
      <c r="E2020" s="14"/>
    </row>
    <row r="2021" spans="1:5" x14ac:dyDescent="0.2">
      <c r="A2021" s="15" t="s">
        <v>8219</v>
      </c>
      <c r="B2021" s="15">
        <v>72</v>
      </c>
      <c r="D2021" s="14"/>
      <c r="E2021" s="14"/>
    </row>
    <row r="2022" spans="1:5" x14ac:dyDescent="0.2">
      <c r="A2022" s="15" t="s">
        <v>8219</v>
      </c>
      <c r="B2022" s="15">
        <v>45</v>
      </c>
      <c r="D2022" s="14"/>
      <c r="E2022" s="14"/>
    </row>
    <row r="2023" spans="1:5" x14ac:dyDescent="0.2">
      <c r="A2023" s="15" t="s">
        <v>8219</v>
      </c>
      <c r="B2023" s="15">
        <v>51</v>
      </c>
      <c r="D2023" s="14"/>
      <c r="E2023" s="14"/>
    </row>
    <row r="2024" spans="1:5" x14ac:dyDescent="0.2">
      <c r="A2024" s="15" t="s">
        <v>8219</v>
      </c>
      <c r="B2024" s="15">
        <v>56</v>
      </c>
      <c r="D2024" s="14"/>
      <c r="E2024" s="14"/>
    </row>
    <row r="2025" spans="1:5" x14ac:dyDescent="0.2">
      <c r="A2025" s="15" t="s">
        <v>8219</v>
      </c>
      <c r="B2025" s="15">
        <v>17</v>
      </c>
      <c r="D2025" s="14"/>
      <c r="E2025" s="14"/>
    </row>
    <row r="2026" spans="1:5" x14ac:dyDescent="0.2">
      <c r="A2026" s="15" t="s">
        <v>8219</v>
      </c>
      <c r="B2026" s="15">
        <v>197</v>
      </c>
      <c r="D2026" s="14"/>
      <c r="E2026" s="14"/>
    </row>
    <row r="2027" spans="1:5" x14ac:dyDescent="0.2">
      <c r="A2027" s="15" t="s">
        <v>8219</v>
      </c>
      <c r="B2027" s="15">
        <v>70</v>
      </c>
      <c r="D2027" s="14"/>
      <c r="E2027" s="14"/>
    </row>
    <row r="2028" spans="1:5" x14ac:dyDescent="0.2">
      <c r="A2028" s="15" t="s">
        <v>8219</v>
      </c>
      <c r="B2028" s="15">
        <v>21</v>
      </c>
      <c r="D2028" s="14"/>
      <c r="E2028" s="14"/>
    </row>
    <row r="2029" spans="1:5" x14ac:dyDescent="0.2">
      <c r="A2029" s="15" t="s">
        <v>8219</v>
      </c>
      <c r="B2029" s="15">
        <v>34</v>
      </c>
      <c r="D2029" s="14"/>
      <c r="E2029" s="14"/>
    </row>
    <row r="2030" spans="1:5" x14ac:dyDescent="0.2">
      <c r="A2030" s="15" t="s">
        <v>8219</v>
      </c>
      <c r="B2030" s="15">
        <v>39</v>
      </c>
      <c r="D2030" s="14"/>
      <c r="E2030" s="14"/>
    </row>
    <row r="2031" spans="1:5" x14ac:dyDescent="0.2">
      <c r="A2031" s="15" t="s">
        <v>8219</v>
      </c>
      <c r="B2031" s="15">
        <v>78</v>
      </c>
      <c r="D2031" s="14"/>
      <c r="E2031" s="14"/>
    </row>
    <row r="2032" spans="1:5" x14ac:dyDescent="0.2">
      <c r="A2032" s="15" t="s">
        <v>8219</v>
      </c>
      <c r="B2032" s="15">
        <v>48</v>
      </c>
      <c r="D2032" s="14"/>
      <c r="E2032" s="14"/>
    </row>
    <row r="2033" spans="1:5" x14ac:dyDescent="0.2">
      <c r="A2033" s="15" t="s">
        <v>8219</v>
      </c>
      <c r="B2033" s="15">
        <v>29</v>
      </c>
      <c r="D2033" s="14"/>
      <c r="E2033" s="14"/>
    </row>
    <row r="2034" spans="1:5" x14ac:dyDescent="0.2">
      <c r="A2034" s="15" t="s">
        <v>8219</v>
      </c>
      <c r="B2034" s="15">
        <v>73</v>
      </c>
      <c r="D2034" s="14"/>
      <c r="E2034" s="14"/>
    </row>
    <row r="2035" spans="1:5" x14ac:dyDescent="0.2">
      <c r="A2035" s="15" t="s">
        <v>8219</v>
      </c>
      <c r="B2035" s="15">
        <v>8</v>
      </c>
      <c r="D2035" s="14"/>
      <c r="E2035" s="14"/>
    </row>
    <row r="2036" spans="1:5" x14ac:dyDescent="0.2">
      <c r="A2036" s="15" t="s">
        <v>8219</v>
      </c>
      <c r="B2036" s="15">
        <v>17</v>
      </c>
      <c r="D2036" s="14"/>
      <c r="E2036" s="14"/>
    </row>
    <row r="2037" spans="1:5" x14ac:dyDescent="0.2">
      <c r="A2037" s="15" t="s">
        <v>8219</v>
      </c>
      <c r="B2037" s="15">
        <v>9</v>
      </c>
      <c r="D2037" s="14"/>
      <c r="E2037" s="14"/>
    </row>
    <row r="2038" spans="1:5" x14ac:dyDescent="0.2">
      <c r="A2038" s="15" t="s">
        <v>8219</v>
      </c>
      <c r="B2038" s="15">
        <v>17</v>
      </c>
      <c r="D2038" s="14"/>
      <c r="E2038" s="14"/>
    </row>
    <row r="2039" spans="1:5" x14ac:dyDescent="0.2">
      <c r="A2039" s="15" t="s">
        <v>8219</v>
      </c>
      <c r="B2039" s="15">
        <v>33</v>
      </c>
      <c r="D2039" s="14"/>
      <c r="E2039" s="14"/>
    </row>
    <row r="2040" spans="1:5" x14ac:dyDescent="0.2">
      <c r="A2040" s="15" t="s">
        <v>8219</v>
      </c>
      <c r="B2040" s="15">
        <v>38</v>
      </c>
      <c r="D2040" s="14"/>
      <c r="E2040" s="14"/>
    </row>
    <row r="2041" spans="1:5" x14ac:dyDescent="0.2">
      <c r="A2041" s="15" t="s">
        <v>8219</v>
      </c>
      <c r="B2041" s="15">
        <v>79</v>
      </c>
      <c r="D2041" s="14"/>
      <c r="E2041" s="14"/>
    </row>
    <row r="2042" spans="1:5" x14ac:dyDescent="0.2">
      <c r="A2042" s="15" t="s">
        <v>8219</v>
      </c>
      <c r="B2042" s="15">
        <v>46</v>
      </c>
      <c r="D2042" s="14"/>
      <c r="E2042" s="14"/>
    </row>
    <row r="2043" spans="1:5" x14ac:dyDescent="0.2">
      <c r="A2043" s="15" t="s">
        <v>8219</v>
      </c>
      <c r="B2043" s="15">
        <v>20</v>
      </c>
      <c r="D2043" s="14"/>
      <c r="E2043" s="14"/>
    </row>
    <row r="2044" spans="1:5" x14ac:dyDescent="0.2">
      <c r="A2044" s="15" t="s">
        <v>8219</v>
      </c>
      <c r="B2044" s="15">
        <v>20</v>
      </c>
      <c r="D2044" s="14"/>
      <c r="E2044" s="14"/>
    </row>
    <row r="2045" spans="1:5" x14ac:dyDescent="0.2">
      <c r="A2045" s="15" t="s">
        <v>8219</v>
      </c>
      <c r="B2045" s="15">
        <v>13</v>
      </c>
      <c r="D2045" s="14"/>
      <c r="E2045" s="14"/>
    </row>
    <row r="2046" spans="1:5" x14ac:dyDescent="0.2">
      <c r="A2046" s="15" t="s">
        <v>8219</v>
      </c>
      <c r="B2046" s="15">
        <v>22</v>
      </c>
      <c r="D2046" s="14"/>
      <c r="E2046" s="14"/>
    </row>
    <row r="2047" spans="1:5" x14ac:dyDescent="0.2">
      <c r="A2047" s="15" t="s">
        <v>8219</v>
      </c>
      <c r="B2047" s="15">
        <v>36</v>
      </c>
      <c r="D2047" s="14"/>
      <c r="E2047" s="14"/>
    </row>
    <row r="2048" spans="1:5" x14ac:dyDescent="0.2">
      <c r="A2048" s="15" t="s">
        <v>8219</v>
      </c>
      <c r="B2048" s="15">
        <v>40</v>
      </c>
      <c r="D2048" s="14"/>
      <c r="E2048" s="14"/>
    </row>
    <row r="2049" spans="1:5" x14ac:dyDescent="0.2">
      <c r="A2049" s="15" t="s">
        <v>8219</v>
      </c>
      <c r="B2049" s="15">
        <v>9</v>
      </c>
      <c r="D2049" s="14"/>
      <c r="E2049" s="14"/>
    </row>
    <row r="2050" spans="1:5" x14ac:dyDescent="0.2">
      <c r="A2050" s="15" t="s">
        <v>8219</v>
      </c>
      <c r="B2050" s="15">
        <v>19</v>
      </c>
      <c r="D2050" s="14"/>
      <c r="E2050" s="14"/>
    </row>
    <row r="2051" spans="1:5" x14ac:dyDescent="0.2">
      <c r="A2051" s="15" t="s">
        <v>8219</v>
      </c>
      <c r="B2051" s="15">
        <v>14</v>
      </c>
      <c r="D2051" s="14"/>
      <c r="E2051" s="14"/>
    </row>
    <row r="2052" spans="1:5" x14ac:dyDescent="0.2">
      <c r="A2052" s="15" t="s">
        <v>8219</v>
      </c>
      <c r="B2052" s="15">
        <v>38</v>
      </c>
      <c r="D2052" s="14"/>
      <c r="E2052" s="14"/>
    </row>
    <row r="2053" spans="1:5" x14ac:dyDescent="0.2">
      <c r="A2053" s="15" t="s">
        <v>8219</v>
      </c>
      <c r="B2053" s="15">
        <v>58</v>
      </c>
      <c r="D2053" s="14"/>
      <c r="E2053" s="14"/>
    </row>
    <row r="2054" spans="1:5" x14ac:dyDescent="0.2">
      <c r="A2054" s="15" t="s">
        <v>8219</v>
      </c>
      <c r="B2054" s="15">
        <v>28</v>
      </c>
      <c r="D2054" s="14"/>
      <c r="E2054" s="14"/>
    </row>
    <row r="2055" spans="1:5" x14ac:dyDescent="0.2">
      <c r="A2055" s="15" t="s">
        <v>8219</v>
      </c>
      <c r="B2055" s="15">
        <v>17</v>
      </c>
      <c r="D2055" s="14"/>
      <c r="E2055" s="14"/>
    </row>
    <row r="2056" spans="1:5" x14ac:dyDescent="0.2">
      <c r="A2056" s="15" t="s">
        <v>8219</v>
      </c>
      <c r="B2056" s="15">
        <v>12</v>
      </c>
      <c r="D2056" s="14"/>
      <c r="E2056" s="14"/>
    </row>
    <row r="2057" spans="1:5" x14ac:dyDescent="0.2">
      <c r="A2057" s="15" t="s">
        <v>8219</v>
      </c>
      <c r="B2057" s="15">
        <v>40</v>
      </c>
      <c r="D2057" s="14"/>
      <c r="E2057" s="14"/>
    </row>
    <row r="2058" spans="1:5" x14ac:dyDescent="0.2">
      <c r="A2058" s="15" t="s">
        <v>8219</v>
      </c>
      <c r="B2058" s="15">
        <v>57</v>
      </c>
      <c r="D2058" s="14"/>
      <c r="E2058" s="14"/>
    </row>
    <row r="2059" spans="1:5" x14ac:dyDescent="0.2">
      <c r="A2059" s="15" t="s">
        <v>8219</v>
      </c>
      <c r="B2059" s="15">
        <v>114</v>
      </c>
      <c r="D2059" s="14"/>
      <c r="E2059" s="14"/>
    </row>
    <row r="2060" spans="1:5" x14ac:dyDescent="0.2">
      <c r="A2060" s="15" t="s">
        <v>8219</v>
      </c>
      <c r="B2060" s="15">
        <v>31</v>
      </c>
      <c r="D2060" s="14"/>
      <c r="E2060" s="14"/>
    </row>
    <row r="2061" spans="1:5" x14ac:dyDescent="0.2">
      <c r="A2061" s="15" t="s">
        <v>8219</v>
      </c>
      <c r="B2061" s="15">
        <v>3</v>
      </c>
      <c r="D2061" s="14"/>
      <c r="E2061" s="14"/>
    </row>
    <row r="2062" spans="1:5" x14ac:dyDescent="0.2">
      <c r="A2062" s="15" t="s">
        <v>8219</v>
      </c>
      <c r="B2062" s="15">
        <v>16</v>
      </c>
      <c r="D2062" s="14"/>
      <c r="E2062" s="14"/>
    </row>
    <row r="2063" spans="1:5" x14ac:dyDescent="0.2">
      <c r="A2063" s="15" t="s">
        <v>8219</v>
      </c>
      <c r="B2063" s="15">
        <v>199</v>
      </c>
      <c r="D2063" s="14"/>
      <c r="E2063" s="14"/>
    </row>
    <row r="2064" spans="1:5" x14ac:dyDescent="0.2">
      <c r="A2064" s="15" t="s">
        <v>8219</v>
      </c>
      <c r="B2064" s="15">
        <v>31</v>
      </c>
      <c r="D2064" s="14"/>
      <c r="E2064" s="14"/>
    </row>
    <row r="2065" spans="1:5" x14ac:dyDescent="0.2">
      <c r="A2065" s="15" t="s">
        <v>8219</v>
      </c>
      <c r="B2065" s="15">
        <v>30</v>
      </c>
      <c r="D2065" s="14"/>
      <c r="E2065" s="14"/>
    </row>
    <row r="2066" spans="1:5" x14ac:dyDescent="0.2">
      <c r="A2066" s="15" t="s">
        <v>8219</v>
      </c>
      <c r="B2066" s="15">
        <v>34</v>
      </c>
      <c r="D2066" s="14"/>
      <c r="E2066" s="14"/>
    </row>
    <row r="2067" spans="1:5" x14ac:dyDescent="0.2">
      <c r="A2067" s="15" t="s">
        <v>8219</v>
      </c>
      <c r="B2067" s="15">
        <v>18</v>
      </c>
      <c r="D2067" s="14"/>
      <c r="E2067" s="14"/>
    </row>
    <row r="2068" spans="1:5" x14ac:dyDescent="0.2">
      <c r="A2068" s="15" t="s">
        <v>8219</v>
      </c>
      <c r="B2068" s="15">
        <v>67</v>
      </c>
      <c r="D2068" s="14"/>
      <c r="E2068" s="14"/>
    </row>
    <row r="2069" spans="1:5" x14ac:dyDescent="0.2">
      <c r="A2069" s="15" t="s">
        <v>8219</v>
      </c>
      <c r="B2069" s="15">
        <v>66</v>
      </c>
      <c r="D2069" s="14"/>
      <c r="E2069" s="14"/>
    </row>
    <row r="2070" spans="1:5" x14ac:dyDescent="0.2">
      <c r="A2070" s="15" t="s">
        <v>8219</v>
      </c>
      <c r="B2070" s="15">
        <v>23</v>
      </c>
      <c r="D2070" s="14"/>
      <c r="E2070" s="14"/>
    </row>
    <row r="2071" spans="1:5" x14ac:dyDescent="0.2">
      <c r="A2071" s="15" t="s">
        <v>8219</v>
      </c>
      <c r="B2071" s="15">
        <v>126</v>
      </c>
      <c r="D2071" s="14"/>
      <c r="E2071" s="14"/>
    </row>
    <row r="2072" spans="1:5" x14ac:dyDescent="0.2">
      <c r="A2072" s="15" t="s">
        <v>8219</v>
      </c>
      <c r="B2072" s="15">
        <v>6</v>
      </c>
      <c r="D2072" s="14"/>
      <c r="E2072" s="14"/>
    </row>
    <row r="2073" spans="1:5" x14ac:dyDescent="0.2">
      <c r="A2073" s="15" t="s">
        <v>8219</v>
      </c>
      <c r="B2073" s="15">
        <v>25</v>
      </c>
      <c r="D2073" s="14"/>
      <c r="E2073" s="14"/>
    </row>
    <row r="2074" spans="1:5" x14ac:dyDescent="0.2">
      <c r="A2074" s="15" t="s">
        <v>8219</v>
      </c>
      <c r="B2074" s="15">
        <v>39</v>
      </c>
      <c r="D2074" s="14"/>
      <c r="E2074" s="14"/>
    </row>
    <row r="2075" spans="1:5" x14ac:dyDescent="0.2">
      <c r="A2075" s="15" t="s">
        <v>8219</v>
      </c>
      <c r="B2075" s="15">
        <v>62</v>
      </c>
      <c r="D2075" s="14"/>
      <c r="E2075" s="14"/>
    </row>
    <row r="2076" spans="1:5" x14ac:dyDescent="0.2">
      <c r="A2076" s="15" t="s">
        <v>8219</v>
      </c>
      <c r="B2076" s="15">
        <v>31</v>
      </c>
      <c r="D2076" s="14"/>
      <c r="E2076" s="14"/>
    </row>
    <row r="2077" spans="1:5" x14ac:dyDescent="0.2">
      <c r="A2077" s="15" t="s">
        <v>8219</v>
      </c>
      <c r="B2077" s="15">
        <v>274</v>
      </c>
      <c r="D2077" s="14"/>
      <c r="E2077" s="14"/>
    </row>
    <row r="2078" spans="1:5" x14ac:dyDescent="0.2">
      <c r="A2078" s="15" t="s">
        <v>8219</v>
      </c>
      <c r="B2078" s="15">
        <v>17</v>
      </c>
      <c r="D2078" s="14"/>
      <c r="E2078" s="14"/>
    </row>
    <row r="2079" spans="1:5" x14ac:dyDescent="0.2">
      <c r="A2079" s="15" t="s">
        <v>8219</v>
      </c>
      <c r="B2079" s="15">
        <v>14</v>
      </c>
      <c r="D2079" s="14"/>
      <c r="E2079" s="14"/>
    </row>
    <row r="2080" spans="1:5" x14ac:dyDescent="0.2">
      <c r="A2080" s="15" t="s">
        <v>8219</v>
      </c>
      <c r="B2080" s="15">
        <v>60</v>
      </c>
      <c r="D2080" s="14"/>
      <c r="E2080" s="14"/>
    </row>
    <row r="2081" spans="1:5" x14ac:dyDescent="0.2">
      <c r="A2081" s="15" t="s">
        <v>8219</v>
      </c>
      <c r="B2081" s="15">
        <v>33</v>
      </c>
      <c r="D2081" s="14"/>
      <c r="E2081" s="14"/>
    </row>
    <row r="2082" spans="1:5" x14ac:dyDescent="0.2">
      <c r="A2082" s="15" t="s">
        <v>8219</v>
      </c>
      <c r="B2082" s="15">
        <v>78</v>
      </c>
      <c r="D2082" s="14"/>
      <c r="E2082" s="14"/>
    </row>
    <row r="2083" spans="1:5" x14ac:dyDescent="0.2">
      <c r="A2083" s="15" t="s">
        <v>8219</v>
      </c>
      <c r="B2083" s="15">
        <v>30</v>
      </c>
      <c r="D2083" s="14"/>
      <c r="E2083" s="14"/>
    </row>
    <row r="2084" spans="1:5" x14ac:dyDescent="0.2">
      <c r="A2084" s="15" t="s">
        <v>8219</v>
      </c>
      <c r="B2084" s="15">
        <v>136</v>
      </c>
      <c r="D2084" s="14"/>
      <c r="E2084" s="14"/>
    </row>
    <row r="2085" spans="1:5" x14ac:dyDescent="0.2">
      <c r="A2085" s="15" t="s">
        <v>8219</v>
      </c>
      <c r="B2085" s="15">
        <v>40</v>
      </c>
      <c r="D2085" s="14"/>
      <c r="E2085" s="14"/>
    </row>
    <row r="2086" spans="1:5" x14ac:dyDescent="0.2">
      <c r="A2086" s="15" t="s">
        <v>8219</v>
      </c>
      <c r="B2086" s="15">
        <v>18</v>
      </c>
      <c r="D2086" s="14"/>
      <c r="E2086" s="14"/>
    </row>
    <row r="2087" spans="1:5" x14ac:dyDescent="0.2">
      <c r="A2087" s="15" t="s">
        <v>8219</v>
      </c>
      <c r="B2087" s="15">
        <v>39</v>
      </c>
      <c r="D2087" s="14"/>
      <c r="E2087" s="14"/>
    </row>
    <row r="2088" spans="1:5" x14ac:dyDescent="0.2">
      <c r="A2088" s="15" t="s">
        <v>8219</v>
      </c>
      <c r="B2088" s="15">
        <v>21</v>
      </c>
      <c r="D2088" s="14"/>
      <c r="E2088" s="14"/>
    </row>
    <row r="2089" spans="1:5" x14ac:dyDescent="0.2">
      <c r="A2089" s="15" t="s">
        <v>8219</v>
      </c>
      <c r="B2089" s="15">
        <v>30</v>
      </c>
      <c r="D2089" s="14"/>
      <c r="E2089" s="14"/>
    </row>
    <row r="2090" spans="1:5" x14ac:dyDescent="0.2">
      <c r="A2090" s="15" t="s">
        <v>8219</v>
      </c>
      <c r="B2090" s="15">
        <v>27</v>
      </c>
      <c r="D2090" s="14"/>
      <c r="E2090" s="14"/>
    </row>
    <row r="2091" spans="1:5" x14ac:dyDescent="0.2">
      <c r="A2091" s="15" t="s">
        <v>8219</v>
      </c>
      <c r="B2091" s="15">
        <v>35</v>
      </c>
      <c r="D2091" s="14"/>
      <c r="E2091" s="14"/>
    </row>
    <row r="2092" spans="1:5" x14ac:dyDescent="0.2">
      <c r="A2092" s="15" t="s">
        <v>8219</v>
      </c>
      <c r="B2092" s="15">
        <v>13</v>
      </c>
      <c r="D2092" s="14"/>
      <c r="E2092" s="14"/>
    </row>
    <row r="2093" spans="1:5" x14ac:dyDescent="0.2">
      <c r="A2093" s="15" t="s">
        <v>8219</v>
      </c>
      <c r="B2093" s="15">
        <v>23</v>
      </c>
      <c r="D2093" s="14"/>
      <c r="E2093" s="14"/>
    </row>
    <row r="2094" spans="1:5" x14ac:dyDescent="0.2">
      <c r="A2094" s="15" t="s">
        <v>8219</v>
      </c>
      <c r="B2094" s="15">
        <v>39</v>
      </c>
      <c r="D2094" s="14"/>
      <c r="E2094" s="14"/>
    </row>
    <row r="2095" spans="1:5" x14ac:dyDescent="0.2">
      <c r="A2095" s="15" t="s">
        <v>8219</v>
      </c>
      <c r="B2095" s="15">
        <v>35</v>
      </c>
      <c r="D2095" s="14"/>
      <c r="E2095" s="14"/>
    </row>
    <row r="2096" spans="1:5" x14ac:dyDescent="0.2">
      <c r="A2096" s="15" t="s">
        <v>8219</v>
      </c>
      <c r="B2096" s="15">
        <v>27</v>
      </c>
      <c r="D2096" s="14"/>
      <c r="E2096" s="14"/>
    </row>
    <row r="2097" spans="1:5" x14ac:dyDescent="0.2">
      <c r="A2097" s="15" t="s">
        <v>8219</v>
      </c>
      <c r="B2097" s="15">
        <v>21</v>
      </c>
      <c r="D2097" s="14"/>
      <c r="E2097" s="14"/>
    </row>
    <row r="2098" spans="1:5" x14ac:dyDescent="0.2">
      <c r="A2098" s="15" t="s">
        <v>8219</v>
      </c>
      <c r="B2098" s="15">
        <v>104</v>
      </c>
      <c r="D2098" s="14"/>
      <c r="E2098" s="14"/>
    </row>
    <row r="2099" spans="1:5" x14ac:dyDescent="0.2">
      <c r="A2099" s="15" t="s">
        <v>8219</v>
      </c>
      <c r="B2099" s="15">
        <v>19</v>
      </c>
      <c r="D2099" s="14"/>
      <c r="E2099" s="14"/>
    </row>
    <row r="2100" spans="1:5" x14ac:dyDescent="0.2">
      <c r="A2100" s="15" t="s">
        <v>8219</v>
      </c>
      <c r="B2100" s="15">
        <v>97</v>
      </c>
      <c r="D2100" s="14"/>
      <c r="E2100" s="14"/>
    </row>
    <row r="2101" spans="1:5" x14ac:dyDescent="0.2">
      <c r="A2101" s="15" t="s">
        <v>8219</v>
      </c>
      <c r="B2101" s="15">
        <v>27</v>
      </c>
      <c r="D2101" s="14"/>
      <c r="E2101" s="14"/>
    </row>
    <row r="2102" spans="1:5" x14ac:dyDescent="0.2">
      <c r="A2102" s="15" t="s">
        <v>8219</v>
      </c>
      <c r="B2102" s="15">
        <v>24</v>
      </c>
      <c r="D2102" s="14"/>
      <c r="E2102" s="14"/>
    </row>
    <row r="2103" spans="1:5" x14ac:dyDescent="0.2">
      <c r="A2103" s="15" t="s">
        <v>8219</v>
      </c>
      <c r="B2103" s="15">
        <v>13</v>
      </c>
      <c r="D2103" s="14"/>
      <c r="E2103" s="14"/>
    </row>
    <row r="2104" spans="1:5" x14ac:dyDescent="0.2">
      <c r="A2104" s="15" t="s">
        <v>8219</v>
      </c>
      <c r="B2104" s="15">
        <v>46</v>
      </c>
      <c r="D2104" s="14"/>
      <c r="E2104" s="14"/>
    </row>
    <row r="2105" spans="1:5" x14ac:dyDescent="0.2">
      <c r="A2105" s="15" t="s">
        <v>8219</v>
      </c>
      <c r="B2105" s="15">
        <v>4</v>
      </c>
      <c r="D2105" s="14"/>
      <c r="E2105" s="14"/>
    </row>
    <row r="2106" spans="1:5" x14ac:dyDescent="0.2">
      <c r="A2106" s="15" t="s">
        <v>8219</v>
      </c>
      <c r="B2106" s="15">
        <v>40</v>
      </c>
      <c r="D2106" s="14"/>
      <c r="E2106" s="14"/>
    </row>
    <row r="2107" spans="1:5" x14ac:dyDescent="0.2">
      <c r="A2107" s="15" t="s">
        <v>8219</v>
      </c>
      <c r="B2107" s="15">
        <v>44</v>
      </c>
      <c r="D2107" s="14"/>
      <c r="E2107" s="14"/>
    </row>
    <row r="2108" spans="1:5" x14ac:dyDescent="0.2">
      <c r="A2108" s="15" t="s">
        <v>8219</v>
      </c>
      <c r="B2108" s="15">
        <v>35</v>
      </c>
      <c r="D2108" s="14"/>
      <c r="E2108" s="14"/>
    </row>
    <row r="2109" spans="1:5" x14ac:dyDescent="0.2">
      <c r="A2109" s="15" t="s">
        <v>8219</v>
      </c>
      <c r="B2109" s="15">
        <v>63</v>
      </c>
      <c r="D2109" s="14"/>
      <c r="E2109" s="14"/>
    </row>
    <row r="2110" spans="1:5" x14ac:dyDescent="0.2">
      <c r="A2110" s="15" t="s">
        <v>8219</v>
      </c>
      <c r="B2110" s="15">
        <v>89</v>
      </c>
      <c r="D2110" s="14"/>
      <c r="E2110" s="14"/>
    </row>
    <row r="2111" spans="1:5" x14ac:dyDescent="0.2">
      <c r="A2111" s="15" t="s">
        <v>8219</v>
      </c>
      <c r="B2111" s="15">
        <v>15</v>
      </c>
      <c r="D2111" s="14"/>
      <c r="E2111" s="14"/>
    </row>
    <row r="2112" spans="1:5" x14ac:dyDescent="0.2">
      <c r="A2112" s="15" t="s">
        <v>8219</v>
      </c>
      <c r="B2112" s="15">
        <v>46</v>
      </c>
      <c r="D2112" s="14"/>
      <c r="E2112" s="14"/>
    </row>
    <row r="2113" spans="1:5" x14ac:dyDescent="0.2">
      <c r="A2113" s="15" t="s">
        <v>8219</v>
      </c>
      <c r="B2113" s="15">
        <v>33</v>
      </c>
      <c r="D2113" s="14"/>
      <c r="E2113" s="14"/>
    </row>
    <row r="2114" spans="1:5" x14ac:dyDescent="0.2">
      <c r="A2114" s="15" t="s">
        <v>8219</v>
      </c>
      <c r="B2114" s="15">
        <v>52</v>
      </c>
      <c r="D2114" s="14"/>
      <c r="E2114" s="14"/>
    </row>
    <row r="2115" spans="1:5" x14ac:dyDescent="0.2">
      <c r="A2115" s="15" t="s">
        <v>8219</v>
      </c>
      <c r="B2115" s="15">
        <v>7</v>
      </c>
      <c r="D2115" s="14"/>
      <c r="E2115" s="14"/>
    </row>
    <row r="2116" spans="1:5" x14ac:dyDescent="0.2">
      <c r="A2116" s="15" t="s">
        <v>8219</v>
      </c>
      <c r="B2116" s="15">
        <v>28</v>
      </c>
      <c r="D2116" s="14"/>
      <c r="E2116" s="14"/>
    </row>
    <row r="2117" spans="1:5" x14ac:dyDescent="0.2">
      <c r="A2117" s="15" t="s">
        <v>8219</v>
      </c>
      <c r="B2117" s="15">
        <v>11</v>
      </c>
      <c r="D2117" s="14"/>
      <c r="E2117" s="14"/>
    </row>
    <row r="2118" spans="1:5" x14ac:dyDescent="0.2">
      <c r="A2118" s="15" t="s">
        <v>8219</v>
      </c>
      <c r="B2118" s="15">
        <v>15</v>
      </c>
      <c r="D2118" s="14"/>
      <c r="E2118" s="14"/>
    </row>
    <row r="2119" spans="1:5" x14ac:dyDescent="0.2">
      <c r="A2119" s="15" t="s">
        <v>8219</v>
      </c>
      <c r="B2119" s="15">
        <v>30</v>
      </c>
      <c r="D2119" s="14"/>
      <c r="E2119" s="14"/>
    </row>
    <row r="2120" spans="1:5" x14ac:dyDescent="0.2">
      <c r="A2120" s="15" t="s">
        <v>8219</v>
      </c>
      <c r="B2120" s="15">
        <v>27</v>
      </c>
      <c r="D2120" s="14"/>
      <c r="E2120" s="14"/>
    </row>
    <row r="2121" spans="1:5" x14ac:dyDescent="0.2">
      <c r="A2121" s="15" t="s">
        <v>8219</v>
      </c>
      <c r="B2121" s="15">
        <v>28</v>
      </c>
      <c r="D2121" s="14"/>
      <c r="E2121" s="14"/>
    </row>
    <row r="2122" spans="1:5" x14ac:dyDescent="0.2">
      <c r="A2122" s="15" t="s">
        <v>8219</v>
      </c>
      <c r="B2122" s="15">
        <v>17</v>
      </c>
      <c r="D2122" s="14"/>
      <c r="E2122" s="14"/>
    </row>
    <row r="2123" spans="1:5" x14ac:dyDescent="0.2">
      <c r="A2123" s="15" t="s">
        <v>8219</v>
      </c>
      <c r="B2123" s="15">
        <v>50</v>
      </c>
      <c r="D2123" s="14"/>
      <c r="E2123" s="14"/>
    </row>
    <row r="2124" spans="1:5" x14ac:dyDescent="0.2">
      <c r="A2124" s="15" t="s">
        <v>8219</v>
      </c>
      <c r="B2124" s="15">
        <v>26</v>
      </c>
      <c r="D2124" s="14"/>
      <c r="E2124" s="14"/>
    </row>
    <row r="2125" spans="1:5" x14ac:dyDescent="0.2">
      <c r="A2125" s="15" t="s">
        <v>8219</v>
      </c>
      <c r="B2125" s="15">
        <v>88</v>
      </c>
      <c r="D2125" s="14"/>
      <c r="E2125" s="14"/>
    </row>
    <row r="2126" spans="1:5" x14ac:dyDescent="0.2">
      <c r="A2126" s="15" t="s">
        <v>8219</v>
      </c>
      <c r="B2126" s="15">
        <v>91</v>
      </c>
      <c r="D2126" s="14"/>
      <c r="E2126" s="14"/>
    </row>
    <row r="2127" spans="1:5" x14ac:dyDescent="0.2">
      <c r="A2127" s="15" t="s">
        <v>8219</v>
      </c>
      <c r="B2127" s="15">
        <v>3</v>
      </c>
      <c r="D2127" s="14"/>
      <c r="E2127" s="14"/>
    </row>
    <row r="2128" spans="1:5" x14ac:dyDescent="0.2">
      <c r="A2128" s="15" t="s">
        <v>8219</v>
      </c>
      <c r="B2128" s="15">
        <v>28</v>
      </c>
      <c r="D2128" s="14"/>
      <c r="E2128" s="14"/>
    </row>
    <row r="2129" spans="1:5" x14ac:dyDescent="0.2">
      <c r="A2129" s="15" t="s">
        <v>8219</v>
      </c>
      <c r="B2129" s="15">
        <v>77</v>
      </c>
      <c r="D2129" s="14"/>
      <c r="E2129" s="14"/>
    </row>
    <row r="2130" spans="1:5" x14ac:dyDescent="0.2">
      <c r="A2130" s="15" t="s">
        <v>8219</v>
      </c>
      <c r="B2130" s="15">
        <v>27</v>
      </c>
      <c r="D2130" s="14"/>
      <c r="E2130" s="14"/>
    </row>
    <row r="2131" spans="1:5" x14ac:dyDescent="0.2">
      <c r="A2131" s="15" t="s">
        <v>8219</v>
      </c>
      <c r="B2131" s="15">
        <v>107</v>
      </c>
      <c r="D2131" s="14"/>
      <c r="E2131" s="14"/>
    </row>
    <row r="2132" spans="1:5" x14ac:dyDescent="0.2">
      <c r="A2132" s="15" t="s">
        <v>8219</v>
      </c>
      <c r="B2132" s="15">
        <v>96</v>
      </c>
      <c r="D2132" s="14"/>
      <c r="E2132" s="14"/>
    </row>
    <row r="2133" spans="1:5" x14ac:dyDescent="0.2">
      <c r="A2133" s="15" t="s">
        <v>8219</v>
      </c>
      <c r="B2133" s="15">
        <v>56</v>
      </c>
      <c r="D2133" s="14"/>
      <c r="E2133" s="14"/>
    </row>
    <row r="2134" spans="1:5" x14ac:dyDescent="0.2">
      <c r="A2134" s="15" t="s">
        <v>8219</v>
      </c>
      <c r="B2134" s="15">
        <v>58</v>
      </c>
      <c r="D2134" s="14"/>
      <c r="E2134" s="14"/>
    </row>
    <row r="2135" spans="1:5" x14ac:dyDescent="0.2">
      <c r="A2135" s="15" t="s">
        <v>8219</v>
      </c>
      <c r="B2135" s="15">
        <v>15</v>
      </c>
      <c r="D2135" s="14"/>
      <c r="E2135" s="14"/>
    </row>
    <row r="2136" spans="1:5" x14ac:dyDescent="0.2">
      <c r="A2136" s="15" t="s">
        <v>8219</v>
      </c>
      <c r="B2136" s="15">
        <v>20</v>
      </c>
      <c r="D2136" s="14"/>
      <c r="E2136" s="14"/>
    </row>
    <row r="2137" spans="1:5" x14ac:dyDescent="0.2">
      <c r="A2137" s="15" t="s">
        <v>8219</v>
      </c>
      <c r="B2137" s="15">
        <v>38</v>
      </c>
      <c r="D2137" s="14"/>
      <c r="E2137" s="14"/>
    </row>
    <row r="2138" spans="1:5" x14ac:dyDescent="0.2">
      <c r="A2138" s="15" t="s">
        <v>8219</v>
      </c>
      <c r="B2138" s="15">
        <v>33</v>
      </c>
      <c r="D2138" s="14"/>
      <c r="E2138" s="14"/>
    </row>
    <row r="2139" spans="1:5" x14ac:dyDescent="0.2">
      <c r="A2139" s="15" t="s">
        <v>8219</v>
      </c>
      <c r="B2139" s="15">
        <v>57</v>
      </c>
      <c r="D2139" s="14"/>
      <c r="E2139" s="14"/>
    </row>
    <row r="2140" spans="1:5" x14ac:dyDescent="0.2">
      <c r="A2140" s="15" t="s">
        <v>8219</v>
      </c>
      <c r="B2140" s="15">
        <v>25</v>
      </c>
      <c r="D2140" s="14"/>
      <c r="E2140" s="14"/>
    </row>
    <row r="2141" spans="1:5" x14ac:dyDescent="0.2">
      <c r="A2141" s="15" t="s">
        <v>8219</v>
      </c>
      <c r="B2141" s="15">
        <v>14</v>
      </c>
      <c r="D2141" s="14"/>
      <c r="E2141" s="14"/>
    </row>
    <row r="2142" spans="1:5" x14ac:dyDescent="0.2">
      <c r="A2142" s="15" t="s">
        <v>8219</v>
      </c>
      <c r="B2142" s="15">
        <v>94</v>
      </c>
      <c r="D2142" s="14"/>
      <c r="E2142" s="14"/>
    </row>
    <row r="2143" spans="1:5" x14ac:dyDescent="0.2">
      <c r="A2143" s="15" t="s">
        <v>8219</v>
      </c>
      <c r="B2143" s="15">
        <v>59</v>
      </c>
      <c r="D2143" s="14"/>
      <c r="E2143" s="14"/>
    </row>
    <row r="2144" spans="1:5" x14ac:dyDescent="0.2">
      <c r="A2144" s="15" t="s">
        <v>8219</v>
      </c>
      <c r="B2144" s="15">
        <v>36</v>
      </c>
      <c r="D2144" s="14"/>
      <c r="E2144" s="14"/>
    </row>
    <row r="2145" spans="1:5" x14ac:dyDescent="0.2">
      <c r="A2145" s="15" t="s">
        <v>8219</v>
      </c>
      <c r="B2145" s="15">
        <v>115</v>
      </c>
      <c r="D2145" s="14"/>
      <c r="E2145" s="14"/>
    </row>
    <row r="2146" spans="1:5" x14ac:dyDescent="0.2">
      <c r="A2146" s="15" t="s">
        <v>8219</v>
      </c>
      <c r="B2146" s="15">
        <v>30</v>
      </c>
      <c r="D2146" s="14"/>
      <c r="E2146" s="14"/>
    </row>
    <row r="2147" spans="1:5" x14ac:dyDescent="0.2">
      <c r="A2147" s="15" t="s">
        <v>8219</v>
      </c>
      <c r="B2147" s="15">
        <v>52</v>
      </c>
      <c r="D2147" s="14"/>
      <c r="E2147" s="14"/>
    </row>
    <row r="2148" spans="1:5" x14ac:dyDescent="0.2">
      <c r="A2148" s="15" t="s">
        <v>8219</v>
      </c>
      <c r="B2148" s="15">
        <v>27</v>
      </c>
      <c r="D2148" s="14"/>
      <c r="E2148" s="14"/>
    </row>
    <row r="2149" spans="1:5" x14ac:dyDescent="0.2">
      <c r="A2149" s="15" t="s">
        <v>8219</v>
      </c>
      <c r="B2149" s="15">
        <v>24</v>
      </c>
      <c r="D2149" s="14"/>
      <c r="E2149" s="14"/>
    </row>
    <row r="2150" spans="1:5" x14ac:dyDescent="0.2">
      <c r="A2150" s="15" t="s">
        <v>8219</v>
      </c>
      <c r="B2150" s="15">
        <v>10</v>
      </c>
      <c r="D2150" s="14"/>
      <c r="E2150" s="14"/>
    </row>
    <row r="2151" spans="1:5" x14ac:dyDescent="0.2">
      <c r="A2151" s="15" t="s">
        <v>8219</v>
      </c>
      <c r="B2151" s="15">
        <v>30</v>
      </c>
      <c r="D2151" s="14"/>
      <c r="E2151" s="14"/>
    </row>
    <row r="2152" spans="1:5" x14ac:dyDescent="0.2">
      <c r="A2152" s="15" t="s">
        <v>8219</v>
      </c>
      <c r="B2152" s="15">
        <v>71</v>
      </c>
      <c r="D2152" s="14"/>
      <c r="E2152" s="14"/>
    </row>
    <row r="2153" spans="1:5" x14ac:dyDescent="0.2">
      <c r="A2153" s="15" t="s">
        <v>8219</v>
      </c>
      <c r="B2153" s="15">
        <v>10</v>
      </c>
      <c r="D2153" s="14"/>
      <c r="E2153" s="14"/>
    </row>
    <row r="2154" spans="1:5" x14ac:dyDescent="0.2">
      <c r="A2154" s="15" t="s">
        <v>8219</v>
      </c>
      <c r="B2154" s="15">
        <v>24</v>
      </c>
      <c r="D2154" s="14"/>
      <c r="E2154" s="14"/>
    </row>
    <row r="2155" spans="1:5" x14ac:dyDescent="0.2">
      <c r="A2155" s="15" t="s">
        <v>8219</v>
      </c>
      <c r="B2155" s="15">
        <v>38</v>
      </c>
      <c r="D2155" s="14"/>
      <c r="E2155" s="14"/>
    </row>
    <row r="2156" spans="1:5" x14ac:dyDescent="0.2">
      <c r="A2156" s="15" t="s">
        <v>8219</v>
      </c>
      <c r="B2156" s="15">
        <v>26</v>
      </c>
      <c r="D2156" s="14"/>
      <c r="E2156" s="14"/>
    </row>
    <row r="2157" spans="1:5" x14ac:dyDescent="0.2">
      <c r="A2157" s="15" t="s">
        <v>8219</v>
      </c>
      <c r="B2157" s="15">
        <v>19</v>
      </c>
      <c r="D2157" s="14"/>
      <c r="E2157" s="14"/>
    </row>
    <row r="2158" spans="1:5" x14ac:dyDescent="0.2">
      <c r="A2158" s="15" t="s">
        <v>8219</v>
      </c>
      <c r="B2158" s="15">
        <v>11</v>
      </c>
      <c r="D2158" s="14"/>
      <c r="E2158" s="14"/>
    </row>
    <row r="2159" spans="1:5" x14ac:dyDescent="0.2">
      <c r="A2159" s="15" t="s">
        <v>8219</v>
      </c>
      <c r="B2159" s="15">
        <v>27</v>
      </c>
      <c r="D2159" s="14"/>
      <c r="E2159" s="14"/>
    </row>
    <row r="2160" spans="1:5" x14ac:dyDescent="0.2">
      <c r="A2160" s="15" t="s">
        <v>8219</v>
      </c>
      <c r="B2160" s="15">
        <v>34</v>
      </c>
      <c r="D2160" s="14"/>
      <c r="E2160" s="14"/>
    </row>
    <row r="2161" spans="1:5" x14ac:dyDescent="0.2">
      <c r="A2161" s="15" t="s">
        <v>8219</v>
      </c>
      <c r="B2161" s="15">
        <v>20</v>
      </c>
      <c r="D2161" s="14"/>
      <c r="E2161" s="14"/>
    </row>
    <row r="2162" spans="1:5" x14ac:dyDescent="0.2">
      <c r="A2162" s="15" t="s">
        <v>8219</v>
      </c>
      <c r="B2162" s="15">
        <v>37</v>
      </c>
      <c r="D2162" s="14"/>
      <c r="E2162" s="14"/>
    </row>
    <row r="2163" spans="1:5" x14ac:dyDescent="0.2">
      <c r="A2163" s="15" t="s">
        <v>8219</v>
      </c>
      <c r="B2163" s="15">
        <v>20</v>
      </c>
      <c r="D2163" s="14"/>
      <c r="E2163" s="14"/>
    </row>
    <row r="2164" spans="1:5" x14ac:dyDescent="0.2">
      <c r="A2164" s="15" t="s">
        <v>8219</v>
      </c>
      <c r="B2164" s="15">
        <v>10</v>
      </c>
      <c r="D2164" s="14"/>
      <c r="E2164" s="14"/>
    </row>
    <row r="2165" spans="1:5" x14ac:dyDescent="0.2">
      <c r="A2165" s="15" t="s">
        <v>8219</v>
      </c>
      <c r="B2165" s="15">
        <v>26</v>
      </c>
      <c r="D2165" s="14"/>
      <c r="E2165" s="14"/>
    </row>
    <row r="2166" spans="1:5" x14ac:dyDescent="0.2">
      <c r="A2166" s="15" t="s">
        <v>8219</v>
      </c>
      <c r="B2166" s="15">
        <v>20</v>
      </c>
      <c r="D2166" s="14"/>
      <c r="E2166" s="14"/>
    </row>
    <row r="2167" spans="1:5" x14ac:dyDescent="0.2">
      <c r="A2167" s="15" t="s">
        <v>8219</v>
      </c>
      <c r="B2167" s="15">
        <v>46</v>
      </c>
      <c r="D2167" s="14"/>
      <c r="E2167" s="14"/>
    </row>
    <row r="2168" spans="1:5" x14ac:dyDescent="0.2">
      <c r="A2168" s="15" t="s">
        <v>8219</v>
      </c>
      <c r="B2168" s="15">
        <v>76</v>
      </c>
      <c r="D2168" s="14"/>
      <c r="E2168" s="14"/>
    </row>
    <row r="2169" spans="1:5" x14ac:dyDescent="0.2">
      <c r="A2169" s="15" t="s">
        <v>8219</v>
      </c>
      <c r="B2169" s="15">
        <v>41</v>
      </c>
      <c r="D2169" s="14"/>
      <c r="E2169" s="14"/>
    </row>
    <row r="2170" spans="1:5" x14ac:dyDescent="0.2">
      <c r="A2170" s="15" t="s">
        <v>8219</v>
      </c>
      <c r="B2170" s="15">
        <v>7</v>
      </c>
      <c r="D2170" s="14"/>
      <c r="E2170" s="14"/>
    </row>
    <row r="2171" spans="1:5" x14ac:dyDescent="0.2">
      <c r="A2171" s="15" t="s">
        <v>8219</v>
      </c>
      <c r="B2171" s="15">
        <v>49</v>
      </c>
      <c r="D2171" s="14"/>
      <c r="E2171" s="14"/>
    </row>
    <row r="2172" spans="1:5" x14ac:dyDescent="0.2">
      <c r="A2172" s="15" t="s">
        <v>8219</v>
      </c>
      <c r="B2172" s="15">
        <v>26</v>
      </c>
      <c r="D2172" s="14"/>
      <c r="E2172" s="14"/>
    </row>
    <row r="2173" spans="1:5" x14ac:dyDescent="0.2">
      <c r="A2173" s="15" t="s">
        <v>8219</v>
      </c>
      <c r="B2173" s="15">
        <v>65</v>
      </c>
      <c r="D2173" s="14"/>
      <c r="E2173" s="14"/>
    </row>
    <row r="2174" spans="1:5" x14ac:dyDescent="0.2">
      <c r="A2174" s="15" t="s">
        <v>8219</v>
      </c>
      <c r="B2174" s="15">
        <v>28</v>
      </c>
      <c r="D2174" s="14"/>
      <c r="E2174" s="14"/>
    </row>
    <row r="2175" spans="1:5" x14ac:dyDescent="0.2">
      <c r="A2175" s="15" t="s">
        <v>8219</v>
      </c>
      <c r="B2175" s="15">
        <v>8</v>
      </c>
      <c r="D2175" s="14"/>
      <c r="E2175" s="14"/>
    </row>
    <row r="2176" spans="1:5" x14ac:dyDescent="0.2">
      <c r="A2176" s="15" t="s">
        <v>8219</v>
      </c>
      <c r="B2176" s="15">
        <v>3</v>
      </c>
      <c r="D2176" s="14"/>
      <c r="E2176" s="14"/>
    </row>
    <row r="2177" spans="1:5" x14ac:dyDescent="0.2">
      <c r="A2177" s="15" t="s">
        <v>8219</v>
      </c>
      <c r="B2177" s="15">
        <v>9</v>
      </c>
      <c r="D2177" s="14"/>
      <c r="E2177" s="14"/>
    </row>
    <row r="2178" spans="1:5" x14ac:dyDescent="0.2">
      <c r="A2178" s="15" t="s">
        <v>8219</v>
      </c>
      <c r="B2178" s="15">
        <v>9</v>
      </c>
      <c r="D2178" s="14"/>
      <c r="E2178" s="14"/>
    </row>
    <row r="2179" spans="1:5" x14ac:dyDescent="0.2">
      <c r="A2179" s="15" t="s">
        <v>8219</v>
      </c>
      <c r="B2179" s="15">
        <v>20</v>
      </c>
      <c r="D2179" s="14"/>
      <c r="E2179" s="14"/>
    </row>
    <row r="2180" spans="1:5" x14ac:dyDescent="0.2">
      <c r="A2180" s="15" t="s">
        <v>8219</v>
      </c>
      <c r="B2180" s="15">
        <v>57</v>
      </c>
      <c r="D2180" s="14"/>
      <c r="E2180" s="14"/>
    </row>
    <row r="2181" spans="1:5" x14ac:dyDescent="0.2">
      <c r="A2181" s="15" t="s">
        <v>8219</v>
      </c>
      <c r="B2181" s="15">
        <v>8</v>
      </c>
      <c r="D2181" s="14"/>
      <c r="E2181" s="14"/>
    </row>
    <row r="2182" spans="1:5" x14ac:dyDescent="0.2">
      <c r="A2182" s="15" t="s">
        <v>8219</v>
      </c>
      <c r="B2182" s="15">
        <v>14</v>
      </c>
      <c r="D2182" s="14"/>
      <c r="E2182" s="14"/>
    </row>
    <row r="2183" spans="1:5" x14ac:dyDescent="0.2">
      <c r="A2183" s="15" t="s">
        <v>8219</v>
      </c>
      <c r="B2183" s="15">
        <v>17</v>
      </c>
      <c r="D2183" s="14"/>
      <c r="E2183" s="14"/>
    </row>
    <row r="2184" spans="1:5" x14ac:dyDescent="0.2">
      <c r="A2184" s="15" t="s">
        <v>8219</v>
      </c>
      <c r="B2184" s="15">
        <v>100</v>
      </c>
      <c r="D2184" s="14"/>
      <c r="E2184" s="14"/>
    </row>
    <row r="2185" spans="1:5" x14ac:dyDescent="0.2">
      <c r="A2185" s="15" t="s">
        <v>8219</v>
      </c>
      <c r="B2185" s="15">
        <v>32</v>
      </c>
      <c r="D2185" s="14"/>
      <c r="E2185" s="14"/>
    </row>
    <row r="2186" spans="1:5" x14ac:dyDescent="0.2">
      <c r="A2186" s="15" t="s">
        <v>8219</v>
      </c>
      <c r="B2186" s="15">
        <v>3</v>
      </c>
      <c r="D2186" s="14"/>
      <c r="E2186" s="14"/>
    </row>
    <row r="2187" spans="1:5" x14ac:dyDescent="0.2">
      <c r="D2187" s="14"/>
      <c r="E2187" s="14"/>
    </row>
    <row r="2188" spans="1:5" x14ac:dyDescent="0.2">
      <c r="D2188" s="14"/>
      <c r="E2188" s="14"/>
    </row>
    <row r="2189" spans="1:5" x14ac:dyDescent="0.2">
      <c r="A2189" s="15" t="s">
        <v>8408</v>
      </c>
      <c r="B2189" s="15">
        <f>AVERAGE(B2:B2186)</f>
        <v>194.42517162471395</v>
      </c>
      <c r="D2189" s="14"/>
      <c r="E2189" s="14"/>
    </row>
    <row r="2190" spans="1:5" x14ac:dyDescent="0.2">
      <c r="A2190" s="15" t="s">
        <v>8407</v>
      </c>
      <c r="B2190" s="15">
        <f>MEDIAN(B2:B2186)</f>
        <v>62</v>
      </c>
      <c r="D2190" s="14"/>
      <c r="E2190" s="14"/>
    </row>
    <row r="2191" spans="1:5" x14ac:dyDescent="0.2">
      <c r="A2191" s="15" t="s">
        <v>8406</v>
      </c>
      <c r="B2191" s="15">
        <f>MIN(B3:B2187)</f>
        <v>1</v>
      </c>
      <c r="D2191" s="14"/>
      <c r="E2191" s="14"/>
    </row>
    <row r="2192" spans="1:5" x14ac:dyDescent="0.2">
      <c r="A2192" s="15" t="s">
        <v>8405</v>
      </c>
      <c r="B2192" s="15">
        <f>MAX(B4:B2188)</f>
        <v>26457</v>
      </c>
      <c r="D2192" s="14"/>
      <c r="E2192" s="14"/>
    </row>
    <row r="2193" spans="1:5" x14ac:dyDescent="0.2">
      <c r="A2193" s="15" t="s">
        <v>8404</v>
      </c>
      <c r="B2193" s="15">
        <f>_xlfn.VAR.P(B5:B2189)</f>
        <v>713476.2365875307</v>
      </c>
      <c r="D2193" s="14"/>
      <c r="E2193" s="14"/>
    </row>
    <row r="2194" spans="1:5" x14ac:dyDescent="0.2">
      <c r="A2194" s="15" t="s">
        <v>8403</v>
      </c>
      <c r="B2194" s="15">
        <f>STDEV(B6:B2190)</f>
        <v>844.8729849149164</v>
      </c>
      <c r="D2194" s="14"/>
      <c r="E2194" s="14"/>
    </row>
    <row r="2195" spans="1:5" x14ac:dyDescent="0.2">
      <c r="D2195" s="14"/>
      <c r="E2195" s="14"/>
    </row>
    <row r="2196" spans="1:5" x14ac:dyDescent="0.2">
      <c r="D2196" s="14"/>
      <c r="E2196" s="14"/>
    </row>
    <row r="2197" spans="1:5" x14ac:dyDescent="0.2">
      <c r="D2197" s="14"/>
      <c r="E2197" s="14"/>
    </row>
    <row r="2198" spans="1:5" x14ac:dyDescent="0.2">
      <c r="D2198" s="14"/>
      <c r="E2198" s="14"/>
    </row>
    <row r="2199" spans="1:5" x14ac:dyDescent="0.2">
      <c r="D2199" s="14"/>
      <c r="E2199" s="14"/>
    </row>
    <row r="2200" spans="1:5" x14ac:dyDescent="0.2">
      <c r="D2200" s="14"/>
      <c r="E2200" s="14"/>
    </row>
    <row r="2201" spans="1:5" x14ac:dyDescent="0.2">
      <c r="D2201" s="14"/>
      <c r="E2201" s="14"/>
    </row>
    <row r="2202" spans="1:5" x14ac:dyDescent="0.2">
      <c r="D2202" s="14"/>
      <c r="E2202" s="14"/>
    </row>
    <row r="2203" spans="1:5" x14ac:dyDescent="0.2">
      <c r="D2203" s="14"/>
      <c r="E2203" s="14"/>
    </row>
    <row r="2204" spans="1:5" x14ac:dyDescent="0.2">
      <c r="D2204" s="14"/>
      <c r="E2204" s="14"/>
    </row>
    <row r="2205" spans="1:5" x14ac:dyDescent="0.2">
      <c r="D2205" s="14"/>
      <c r="E2205" s="14"/>
    </row>
    <row r="2206" spans="1:5" x14ac:dyDescent="0.2">
      <c r="D2206" s="14"/>
      <c r="E2206" s="14"/>
    </row>
    <row r="2207" spans="1:5" x14ac:dyDescent="0.2">
      <c r="D2207" s="14"/>
      <c r="E2207" s="14"/>
    </row>
    <row r="2208" spans="1:5" x14ac:dyDescent="0.2">
      <c r="D2208" s="14"/>
      <c r="E2208" s="14"/>
    </row>
    <row r="2209" spans="4:5" x14ac:dyDescent="0.2">
      <c r="D2209" s="14"/>
      <c r="E2209" s="14"/>
    </row>
    <row r="2210" spans="4:5" x14ac:dyDescent="0.2">
      <c r="D2210" s="14"/>
      <c r="E2210" s="14"/>
    </row>
    <row r="2211" spans="4:5" x14ac:dyDescent="0.2">
      <c r="D2211" s="14"/>
      <c r="E2211" s="14"/>
    </row>
    <row r="2212" spans="4:5" x14ac:dyDescent="0.2">
      <c r="D2212" s="14"/>
      <c r="E2212" s="14"/>
    </row>
    <row r="2213" spans="4:5" x14ac:dyDescent="0.2">
      <c r="D2213" s="14"/>
      <c r="E2213" s="14"/>
    </row>
    <row r="2214" spans="4:5" x14ac:dyDescent="0.2">
      <c r="D2214" s="14"/>
      <c r="E2214" s="14"/>
    </row>
    <row r="2215" spans="4:5" x14ac:dyDescent="0.2">
      <c r="D2215" s="14"/>
      <c r="E2215" s="14"/>
    </row>
    <row r="2216" spans="4:5" x14ac:dyDescent="0.2">
      <c r="D2216" s="14"/>
      <c r="E2216" s="14"/>
    </row>
    <row r="2217" spans="4:5" x14ac:dyDescent="0.2">
      <c r="D2217" s="14"/>
      <c r="E2217" s="14"/>
    </row>
    <row r="2218" spans="4:5" x14ac:dyDescent="0.2">
      <c r="D2218" s="14"/>
      <c r="E2218" s="14"/>
    </row>
    <row r="2219" spans="4:5" x14ac:dyDescent="0.2">
      <c r="D2219" s="14"/>
      <c r="E2219" s="14"/>
    </row>
    <row r="2220" spans="4:5" x14ac:dyDescent="0.2">
      <c r="D2220" s="14"/>
      <c r="E2220" s="14"/>
    </row>
    <row r="2221" spans="4:5" x14ac:dyDescent="0.2">
      <c r="D2221" s="14"/>
      <c r="E2221" s="14"/>
    </row>
    <row r="2222" spans="4:5" x14ac:dyDescent="0.2">
      <c r="D2222" s="14"/>
      <c r="E2222" s="14"/>
    </row>
    <row r="2223" spans="4:5" x14ac:dyDescent="0.2">
      <c r="D2223" s="14"/>
      <c r="E2223" s="14"/>
    </row>
    <row r="2224" spans="4:5" x14ac:dyDescent="0.2">
      <c r="D2224" s="14"/>
      <c r="E2224" s="14"/>
    </row>
    <row r="2225" spans="4:5" x14ac:dyDescent="0.2">
      <c r="D2225" s="14"/>
      <c r="E2225" s="14"/>
    </row>
    <row r="2226" spans="4:5" x14ac:dyDescent="0.2">
      <c r="D2226" s="14"/>
      <c r="E2226" s="14"/>
    </row>
    <row r="2227" spans="4:5" x14ac:dyDescent="0.2">
      <c r="D2227" s="14"/>
      <c r="E2227" s="14"/>
    </row>
    <row r="2228" spans="4:5" x14ac:dyDescent="0.2">
      <c r="D2228" s="14"/>
      <c r="E2228" s="14"/>
    </row>
    <row r="2229" spans="4:5" x14ac:dyDescent="0.2">
      <c r="D2229" s="14"/>
      <c r="E2229" s="14"/>
    </row>
    <row r="2230" spans="4:5" x14ac:dyDescent="0.2">
      <c r="D2230" s="14"/>
      <c r="E2230" s="14"/>
    </row>
    <row r="2231" spans="4:5" x14ac:dyDescent="0.2">
      <c r="D2231" s="14"/>
      <c r="E2231" s="14"/>
    </row>
    <row r="2232" spans="4:5" x14ac:dyDescent="0.2">
      <c r="D2232" s="14"/>
      <c r="E2232" s="14"/>
    </row>
    <row r="2233" spans="4:5" x14ac:dyDescent="0.2">
      <c r="D2233" s="14"/>
      <c r="E2233" s="14"/>
    </row>
    <row r="2234" spans="4:5" x14ac:dyDescent="0.2">
      <c r="D2234" s="14"/>
      <c r="E2234" s="14"/>
    </row>
    <row r="2235" spans="4:5" x14ac:dyDescent="0.2">
      <c r="D2235" s="14"/>
      <c r="E2235" s="14"/>
    </row>
    <row r="2236" spans="4:5" x14ac:dyDescent="0.2">
      <c r="D2236" s="14"/>
      <c r="E2236" s="14"/>
    </row>
    <row r="2237" spans="4:5" x14ac:dyDescent="0.2">
      <c r="D2237" s="14"/>
      <c r="E2237" s="14"/>
    </row>
    <row r="2238" spans="4:5" x14ac:dyDescent="0.2">
      <c r="D2238" s="14"/>
      <c r="E2238" s="14"/>
    </row>
    <row r="2239" spans="4:5" x14ac:dyDescent="0.2">
      <c r="D2239" s="14"/>
      <c r="E2239" s="14"/>
    </row>
    <row r="2240" spans="4:5" x14ac:dyDescent="0.2">
      <c r="D2240" s="14"/>
      <c r="E2240" s="14"/>
    </row>
    <row r="2241" spans="4:5" x14ac:dyDescent="0.2">
      <c r="D2241" s="14"/>
      <c r="E2241" s="14"/>
    </row>
    <row r="2242" spans="4:5" x14ac:dyDescent="0.2">
      <c r="D2242" s="14"/>
      <c r="E2242" s="14"/>
    </row>
    <row r="2243" spans="4:5" x14ac:dyDescent="0.2">
      <c r="D2243" s="14"/>
      <c r="E2243" s="14"/>
    </row>
    <row r="2244" spans="4:5" x14ac:dyDescent="0.2">
      <c r="D2244" s="14"/>
      <c r="E2244" s="14"/>
    </row>
    <row r="2245" spans="4:5" x14ac:dyDescent="0.2">
      <c r="D2245" s="14"/>
      <c r="E2245" s="14"/>
    </row>
    <row r="2246" spans="4:5" x14ac:dyDescent="0.2">
      <c r="D2246" s="14"/>
      <c r="E2246" s="14"/>
    </row>
    <row r="2247" spans="4:5" x14ac:dyDescent="0.2">
      <c r="D2247" s="14"/>
      <c r="E2247" s="14"/>
    </row>
    <row r="2248" spans="4:5" x14ac:dyDescent="0.2">
      <c r="D2248" s="14"/>
      <c r="E2248" s="14"/>
    </row>
    <row r="2249" spans="4:5" x14ac:dyDescent="0.2">
      <c r="D2249" s="14"/>
      <c r="E2249" s="14"/>
    </row>
    <row r="2250" spans="4:5" x14ac:dyDescent="0.2">
      <c r="D2250" s="14"/>
      <c r="E2250" s="14"/>
    </row>
    <row r="2251" spans="4:5" x14ac:dyDescent="0.2">
      <c r="D2251" s="14"/>
      <c r="E2251" s="14"/>
    </row>
    <row r="2252" spans="4:5" x14ac:dyDescent="0.2">
      <c r="D2252" s="14"/>
      <c r="E2252" s="14"/>
    </row>
    <row r="2253" spans="4:5" x14ac:dyDescent="0.2">
      <c r="D2253" s="14"/>
      <c r="E2253" s="14"/>
    </row>
    <row r="2254" spans="4:5" x14ac:dyDescent="0.2">
      <c r="D2254" s="14"/>
      <c r="E2254" s="14"/>
    </row>
    <row r="2255" spans="4:5" x14ac:dyDescent="0.2">
      <c r="D2255" s="14"/>
      <c r="E2255" s="14"/>
    </row>
    <row r="2256" spans="4:5" x14ac:dyDescent="0.2">
      <c r="D2256" s="14"/>
      <c r="E2256" s="14"/>
    </row>
    <row r="2257" spans="4:5" x14ac:dyDescent="0.2">
      <c r="D2257" s="14"/>
      <c r="E2257" s="14"/>
    </row>
    <row r="2258" spans="4:5" x14ac:dyDescent="0.2">
      <c r="D2258" s="14"/>
      <c r="E2258" s="14"/>
    </row>
    <row r="2259" spans="4:5" x14ac:dyDescent="0.2">
      <c r="D2259" s="14"/>
      <c r="E2259" s="14"/>
    </row>
    <row r="2260" spans="4:5" x14ac:dyDescent="0.2">
      <c r="D2260" s="14"/>
      <c r="E2260" s="14"/>
    </row>
    <row r="2261" spans="4:5" x14ac:dyDescent="0.2">
      <c r="D2261" s="14"/>
      <c r="E2261" s="14"/>
    </row>
    <row r="2262" spans="4:5" x14ac:dyDescent="0.2">
      <c r="D2262" s="14"/>
      <c r="E2262" s="14"/>
    </row>
    <row r="2263" spans="4:5" x14ac:dyDescent="0.2">
      <c r="D2263" s="14"/>
      <c r="E2263" s="14"/>
    </row>
    <row r="2264" spans="4:5" x14ac:dyDescent="0.2">
      <c r="D2264" s="14"/>
      <c r="E2264" s="14"/>
    </row>
    <row r="2265" spans="4:5" x14ac:dyDescent="0.2">
      <c r="D2265" s="14"/>
      <c r="E2265" s="14"/>
    </row>
    <row r="2266" spans="4:5" x14ac:dyDescent="0.2">
      <c r="D2266" s="14"/>
      <c r="E2266" s="14"/>
    </row>
    <row r="2267" spans="4:5" x14ac:dyDescent="0.2">
      <c r="D2267" s="14"/>
      <c r="E2267" s="14"/>
    </row>
    <row r="2268" spans="4:5" x14ac:dyDescent="0.2">
      <c r="D2268" s="14"/>
      <c r="E2268" s="14"/>
    </row>
    <row r="2269" spans="4:5" x14ac:dyDescent="0.2">
      <c r="D2269" s="14"/>
      <c r="E2269" s="14"/>
    </row>
    <row r="2270" spans="4:5" x14ac:dyDescent="0.2">
      <c r="D2270" s="14"/>
      <c r="E2270" s="14"/>
    </row>
    <row r="2271" spans="4:5" x14ac:dyDescent="0.2">
      <c r="D2271" s="14"/>
      <c r="E2271" s="14"/>
    </row>
    <row r="2272" spans="4:5" x14ac:dyDescent="0.2">
      <c r="D2272" s="14"/>
      <c r="E2272" s="14"/>
    </row>
    <row r="2273" spans="4:5" x14ac:dyDescent="0.2">
      <c r="D2273" s="14"/>
      <c r="E2273" s="14"/>
    </row>
    <row r="2274" spans="4:5" x14ac:dyDescent="0.2">
      <c r="D2274" s="14"/>
      <c r="E2274" s="14"/>
    </row>
    <row r="2275" spans="4:5" x14ac:dyDescent="0.2">
      <c r="D2275" s="14"/>
      <c r="E2275" s="14"/>
    </row>
    <row r="2276" spans="4:5" x14ac:dyDescent="0.2">
      <c r="D2276" s="14"/>
      <c r="E2276" s="14"/>
    </row>
    <row r="2277" spans="4:5" x14ac:dyDescent="0.2">
      <c r="D2277" s="14"/>
      <c r="E2277" s="14"/>
    </row>
    <row r="2278" spans="4:5" x14ac:dyDescent="0.2">
      <c r="D2278" s="14"/>
      <c r="E2278" s="14"/>
    </row>
    <row r="2279" spans="4:5" x14ac:dyDescent="0.2">
      <c r="D2279" s="14"/>
      <c r="E2279" s="14"/>
    </row>
    <row r="2280" spans="4:5" x14ac:dyDescent="0.2">
      <c r="D2280" s="14"/>
      <c r="E2280" s="14"/>
    </row>
    <row r="2281" spans="4:5" x14ac:dyDescent="0.2">
      <c r="D2281" s="14"/>
      <c r="E2281" s="14"/>
    </row>
    <row r="2282" spans="4:5" x14ac:dyDescent="0.2">
      <c r="D2282" s="14"/>
      <c r="E2282" s="14"/>
    </row>
    <row r="2283" spans="4:5" x14ac:dyDescent="0.2">
      <c r="D2283" s="14"/>
      <c r="E2283" s="14"/>
    </row>
    <row r="2284" spans="4:5" x14ac:dyDescent="0.2">
      <c r="D2284" s="14"/>
      <c r="E2284" s="14"/>
    </row>
    <row r="2285" spans="4:5" x14ac:dyDescent="0.2">
      <c r="D2285" s="14"/>
      <c r="E2285" s="14"/>
    </row>
    <row r="2286" spans="4:5" x14ac:dyDescent="0.2">
      <c r="D2286" s="14"/>
      <c r="E2286" s="14"/>
    </row>
    <row r="2287" spans="4:5" x14ac:dyDescent="0.2">
      <c r="D2287" s="14"/>
      <c r="E2287" s="14"/>
    </row>
    <row r="2288" spans="4:5" x14ac:dyDescent="0.2">
      <c r="D2288" s="14"/>
      <c r="E2288" s="14"/>
    </row>
    <row r="2289" spans="4:5" x14ac:dyDescent="0.2">
      <c r="D2289" s="14"/>
      <c r="E2289" s="14"/>
    </row>
    <row r="2290" spans="4:5" x14ac:dyDescent="0.2">
      <c r="D2290" s="14"/>
      <c r="E2290" s="14"/>
    </row>
    <row r="2291" spans="4:5" x14ac:dyDescent="0.2">
      <c r="D2291" s="14"/>
      <c r="E2291" s="14"/>
    </row>
    <row r="2292" spans="4:5" x14ac:dyDescent="0.2">
      <c r="D2292" s="14"/>
      <c r="E2292" s="14"/>
    </row>
    <row r="2293" spans="4:5" x14ac:dyDescent="0.2">
      <c r="D2293" s="14"/>
      <c r="E2293" s="14"/>
    </row>
    <row r="2294" spans="4:5" x14ac:dyDescent="0.2">
      <c r="D2294" s="14"/>
      <c r="E2294" s="14"/>
    </row>
    <row r="2295" spans="4:5" x14ac:dyDescent="0.2">
      <c r="D2295" s="14"/>
      <c r="E2295" s="14"/>
    </row>
    <row r="2296" spans="4:5" x14ac:dyDescent="0.2">
      <c r="D2296" s="14"/>
      <c r="E2296" s="14"/>
    </row>
    <row r="2297" spans="4:5" x14ac:dyDescent="0.2">
      <c r="D2297" s="14"/>
      <c r="E2297" s="14"/>
    </row>
    <row r="2298" spans="4:5" x14ac:dyDescent="0.2">
      <c r="D2298" s="14"/>
      <c r="E2298" s="14"/>
    </row>
    <row r="2299" spans="4:5" x14ac:dyDescent="0.2">
      <c r="D2299" s="14"/>
      <c r="E2299" s="14"/>
    </row>
    <row r="2300" spans="4:5" x14ac:dyDescent="0.2">
      <c r="D2300" s="14"/>
      <c r="E2300" s="14"/>
    </row>
    <row r="2301" spans="4:5" x14ac:dyDescent="0.2">
      <c r="D2301" s="14"/>
      <c r="E2301" s="14"/>
    </row>
    <row r="2302" spans="4:5" x14ac:dyDescent="0.2">
      <c r="D2302" s="14"/>
      <c r="E2302" s="14"/>
    </row>
    <row r="2303" spans="4:5" x14ac:dyDescent="0.2">
      <c r="D2303" s="14"/>
      <c r="E2303" s="14"/>
    </row>
    <row r="2304" spans="4:5" x14ac:dyDescent="0.2">
      <c r="D2304" s="14"/>
      <c r="E2304" s="14"/>
    </row>
    <row r="2305" spans="4:5" x14ac:dyDescent="0.2">
      <c r="D2305" s="14"/>
      <c r="E2305" s="14"/>
    </row>
    <row r="2306" spans="4:5" x14ac:dyDescent="0.2">
      <c r="D2306" s="14"/>
      <c r="E2306" s="14"/>
    </row>
    <row r="2307" spans="4:5" x14ac:dyDescent="0.2">
      <c r="D2307" s="14"/>
      <c r="E2307" s="14"/>
    </row>
    <row r="2308" spans="4:5" x14ac:dyDescent="0.2">
      <c r="D2308" s="14"/>
      <c r="E2308" s="14"/>
    </row>
    <row r="2309" spans="4:5" x14ac:dyDescent="0.2">
      <c r="D2309" s="14"/>
      <c r="E2309" s="14"/>
    </row>
    <row r="2310" spans="4:5" x14ac:dyDescent="0.2">
      <c r="D2310" s="14"/>
      <c r="E2310" s="14"/>
    </row>
    <row r="2311" spans="4:5" x14ac:dyDescent="0.2">
      <c r="D2311" s="14"/>
      <c r="E2311" s="14"/>
    </row>
    <row r="2312" spans="4:5" x14ac:dyDescent="0.2">
      <c r="D2312" s="14"/>
      <c r="E2312" s="14"/>
    </row>
    <row r="2313" spans="4:5" x14ac:dyDescent="0.2">
      <c r="D2313" s="14"/>
      <c r="E2313" s="14"/>
    </row>
    <row r="2314" spans="4:5" x14ac:dyDescent="0.2">
      <c r="D2314" s="14"/>
      <c r="E2314" s="14"/>
    </row>
    <row r="2315" spans="4:5" x14ac:dyDescent="0.2">
      <c r="D2315" s="14"/>
      <c r="E2315" s="14"/>
    </row>
    <row r="2316" spans="4:5" x14ac:dyDescent="0.2">
      <c r="D2316" s="14"/>
      <c r="E2316" s="14"/>
    </row>
    <row r="2317" spans="4:5" x14ac:dyDescent="0.2">
      <c r="D2317" s="14"/>
      <c r="E2317" s="14"/>
    </row>
    <row r="2318" spans="4:5" x14ac:dyDescent="0.2">
      <c r="D2318" s="14"/>
      <c r="E2318" s="14"/>
    </row>
    <row r="2319" spans="4:5" x14ac:dyDescent="0.2">
      <c r="D2319" s="14"/>
      <c r="E2319" s="14"/>
    </row>
    <row r="2320" spans="4:5" x14ac:dyDescent="0.2">
      <c r="D2320" s="14"/>
      <c r="E2320" s="14"/>
    </row>
    <row r="2321" spans="4:5" x14ac:dyDescent="0.2">
      <c r="D2321" s="14"/>
      <c r="E2321" s="14"/>
    </row>
    <row r="2322" spans="4:5" x14ac:dyDescent="0.2">
      <c r="D2322" s="14"/>
      <c r="E2322" s="14"/>
    </row>
    <row r="2323" spans="4:5" x14ac:dyDescent="0.2">
      <c r="D2323" s="14"/>
      <c r="E2323" s="14"/>
    </row>
    <row r="2324" spans="4:5" x14ac:dyDescent="0.2">
      <c r="D2324" s="14"/>
      <c r="E2324" s="14"/>
    </row>
    <row r="2325" spans="4:5" x14ac:dyDescent="0.2">
      <c r="D2325" s="14"/>
      <c r="E2325" s="14"/>
    </row>
    <row r="2326" spans="4:5" x14ac:dyDescent="0.2">
      <c r="D2326" s="14"/>
      <c r="E2326" s="14"/>
    </row>
    <row r="2327" spans="4:5" x14ac:dyDescent="0.2">
      <c r="D2327" s="14"/>
      <c r="E2327" s="14"/>
    </row>
    <row r="2328" spans="4:5" x14ac:dyDescent="0.2">
      <c r="D2328" s="14"/>
      <c r="E2328" s="14"/>
    </row>
    <row r="2329" spans="4:5" x14ac:dyDescent="0.2">
      <c r="D2329" s="14"/>
      <c r="E2329" s="14"/>
    </row>
    <row r="2330" spans="4:5" x14ac:dyDescent="0.2">
      <c r="D2330" s="14"/>
      <c r="E2330" s="14"/>
    </row>
    <row r="2331" spans="4:5" x14ac:dyDescent="0.2">
      <c r="D2331" s="14"/>
      <c r="E2331" s="14"/>
    </row>
    <row r="2332" spans="4:5" x14ac:dyDescent="0.2">
      <c r="D2332" s="14"/>
      <c r="E2332" s="14"/>
    </row>
    <row r="2333" spans="4:5" x14ac:dyDescent="0.2">
      <c r="D2333" s="14"/>
      <c r="E2333" s="14"/>
    </row>
    <row r="2334" spans="4:5" x14ac:dyDescent="0.2">
      <c r="D2334" s="14"/>
      <c r="E2334" s="14"/>
    </row>
    <row r="2335" spans="4:5" x14ac:dyDescent="0.2">
      <c r="D2335" s="14"/>
      <c r="E2335" s="14"/>
    </row>
    <row r="2336" spans="4:5" x14ac:dyDescent="0.2">
      <c r="D2336" s="14"/>
      <c r="E2336" s="14"/>
    </row>
    <row r="2337" spans="4:5" x14ac:dyDescent="0.2">
      <c r="D2337" s="14"/>
      <c r="E2337" s="14"/>
    </row>
    <row r="2338" spans="4:5" x14ac:dyDescent="0.2">
      <c r="D2338" s="14"/>
      <c r="E2338" s="14"/>
    </row>
    <row r="2339" spans="4:5" x14ac:dyDescent="0.2">
      <c r="D2339" s="14"/>
      <c r="E2339" s="14"/>
    </row>
    <row r="2340" spans="4:5" x14ac:dyDescent="0.2">
      <c r="D2340" s="14"/>
      <c r="E2340" s="14"/>
    </row>
    <row r="2341" spans="4:5" x14ac:dyDescent="0.2">
      <c r="D2341" s="14"/>
      <c r="E2341" s="14"/>
    </row>
    <row r="2342" spans="4:5" x14ac:dyDescent="0.2">
      <c r="D2342" s="14"/>
      <c r="E2342" s="14"/>
    </row>
    <row r="2343" spans="4:5" x14ac:dyDescent="0.2">
      <c r="D2343" s="14"/>
      <c r="E2343" s="14"/>
    </row>
    <row r="2344" spans="4:5" x14ac:dyDescent="0.2">
      <c r="D2344" s="14"/>
      <c r="E2344" s="14"/>
    </row>
    <row r="2345" spans="4:5" x14ac:dyDescent="0.2">
      <c r="D2345" s="14"/>
      <c r="E2345" s="14"/>
    </row>
    <row r="2346" spans="4:5" x14ac:dyDescent="0.2">
      <c r="D2346" s="14"/>
      <c r="E2346" s="14"/>
    </row>
    <row r="2347" spans="4:5" x14ac:dyDescent="0.2">
      <c r="D2347" s="14"/>
      <c r="E2347" s="14"/>
    </row>
    <row r="2348" spans="4:5" x14ac:dyDescent="0.2">
      <c r="D2348" s="14"/>
      <c r="E2348" s="14"/>
    </row>
    <row r="2349" spans="4:5" x14ac:dyDescent="0.2">
      <c r="D2349" s="14"/>
      <c r="E2349" s="14"/>
    </row>
    <row r="2350" spans="4:5" x14ac:dyDescent="0.2">
      <c r="D2350" s="14"/>
      <c r="E2350" s="14"/>
    </row>
    <row r="2351" spans="4:5" x14ac:dyDescent="0.2">
      <c r="D2351" s="14"/>
      <c r="E2351" s="14"/>
    </row>
    <row r="2352" spans="4:5" x14ac:dyDescent="0.2">
      <c r="D2352" s="14"/>
      <c r="E2352" s="14"/>
    </row>
    <row r="2353" spans="4:5" x14ac:dyDescent="0.2">
      <c r="D2353" s="14"/>
      <c r="E2353" s="14"/>
    </row>
    <row r="2354" spans="4:5" x14ac:dyDescent="0.2">
      <c r="D2354" s="14"/>
      <c r="E2354" s="14"/>
    </row>
    <row r="2355" spans="4:5" x14ac:dyDescent="0.2">
      <c r="D2355" s="14"/>
      <c r="E2355" s="14"/>
    </row>
    <row r="2356" spans="4:5" x14ac:dyDescent="0.2">
      <c r="D2356" s="14"/>
      <c r="E2356" s="14"/>
    </row>
    <row r="2357" spans="4:5" x14ac:dyDescent="0.2">
      <c r="D2357" s="14"/>
      <c r="E2357" s="14"/>
    </row>
    <row r="2358" spans="4:5" x14ac:dyDescent="0.2">
      <c r="D2358" s="14"/>
      <c r="E2358" s="14"/>
    </row>
    <row r="2359" spans="4:5" x14ac:dyDescent="0.2">
      <c r="D2359" s="14"/>
      <c r="E2359" s="14"/>
    </row>
    <row r="2360" spans="4:5" x14ac:dyDescent="0.2">
      <c r="D2360" s="14"/>
      <c r="E2360" s="14"/>
    </row>
    <row r="2361" spans="4:5" x14ac:dyDescent="0.2">
      <c r="D2361" s="14"/>
      <c r="E2361" s="14"/>
    </row>
    <row r="2362" spans="4:5" x14ac:dyDescent="0.2">
      <c r="D2362" s="14"/>
      <c r="E2362" s="14"/>
    </row>
    <row r="2363" spans="4:5" x14ac:dyDescent="0.2">
      <c r="D2363" s="14"/>
      <c r="E2363" s="14"/>
    </row>
    <row r="2364" spans="4:5" x14ac:dyDescent="0.2">
      <c r="D2364" s="14"/>
      <c r="E2364" s="14"/>
    </row>
    <row r="2365" spans="4:5" x14ac:dyDescent="0.2">
      <c r="D2365" s="14"/>
      <c r="E2365" s="14"/>
    </row>
    <row r="2366" spans="4:5" x14ac:dyDescent="0.2">
      <c r="D2366" s="14"/>
      <c r="E2366" s="14"/>
    </row>
    <row r="2367" spans="4:5" x14ac:dyDescent="0.2">
      <c r="D2367" s="14"/>
      <c r="E2367" s="14"/>
    </row>
    <row r="2368" spans="4:5" x14ac:dyDescent="0.2">
      <c r="D2368" s="14"/>
      <c r="E2368" s="14"/>
    </row>
    <row r="2369" spans="4:5" x14ac:dyDescent="0.2">
      <c r="D2369" s="14"/>
      <c r="E2369" s="14"/>
    </row>
    <row r="2370" spans="4:5" x14ac:dyDescent="0.2">
      <c r="D2370" s="14"/>
      <c r="E2370" s="14"/>
    </row>
    <row r="2371" spans="4:5" x14ac:dyDescent="0.2">
      <c r="D2371" s="14"/>
      <c r="E2371" s="14"/>
    </row>
    <row r="2372" spans="4:5" x14ac:dyDescent="0.2">
      <c r="D2372" s="14"/>
      <c r="E2372" s="14"/>
    </row>
    <row r="2373" spans="4:5" x14ac:dyDescent="0.2">
      <c r="D2373" s="14"/>
      <c r="E2373" s="14"/>
    </row>
    <row r="2374" spans="4:5" x14ac:dyDescent="0.2">
      <c r="D2374" s="14"/>
      <c r="E2374" s="14"/>
    </row>
    <row r="2375" spans="4:5" x14ac:dyDescent="0.2">
      <c r="D2375" s="14"/>
      <c r="E2375" s="14"/>
    </row>
    <row r="2376" spans="4:5" x14ac:dyDescent="0.2">
      <c r="D2376" s="14"/>
      <c r="E2376" s="14"/>
    </row>
    <row r="2377" spans="4:5" x14ac:dyDescent="0.2">
      <c r="D2377" s="14"/>
      <c r="E2377" s="14"/>
    </row>
    <row r="2378" spans="4:5" x14ac:dyDescent="0.2">
      <c r="D2378" s="14"/>
      <c r="E2378" s="14"/>
    </row>
    <row r="2379" spans="4:5" x14ac:dyDescent="0.2">
      <c r="D2379" s="14"/>
      <c r="E2379" s="14"/>
    </row>
    <row r="2380" spans="4:5" x14ac:dyDescent="0.2">
      <c r="D2380" s="14"/>
      <c r="E2380" s="14"/>
    </row>
    <row r="2381" spans="4:5" x14ac:dyDescent="0.2">
      <c r="D2381" s="14"/>
      <c r="E2381" s="14"/>
    </row>
    <row r="2382" spans="4:5" x14ac:dyDescent="0.2">
      <c r="D2382" s="14"/>
      <c r="E2382" s="14"/>
    </row>
    <row r="2383" spans="4:5" x14ac:dyDescent="0.2">
      <c r="D2383" s="14"/>
      <c r="E2383" s="14"/>
    </row>
    <row r="2384" spans="4:5" x14ac:dyDescent="0.2">
      <c r="D2384" s="14"/>
      <c r="E2384" s="14"/>
    </row>
    <row r="2385" spans="4:5" x14ac:dyDescent="0.2">
      <c r="D2385" s="14"/>
      <c r="E2385" s="14"/>
    </row>
    <row r="2386" spans="4:5" x14ac:dyDescent="0.2">
      <c r="D2386" s="14"/>
      <c r="E2386" s="14"/>
    </row>
    <row r="2387" spans="4:5" x14ac:dyDescent="0.2">
      <c r="D2387" s="14"/>
      <c r="E2387" s="14"/>
    </row>
    <row r="2388" spans="4:5" x14ac:dyDescent="0.2">
      <c r="D2388" s="14"/>
      <c r="E2388" s="14"/>
    </row>
    <row r="2389" spans="4:5" x14ac:dyDescent="0.2">
      <c r="D2389" s="14"/>
      <c r="E2389" s="14"/>
    </row>
    <row r="2390" spans="4:5" x14ac:dyDescent="0.2">
      <c r="D2390" s="14"/>
      <c r="E2390" s="14"/>
    </row>
    <row r="2391" spans="4:5" x14ac:dyDescent="0.2">
      <c r="D2391" s="14"/>
      <c r="E2391" s="14"/>
    </row>
    <row r="2392" spans="4:5" x14ac:dyDescent="0.2">
      <c r="D2392" s="14"/>
      <c r="E2392" s="14"/>
    </row>
    <row r="2393" spans="4:5" x14ac:dyDescent="0.2">
      <c r="D2393" s="14"/>
      <c r="E2393" s="14"/>
    </row>
    <row r="2394" spans="4:5" x14ac:dyDescent="0.2">
      <c r="D2394" s="14"/>
      <c r="E2394" s="14"/>
    </row>
  </sheetData>
  <mergeCells count="2">
    <mergeCell ref="G1:H1"/>
    <mergeCell ref="J1:K1"/>
  </mergeCells>
  <conditionalFormatting sqref="A1:A1048576 D2:D1531">
    <cfRule type="containsText" dxfId="15" priority="13" operator="containsText" text="live">
      <formula>NOT(ISERROR(SEARCH("live",A1)))</formula>
    </cfRule>
    <cfRule type="containsText" dxfId="14" priority="14" operator="containsText" text="canceled">
      <formula>NOT(ISERROR(SEARCH("canceled",A1)))</formula>
    </cfRule>
    <cfRule type="containsText" dxfId="13" priority="15" operator="containsText" text="failed">
      <formula>NOT(ISERROR(SEARCH("failed",A1)))</formula>
    </cfRule>
    <cfRule type="containsText" dxfId="12" priority="16" operator="containsText" text="successful">
      <formula>NOT(ISERROR(SEARCH("successful",A1)))</formula>
    </cfRule>
  </conditionalFormatting>
  <conditionalFormatting sqref="D1 D2395:D1048576">
    <cfRule type="containsText" dxfId="11" priority="9" operator="containsText" text="live">
      <formula>NOT(ISERROR(SEARCH("live",D1)))</formula>
    </cfRule>
    <cfRule type="containsText" dxfId="10" priority="10" operator="containsText" text="canceled">
      <formula>NOT(ISERROR(SEARCH("canceled",D1)))</formula>
    </cfRule>
    <cfRule type="containsText" dxfId="9" priority="11" operator="containsText" text="failed">
      <formula>NOT(ISERROR(SEARCH("failed",D1)))</formula>
    </cfRule>
    <cfRule type="containsText" dxfId="8" priority="12" operator="containsText" text="successful">
      <formula>NOT(ISERROR(SEARCH("successful",D1)))</formula>
    </cfRule>
  </conditionalFormatting>
  <conditionalFormatting sqref="G1">
    <cfRule type="containsText" dxfId="7" priority="5" operator="containsText" text="live">
      <formula>NOT(ISERROR(SEARCH("live",G1)))</formula>
    </cfRule>
    <cfRule type="containsText" dxfId="6" priority="6" operator="containsText" text="canceled">
      <formula>NOT(ISERROR(SEARCH("canceled",G1)))</formula>
    </cfRule>
    <cfRule type="containsText" dxfId="5" priority="7" operator="containsText" text="failed">
      <formula>NOT(ISERROR(SEARCH("failed",G1)))</formula>
    </cfRule>
    <cfRule type="containsText" dxfId="4" priority="8" operator="containsText" text="successful">
      <formula>NOT(ISERROR(SEARCH("successful",G1)))</formula>
    </cfRule>
  </conditionalFormatting>
  <conditionalFormatting sqref="J1">
    <cfRule type="containsText" dxfId="3" priority="1" operator="containsText" text="live">
      <formula>NOT(ISERROR(SEARCH("live",J1)))</formula>
    </cfRule>
    <cfRule type="containsText" dxfId="2" priority="2" operator="containsText" text="canceled">
      <formula>NOT(ISERROR(SEARCH("canceled",J1)))</formula>
    </cfRule>
    <cfRule type="containsText" dxfId="1" priority="3" operator="containsText" text="failed">
      <formula>NOT(ISERROR(SEARCH("failed",J1)))</formula>
    </cfRule>
    <cfRule type="containsText" dxfId="0" priority="4" operator="containsText" text="successful">
      <formula>NOT(ISERROR(SEARCH("successful",J1)))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Categories</vt:lpstr>
      <vt:lpstr>Sub-Categories</vt:lpstr>
      <vt:lpstr>Date Graph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Pinedo, Ivan</cp:lastModifiedBy>
  <dcterms:created xsi:type="dcterms:W3CDTF">2017-04-20T15:17:24Z</dcterms:created>
  <dcterms:modified xsi:type="dcterms:W3CDTF">2020-07-18T17:50:58Z</dcterms:modified>
</cp:coreProperties>
</file>