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I3DR\i3drsgm-benchmark\"/>
    </mc:Choice>
  </mc:AlternateContent>
  <xr:revisionPtr revIDLastSave="0" documentId="13_ncr:1_{BD369DEE-C7CB-4486-97FD-EF39B18EA17D}" xr6:coauthVersionLast="46" xr6:coauthVersionMax="46" xr10:uidLastSave="{00000000-0000-0000-0000-000000000000}"/>
  <bookViews>
    <workbookView xWindow="-108" yWindow="-108" windowWidth="23256" windowHeight="12576" activeTab="5" xr2:uid="{4834C9CE-6753-4503-A663-54A4468A400D}"/>
  </bookViews>
  <sheets>
    <sheet name="I3DRSGM" sheetId="2" r:id="rId1"/>
    <sheet name="I3DRSGM_interp" sheetId="4" r:id="rId2"/>
    <sheet name="I3DRALSC" sheetId="6" r:id="rId3"/>
    <sheet name="OpenCVBM" sheetId="7" r:id="rId4"/>
    <sheet name="OpenCVSGBM" sheetId="8" r:id="rId5"/>
    <sheet name="Comparison" sheetId="5" r:id="rId6"/>
  </sheets>
  <definedNames>
    <definedName name="ExternalData_1" localSheetId="2" hidden="1">I3DRALSC!$A$1:$O$16</definedName>
    <definedName name="ExternalData_1" localSheetId="0" hidden="1">I3DRSGM!$A$1:$O$16</definedName>
    <definedName name="ExternalData_1" localSheetId="1" hidden="1">I3DRSGM_interp!$A$1:$O$16</definedName>
    <definedName name="ExternalData_1" localSheetId="3" hidden="1">OpenCVBM!$A$1:$O$16</definedName>
    <definedName name="ExternalData_1" localSheetId="4" hidden="1">OpenCVSGBM!$A$1:$O$16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6" l="1"/>
  <c r="D18" i="6"/>
  <c r="E18" i="6"/>
  <c r="F18" i="6"/>
  <c r="G18" i="6"/>
  <c r="H18" i="6"/>
  <c r="I18" i="6"/>
  <c r="J18" i="6"/>
  <c r="K18" i="6"/>
  <c r="L18" i="6"/>
  <c r="M18" i="6"/>
  <c r="N18" i="6"/>
  <c r="B18" i="6"/>
  <c r="C18" i="4"/>
  <c r="D18" i="4"/>
  <c r="E18" i="4"/>
  <c r="F18" i="4"/>
  <c r="G18" i="4"/>
  <c r="H18" i="4"/>
  <c r="I18" i="4"/>
  <c r="J18" i="4"/>
  <c r="K18" i="4"/>
  <c r="L18" i="4"/>
  <c r="M18" i="4"/>
  <c r="N18" i="4"/>
  <c r="B18" i="4"/>
  <c r="C18" i="2"/>
  <c r="D18" i="2"/>
  <c r="E18" i="2"/>
  <c r="F18" i="2"/>
  <c r="G18" i="2"/>
  <c r="H18" i="2"/>
  <c r="I18" i="2"/>
  <c r="J18" i="2"/>
  <c r="K18" i="2"/>
  <c r="L18" i="2"/>
  <c r="M18" i="2"/>
  <c r="N18" i="2"/>
  <c r="B1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580E05-F504-4F30-91E5-5A937A35E97B}" keepAlive="1" name="Query - I3DRALSC" description="Connection to the 'I3DRALSC' query in the workbook." type="5" refreshedVersion="6" background="1" saveData="1">
    <dbPr connection="Provider=Microsoft.Mashup.OleDb.1;Data Source=$Workbook$;Location=I3DRALSC;Extended Properties=&quot;&quot;" command="SELECT * FROM [I3DRALSC]"/>
  </connection>
  <connection id="2" xr16:uid="{3440DEB2-8C58-439A-BE4A-5E13499FE0A8}" keepAlive="1" name="Query - I3DRSGM" description="Connection to the 'I3DRSGM' query in the workbook." type="5" refreshedVersion="6" background="1" saveData="1">
    <dbPr connection="Provider=Microsoft.Mashup.OleDb.1;Data Source=$Workbook$;Location=I3DRSGM;Extended Properties=&quot;&quot;" command="SELECT * FROM [I3DRSGM]"/>
  </connection>
  <connection id="3" xr16:uid="{AF0AC585-76B6-4D5C-B50A-9D4EF5C8457B}" keepAlive="1" name="Query - I3DRSGM_interp" description="Connection to the 'I3DRSGM_interp' query in the workbook." type="5" refreshedVersion="6" background="1" saveData="1">
    <dbPr connection="Provider=Microsoft.Mashup.OleDb.1;Data Source=$Workbook$;Location=I3DRSGM_interp;Extended Properties=&quot;&quot;" command="SELECT * FROM [I3DRSGM_interp]"/>
  </connection>
  <connection id="4" xr16:uid="{1F5ED8A4-A062-4713-8319-942897AD4D2A}" keepAlive="1" name="Query - OpenCVBM" description="Connection to the 'OpenCVBM' query in the workbook." type="5" refreshedVersion="6" background="1" saveData="1">
    <dbPr connection="Provider=Microsoft.Mashup.OleDb.1;Data Source=$Workbook$;Location=OpenCVBM;Extended Properties=&quot;&quot;" command="SELECT * FROM [OpenCVBM]"/>
  </connection>
  <connection id="5" xr16:uid="{1777DFAC-7E87-4824-9A0B-37837F0120CA}" keepAlive="1" name="Query - OpenCVSGBM" description="Connection to the 'OpenCVSGBM' query in the workbook." type="5" refreshedVersion="6" background="1" saveData="1">
    <dbPr connection="Provider=Microsoft.Mashup.OleDb.1;Data Source=$Workbook$;Location=OpenCVSGBM;Extended Properties=&quot;&quot;" command="SELECT * FROM [OpenCVSGBM]"/>
  </connection>
</connections>
</file>

<file path=xl/sharedStrings.xml><?xml version="1.0" encoding="utf-8"?>
<sst xmlns="http://schemas.openxmlformats.org/spreadsheetml/2006/main" count="153" uniqueCount="28">
  <si>
    <t xml:space="preserve"> </t>
  </si>
  <si>
    <t>bad050</t>
  </si>
  <si>
    <t>bad100</t>
  </si>
  <si>
    <t>bad200</t>
  </si>
  <si>
    <t>bad400</t>
  </si>
  <si>
    <t>avgerr</t>
  </si>
  <si>
    <t>rms</t>
  </si>
  <si>
    <t>A50</t>
  </si>
  <si>
    <t>A90</t>
  </si>
  <si>
    <t>A95</t>
  </si>
  <si>
    <t>A99</t>
  </si>
  <si>
    <t>time</t>
  </si>
  <si>
    <t>time/MP</t>
  </si>
  <si>
    <t>time/Gdisp</t>
  </si>
  <si>
    <t>Adirondack</t>
  </si>
  <si>
    <t>Art</t>
  </si>
  <si>
    <t>Jadeplant</t>
  </si>
  <si>
    <t>Motorcycle</t>
  </si>
  <si>
    <t>Piano</t>
  </si>
  <si>
    <t>Pipes</t>
  </si>
  <si>
    <t>Playroom</t>
  </si>
  <si>
    <t>Playtable</t>
  </si>
  <si>
    <t>Recycle</t>
  </si>
  <si>
    <t>Shelves</t>
  </si>
  <si>
    <t>Teddy</t>
  </si>
  <si>
    <t>Vintage</t>
  </si>
  <si>
    <t>Average</t>
  </si>
  <si>
    <t>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</si>
</sst>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Percentage of pixels with disparity error &gt; 2.0</a:t>
            </a:r>
            <a:endParaRPr lang="en-GB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I3DRSGM</c:v>
          </c:tx>
          <c:cat>
            <c:strRef>
              <c:f>I3DRSGM!$A$2:$A$16</c:f>
              <c:strCache>
                <c:ptCount val="15"/>
                <c:pt idx="0">
                  <c:v>Adirondack</c:v>
                </c:pt>
                <c:pt idx="1">
                  <c:v>Art</c:v>
                </c:pt>
                <c:pt idx="2">
                  <c:v>Jadeplant</c:v>
                </c:pt>
                <c:pt idx="3">
                  <c:v>Motorcycle</c:v>
                </c:pt>
                <c:pt idx="4">
                  <c:v>Motorcycle</c:v>
                </c:pt>
                <c:pt idx="5">
                  <c:v>Piano</c:v>
                </c:pt>
                <c:pt idx="6">
                  <c:v>Piano</c:v>
                </c:pt>
                <c:pt idx="7">
                  <c:v>Pipes</c:v>
                </c:pt>
                <c:pt idx="8">
                  <c:v>Playroom</c:v>
                </c:pt>
                <c:pt idx="9">
                  <c:v>Playtable</c:v>
                </c:pt>
                <c:pt idx="10">
                  <c:v>Playtable</c:v>
                </c:pt>
                <c:pt idx="11">
                  <c:v>Recycle</c:v>
                </c:pt>
                <c:pt idx="12">
                  <c:v>Shelves</c:v>
                </c:pt>
                <c:pt idx="13">
                  <c:v>Teddy</c:v>
                </c:pt>
                <c:pt idx="14">
                  <c:v>Vintage</c:v>
                </c:pt>
              </c:strCache>
            </c:strRef>
          </c:cat>
          <c:val>
            <c:numRef>
              <c:f>I3DRSGM!$D$2:$D$16</c:f>
              <c:numCache>
                <c:formatCode>General</c:formatCode>
                <c:ptCount val="15"/>
                <c:pt idx="0">
                  <c:v>48.890865784212416</c:v>
                </c:pt>
                <c:pt idx="1">
                  <c:v>56.345388554021646</c:v>
                </c:pt>
                <c:pt idx="2">
                  <c:v>65.080066896065318</c:v>
                </c:pt>
                <c:pt idx="3">
                  <c:v>36.991500283753801</c:v>
                </c:pt>
                <c:pt idx="4">
                  <c:v>36.991500283753801</c:v>
                </c:pt>
                <c:pt idx="5">
                  <c:v>44.613561445244613</c:v>
                </c:pt>
                <c:pt idx="6">
                  <c:v>44.613561445244613</c:v>
                </c:pt>
                <c:pt idx="7">
                  <c:v>42.362613086471704</c:v>
                </c:pt>
                <c:pt idx="8">
                  <c:v>58.290073003450303</c:v>
                </c:pt>
                <c:pt idx="9">
                  <c:v>44.55064477194766</c:v>
                </c:pt>
                <c:pt idx="10">
                  <c:v>44.55064477194766</c:v>
                </c:pt>
                <c:pt idx="11">
                  <c:v>46.641768118427066</c:v>
                </c:pt>
                <c:pt idx="12">
                  <c:v>63.958479876549269</c:v>
                </c:pt>
                <c:pt idx="13">
                  <c:v>76.109407407407403</c:v>
                </c:pt>
                <c:pt idx="14">
                  <c:v>56.107095452446906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8D-4937-A90B-6CD207AF9AFC}"/>
            </c:ext>
          </c:extLst>
        </c:ser>
        <c:ser>
          <c:idx val="0"/>
          <c:order val="1"/>
          <c:tx>
            <c:v>I3DRSGM_interp</c:v>
          </c:tx>
          <c:cat>
            <c:strRef>
              <c:f>I3DRSGM_interp!$A$2:$A$16</c:f>
              <c:strCache>
                <c:ptCount val="15"/>
                <c:pt idx="0">
                  <c:v>Adirondack</c:v>
                </c:pt>
                <c:pt idx="1">
                  <c:v>Art</c:v>
                </c:pt>
                <c:pt idx="2">
                  <c:v>Jadeplant</c:v>
                </c:pt>
                <c:pt idx="3">
                  <c:v>Motorcycle</c:v>
                </c:pt>
                <c:pt idx="4">
                  <c:v>Motorcycle</c:v>
                </c:pt>
                <c:pt idx="5">
                  <c:v>Piano</c:v>
                </c:pt>
                <c:pt idx="6">
                  <c:v>Piano</c:v>
                </c:pt>
                <c:pt idx="7">
                  <c:v>Pipes</c:v>
                </c:pt>
                <c:pt idx="8">
                  <c:v>Playroom</c:v>
                </c:pt>
                <c:pt idx="9">
                  <c:v>Playtable</c:v>
                </c:pt>
                <c:pt idx="10">
                  <c:v>Playtable</c:v>
                </c:pt>
                <c:pt idx="11">
                  <c:v>Recycle</c:v>
                </c:pt>
                <c:pt idx="12">
                  <c:v>Shelves</c:v>
                </c:pt>
                <c:pt idx="13">
                  <c:v>Teddy</c:v>
                </c:pt>
                <c:pt idx="14">
                  <c:v>Vintage</c:v>
                </c:pt>
              </c:strCache>
            </c:strRef>
          </c:cat>
          <c:val>
            <c:numRef>
              <c:f>I3DRSGM_interp!$D$2:$D$16</c:f>
              <c:numCache>
                <c:formatCode>General</c:formatCode>
                <c:ptCount val="15"/>
                <c:pt idx="0">
                  <c:v>32.655656814403812</c:v>
                </c:pt>
                <c:pt idx="1">
                  <c:v>51.769265668546247</c:v>
                </c:pt>
                <c:pt idx="2">
                  <c:v>61.638820021800001</c:v>
                </c:pt>
                <c:pt idx="3">
                  <c:v>28.686253825245672</c:v>
                </c:pt>
                <c:pt idx="4">
                  <c:v>28.686253825245672</c:v>
                </c:pt>
                <c:pt idx="5">
                  <c:v>39.398853755289394</c:v>
                </c:pt>
                <c:pt idx="6">
                  <c:v>39.398853755289394</c:v>
                </c:pt>
                <c:pt idx="7">
                  <c:v>38.309015358720814</c:v>
                </c:pt>
                <c:pt idx="8">
                  <c:v>50.250151026075663</c:v>
                </c:pt>
                <c:pt idx="9">
                  <c:v>36.572624190064793</c:v>
                </c:pt>
                <c:pt idx="10">
                  <c:v>36.572624190064793</c:v>
                </c:pt>
                <c:pt idx="11">
                  <c:v>31.632801783264746</c:v>
                </c:pt>
                <c:pt idx="12">
                  <c:v>62.510428424203759</c:v>
                </c:pt>
                <c:pt idx="13">
                  <c:v>73.281148148148148</c:v>
                </c:pt>
                <c:pt idx="14">
                  <c:v>43.77910751385042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8D-4937-A90B-6CD207AF9AFC}"/>
            </c:ext>
          </c:extLst>
        </c:ser>
        <c:ser>
          <c:idx val="2"/>
          <c:order val="2"/>
          <c:tx>
            <c:v>I3DRALSC</c:v>
          </c:tx>
          <c:val>
            <c:numRef>
              <c:f>I3DRALSC!$D$2:$D$16</c:f>
              <c:numCache>
                <c:formatCode>General</c:formatCode>
                <c:ptCount val="15"/>
                <c:pt idx="0">
                  <c:v>65.718189808158868</c:v>
                </c:pt>
                <c:pt idx="1">
                  <c:v>81.275260872383171</c:v>
                </c:pt>
                <c:pt idx="2">
                  <c:v>71.213529278859809</c:v>
                </c:pt>
                <c:pt idx="3">
                  <c:v>43.59471606969754</c:v>
                </c:pt>
                <c:pt idx="4">
                  <c:v>43.542700195776554</c:v>
                </c:pt>
                <c:pt idx="5">
                  <c:v>53.903183049222662</c:v>
                </c:pt>
                <c:pt idx="6">
                  <c:v>53.91468813498517</c:v>
                </c:pt>
                <c:pt idx="7">
                  <c:v>47.157339224349535</c:v>
                </c:pt>
                <c:pt idx="8">
                  <c:v>71.080948473810125</c:v>
                </c:pt>
                <c:pt idx="9">
                  <c:v>57.414599479100495</c:v>
                </c:pt>
                <c:pt idx="10">
                  <c:v>57.406122951340365</c:v>
                </c:pt>
                <c:pt idx="11">
                  <c:v>79.700663723136728</c:v>
                </c:pt>
                <c:pt idx="12">
                  <c:v>64.326184069184762</c:v>
                </c:pt>
                <c:pt idx="13">
                  <c:v>87.305740740740745</c:v>
                </c:pt>
                <c:pt idx="14">
                  <c:v>83.478528249076646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C8D-4937-A90B-6CD207AF9AFC}"/>
            </c:ext>
          </c:extLst>
        </c:ser>
        <c:ser>
          <c:idx val="3"/>
          <c:order val="3"/>
          <c:tx>
            <c:v>OpenCVBM</c:v>
          </c:tx>
          <c:val>
            <c:numRef>
              <c:f>OpenCVBM!$D$3:$D$16</c:f>
              <c:numCache>
                <c:formatCode>General</c:formatCode>
                <c:ptCount val="14"/>
                <c:pt idx="0">
                  <c:v>68.836930455635496</c:v>
                </c:pt>
                <c:pt idx="1">
                  <c:v>72.57116294122855</c:v>
                </c:pt>
                <c:pt idx="2">
                  <c:v>52.62506211357212</c:v>
                </c:pt>
                <c:pt idx="3">
                  <c:v>52.62506211357212</c:v>
                </c:pt>
                <c:pt idx="4">
                  <c:v>53.514877215372266</c:v>
                </c:pt>
                <c:pt idx="5">
                  <c:v>53.514877215372266</c:v>
                </c:pt>
                <c:pt idx="6">
                  <c:v>47.960481099656356</c:v>
                </c:pt>
                <c:pt idx="7">
                  <c:v>63.714012965701308</c:v>
                </c:pt>
                <c:pt idx="8">
                  <c:v>78.011212044212925</c:v>
                </c:pt>
                <c:pt idx="9">
                  <c:v>78.011212044212925</c:v>
                </c:pt>
                <c:pt idx="10">
                  <c:v>71.142100337219944</c:v>
                </c:pt>
                <c:pt idx="11">
                  <c:v>62.979247435834516</c:v>
                </c:pt>
                <c:pt idx="12">
                  <c:v>78.960555555555558</c:v>
                </c:pt>
                <c:pt idx="13">
                  <c:v>70.278054305170826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C8D-4937-A90B-6CD207AF9AFC}"/>
            </c:ext>
          </c:extLst>
        </c:ser>
        <c:ser>
          <c:idx val="4"/>
          <c:order val="4"/>
          <c:tx>
            <c:v>OpenCVSGBM</c:v>
          </c:tx>
          <c:val>
            <c:numRef>
              <c:f>OpenCVSGBM!$D$2:$D$16</c:f>
              <c:numCache>
                <c:formatCode>General</c:formatCode>
                <c:ptCount val="15"/>
                <c:pt idx="0">
                  <c:v>65.993652563123376</c:v>
                </c:pt>
                <c:pt idx="1">
                  <c:v>79.529003823967841</c:v>
                </c:pt>
                <c:pt idx="2">
                  <c:v>69.086865655236423</c:v>
                </c:pt>
                <c:pt idx="3">
                  <c:v>64.692812746926904</c:v>
                </c:pt>
                <c:pt idx="4">
                  <c:v>64.692812746926904</c:v>
                </c:pt>
                <c:pt idx="5">
                  <c:v>50.85878297511961</c:v>
                </c:pt>
                <c:pt idx="6">
                  <c:v>50.85878297511961</c:v>
                </c:pt>
                <c:pt idx="7">
                  <c:v>51.900781962269448</c:v>
                </c:pt>
                <c:pt idx="8">
                  <c:v>66.973151921712898</c:v>
                </c:pt>
                <c:pt idx="9">
                  <c:v>76.393862755685433</c:v>
                </c:pt>
                <c:pt idx="10">
                  <c:v>76.393862755685433</c:v>
                </c:pt>
                <c:pt idx="11">
                  <c:v>58.40017003886603</c:v>
                </c:pt>
                <c:pt idx="12">
                  <c:v>64.142885769903984</c:v>
                </c:pt>
                <c:pt idx="13">
                  <c:v>74.764222222222216</c:v>
                </c:pt>
                <c:pt idx="14">
                  <c:v>68.488537338411817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C8D-4937-A90B-6CD207AF9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678383"/>
        <c:axId val="515677551"/>
      </c:lineChart>
      <c:catAx>
        <c:axId val="515678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Datset</a:t>
                </a:r>
                <a:r>
                  <a:rPr lang="en-GB" baseline="0"/>
                  <a:t> image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7551"/>
        <c:crosses val="autoZero"/>
        <c:auto val="1"/>
        <c:lblAlgn val="ctr"/>
        <c:lblOffset val="100"/>
        <c:noMultiLvlLbl val="0"/>
      </c:catAx>
      <c:valAx>
        <c:axId val="51567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Bad pixel</a:t>
                </a:r>
                <a:r>
                  <a:rPr lang="en-GB" baseline="0"/>
                  <a:t>s (%)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838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Match</a:t>
            </a:r>
            <a:r>
              <a:rPr lang="en-GB" baseline="0"/>
              <a:t> time per mega pixel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I3DRSGM</c:v>
          </c:tx>
          <c:cat>
            <c:strRef>
              <c:f>I3DRSGM!$A$2:$A$16</c:f>
              <c:strCache>
                <c:ptCount val="15"/>
                <c:pt idx="0">
                  <c:v>Adirondack</c:v>
                </c:pt>
                <c:pt idx="1">
                  <c:v>Art</c:v>
                </c:pt>
                <c:pt idx="2">
                  <c:v>Jadeplant</c:v>
                </c:pt>
                <c:pt idx="3">
                  <c:v>Motorcycle</c:v>
                </c:pt>
                <c:pt idx="4">
                  <c:v>Motorcycle</c:v>
                </c:pt>
                <c:pt idx="5">
                  <c:v>Piano</c:v>
                </c:pt>
                <c:pt idx="6">
                  <c:v>Piano</c:v>
                </c:pt>
                <c:pt idx="7">
                  <c:v>Pipes</c:v>
                </c:pt>
                <c:pt idx="8">
                  <c:v>Playroom</c:v>
                </c:pt>
                <c:pt idx="9">
                  <c:v>Playtable</c:v>
                </c:pt>
                <c:pt idx="10">
                  <c:v>Playtable</c:v>
                </c:pt>
                <c:pt idx="11">
                  <c:v>Recycle</c:v>
                </c:pt>
                <c:pt idx="12">
                  <c:v>Shelves</c:v>
                </c:pt>
                <c:pt idx="13">
                  <c:v>Teddy</c:v>
                </c:pt>
                <c:pt idx="14">
                  <c:v>Vintage</c:v>
                </c:pt>
              </c:strCache>
            </c:strRef>
          </c:cat>
          <c:val>
            <c:numRef>
              <c:f>I3DRSGM!$M$2:$M$16</c:f>
              <c:numCache>
                <c:formatCode>General</c:formatCode>
                <c:ptCount val="15"/>
                <c:pt idx="0">
                  <c:v>0.64459756808050006</c:v>
                </c:pt>
                <c:pt idx="1">
                  <c:v>1.1087391085831451</c:v>
                </c:pt>
                <c:pt idx="2">
                  <c:v>0.66202602132916966</c:v>
                </c:pt>
                <c:pt idx="3">
                  <c:v>0.64468492518090814</c:v>
                </c:pt>
                <c:pt idx="4">
                  <c:v>0.47595403831180155</c:v>
                </c:pt>
                <c:pt idx="5">
                  <c:v>0.64742827994779417</c:v>
                </c:pt>
                <c:pt idx="6">
                  <c:v>0.46831857202977578</c:v>
                </c:pt>
                <c:pt idx="7">
                  <c:v>0.65698510124569853</c:v>
                </c:pt>
                <c:pt idx="8">
                  <c:v>0.66084565584469335</c:v>
                </c:pt>
                <c:pt idx="9">
                  <c:v>0.66212446478176201</c:v>
                </c:pt>
                <c:pt idx="10">
                  <c:v>0.51713503992795307</c:v>
                </c:pt>
                <c:pt idx="11">
                  <c:v>0.74104647393579837</c:v>
                </c:pt>
                <c:pt idx="12">
                  <c:v>0.64753294043090537</c:v>
                </c:pt>
                <c:pt idx="13">
                  <c:v>0.86454894807603622</c:v>
                </c:pt>
                <c:pt idx="14">
                  <c:v>0.65455500411414924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5-488A-AA29-C2CB975D3A3A}"/>
            </c:ext>
          </c:extLst>
        </c:ser>
        <c:ser>
          <c:idx val="0"/>
          <c:order val="1"/>
          <c:tx>
            <c:v>I3DRSGM_interp</c:v>
          </c:tx>
          <c:cat>
            <c:strRef>
              <c:f>I3DRSGM_interp!$A$2:$A$16</c:f>
              <c:strCache>
                <c:ptCount val="15"/>
                <c:pt idx="0">
                  <c:v>Adirondack</c:v>
                </c:pt>
                <c:pt idx="1">
                  <c:v>Art</c:v>
                </c:pt>
                <c:pt idx="2">
                  <c:v>Jadeplant</c:v>
                </c:pt>
                <c:pt idx="3">
                  <c:v>Motorcycle</c:v>
                </c:pt>
                <c:pt idx="4">
                  <c:v>Motorcycle</c:v>
                </c:pt>
                <c:pt idx="5">
                  <c:v>Piano</c:v>
                </c:pt>
                <c:pt idx="6">
                  <c:v>Piano</c:v>
                </c:pt>
                <c:pt idx="7">
                  <c:v>Pipes</c:v>
                </c:pt>
                <c:pt idx="8">
                  <c:v>Playroom</c:v>
                </c:pt>
                <c:pt idx="9">
                  <c:v>Playtable</c:v>
                </c:pt>
                <c:pt idx="10">
                  <c:v>Playtable</c:v>
                </c:pt>
                <c:pt idx="11">
                  <c:v>Recycle</c:v>
                </c:pt>
                <c:pt idx="12">
                  <c:v>Shelves</c:v>
                </c:pt>
                <c:pt idx="13">
                  <c:v>Teddy</c:v>
                </c:pt>
                <c:pt idx="14">
                  <c:v>Vintage</c:v>
                </c:pt>
              </c:strCache>
            </c:strRef>
          </c:cat>
          <c:val>
            <c:numRef>
              <c:f>I3DRSGM_interp!$M$2:$M$16</c:f>
              <c:numCache>
                <c:formatCode>General</c:formatCode>
                <c:ptCount val="15"/>
                <c:pt idx="0">
                  <c:v>0.70739828364120061</c:v>
                </c:pt>
                <c:pt idx="1">
                  <c:v>1.1680492262914752</c:v>
                </c:pt>
                <c:pt idx="2">
                  <c:v>0.76577445132902078</c:v>
                </c:pt>
                <c:pt idx="3">
                  <c:v>0.69703067727677359</c:v>
                </c:pt>
                <c:pt idx="4">
                  <c:v>0.52503982126425841</c:v>
                </c:pt>
                <c:pt idx="5">
                  <c:v>0.70616922201668308</c:v>
                </c:pt>
                <c:pt idx="6">
                  <c:v>0.53998907043841837</c:v>
                </c:pt>
                <c:pt idx="7">
                  <c:v>0.71362142718701904</c:v>
                </c:pt>
                <c:pt idx="8">
                  <c:v>0.74486655753063646</c:v>
                </c:pt>
                <c:pt idx="9">
                  <c:v>0.72734956024350694</c:v>
                </c:pt>
                <c:pt idx="10">
                  <c:v>0.5335736465551032</c:v>
                </c:pt>
                <c:pt idx="11">
                  <c:v>0.71209098651466929</c:v>
                </c:pt>
                <c:pt idx="12">
                  <c:v>0.72221185510071295</c:v>
                </c:pt>
                <c:pt idx="13">
                  <c:v>0.88813110634132664</c:v>
                </c:pt>
                <c:pt idx="14">
                  <c:v>0.73243008233393558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5-488A-AA29-C2CB975D3A3A}"/>
            </c:ext>
          </c:extLst>
        </c:ser>
        <c:ser>
          <c:idx val="2"/>
          <c:order val="2"/>
          <c:tx>
            <c:v>I3DRALSC</c:v>
          </c:tx>
          <c:val>
            <c:numRef>
              <c:f>I3DRALSC!$M$2:$M$16</c:f>
              <c:numCache>
                <c:formatCode>General</c:formatCode>
                <c:ptCount val="15"/>
                <c:pt idx="0">
                  <c:v>7.0310927497691482</c:v>
                </c:pt>
                <c:pt idx="1">
                  <c:v>7.9422955442227456</c:v>
                </c:pt>
                <c:pt idx="2">
                  <c:v>6.67013970101811</c:v>
                </c:pt>
                <c:pt idx="3">
                  <c:v>11.28447602957694</c:v>
                </c:pt>
                <c:pt idx="4">
                  <c:v>11.434538313842824</c:v>
                </c:pt>
                <c:pt idx="5">
                  <c:v>7.809740616600247</c:v>
                </c:pt>
                <c:pt idx="6">
                  <c:v>7.7518353335195211</c:v>
                </c:pt>
                <c:pt idx="7">
                  <c:v>11.170142386987774</c:v>
                </c:pt>
                <c:pt idx="8">
                  <c:v>5.8841218899609133</c:v>
                </c:pt>
                <c:pt idx="9">
                  <c:v>7.1504834971696294</c:v>
                </c:pt>
                <c:pt idx="10">
                  <c:v>6.8864020174756133</c:v>
                </c:pt>
                <c:pt idx="11">
                  <c:v>4.6997828043700896</c:v>
                </c:pt>
                <c:pt idx="12">
                  <c:v>6.2259969736888534</c:v>
                </c:pt>
                <c:pt idx="13">
                  <c:v>8.8076680677908428</c:v>
                </c:pt>
                <c:pt idx="14">
                  <c:v>3.5015065979731932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5-488A-AA29-C2CB975D3A3A}"/>
            </c:ext>
          </c:extLst>
        </c:ser>
        <c:ser>
          <c:idx val="3"/>
          <c:order val="3"/>
          <c:tx>
            <c:v>OpenCVBM</c:v>
          </c:tx>
          <c:val>
            <c:numRef>
              <c:f>OpenCVBM!$M$2:$M$16</c:f>
              <c:numCache>
                <c:formatCode>General</c:formatCode>
                <c:ptCount val="15"/>
                <c:pt idx="0">
                  <c:v>0.12373238412322075</c:v>
                </c:pt>
                <c:pt idx="1">
                  <c:v>0.1284787022709746</c:v>
                </c:pt>
                <c:pt idx="2">
                  <c:v>0.10584213498233994</c:v>
                </c:pt>
                <c:pt idx="3">
                  <c:v>0.13125097278990894</c:v>
                </c:pt>
                <c:pt idx="4">
                  <c:v>0.12876499798358107</c:v>
                </c:pt>
                <c:pt idx="5">
                  <c:v>0.12705298611500154</c:v>
                </c:pt>
                <c:pt idx="6">
                  <c:v>0.11090217054102484</c:v>
                </c:pt>
                <c:pt idx="7">
                  <c:v>0.15366511321835286</c:v>
                </c:pt>
                <c:pt idx="8">
                  <c:v>0.17681928435426847</c:v>
                </c:pt>
                <c:pt idx="9">
                  <c:v>0.11184380706028144</c:v>
                </c:pt>
                <c:pt idx="10">
                  <c:v>0.11979849217974266</c:v>
                </c:pt>
                <c:pt idx="11">
                  <c:v>0.14493167809171115</c:v>
                </c:pt>
                <c:pt idx="12">
                  <c:v>9.8006459764726439E-2</c:v>
                </c:pt>
                <c:pt idx="13">
                  <c:v>0.12802989394576461</c:v>
                </c:pt>
                <c:pt idx="14">
                  <c:v>0.12080887692016469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E5-416D-B631-87FCE4F8B3B9}"/>
            </c:ext>
          </c:extLst>
        </c:ser>
        <c:ser>
          <c:idx val="4"/>
          <c:order val="4"/>
          <c:tx>
            <c:v>OpenCVSGBM</c:v>
          </c:tx>
          <c:val>
            <c:numRef>
              <c:f>OpenCVSGBM!$M$2:$M$16</c:f>
              <c:numCache>
                <c:formatCode>General</c:formatCode>
                <c:ptCount val="15"/>
                <c:pt idx="0">
                  <c:v>2.4554189132229105</c:v>
                </c:pt>
                <c:pt idx="1">
                  <c:v>1.6328787663030999</c:v>
                </c:pt>
                <c:pt idx="2">
                  <c:v>1.6200544924962603</c:v>
                </c:pt>
                <c:pt idx="3">
                  <c:v>1.9578286494869042</c:v>
                </c:pt>
                <c:pt idx="4">
                  <c:v>2.1696325700548096</c:v>
                </c:pt>
                <c:pt idx="5">
                  <c:v>1.5559900250312451</c:v>
                </c:pt>
                <c:pt idx="6">
                  <c:v>1.8774118758500216</c:v>
                </c:pt>
                <c:pt idx="7">
                  <c:v>2.1678311718288565</c:v>
                </c:pt>
                <c:pt idx="8">
                  <c:v>1.9758163433764229</c:v>
                </c:pt>
                <c:pt idx="9">
                  <c:v>2.1681952958881832</c:v>
                </c:pt>
                <c:pt idx="10">
                  <c:v>1.4759627140215037</c:v>
                </c:pt>
                <c:pt idx="11">
                  <c:v>1.7685671330561199</c:v>
                </c:pt>
                <c:pt idx="12">
                  <c:v>2.1478226593669136</c:v>
                </c:pt>
                <c:pt idx="13">
                  <c:v>1.792057885064019</c:v>
                </c:pt>
                <c:pt idx="14">
                  <c:v>2.2451738144992572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E5-416D-B631-87FCE4F8B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678383"/>
        <c:axId val="515677551"/>
      </c:lineChart>
      <c:catAx>
        <c:axId val="515678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Datset</a:t>
                </a:r>
                <a:r>
                  <a:rPr lang="en-GB" baseline="0"/>
                  <a:t> image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7551"/>
        <c:crosses val="autoZero"/>
        <c:auto val="1"/>
        <c:lblAlgn val="ctr"/>
        <c:lblOffset val="100"/>
        <c:noMultiLvlLbl val="0"/>
      </c:catAx>
      <c:valAx>
        <c:axId val="51567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Time/MP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838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RMS error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I3DRSGM</c:v>
          </c:tx>
          <c:cat>
            <c:strRef>
              <c:f>I3DRSGM!$A$2:$A$16</c:f>
              <c:strCache>
                <c:ptCount val="15"/>
                <c:pt idx="0">
                  <c:v>Adirondack</c:v>
                </c:pt>
                <c:pt idx="1">
                  <c:v>Art</c:v>
                </c:pt>
                <c:pt idx="2">
                  <c:v>Jadeplant</c:v>
                </c:pt>
                <c:pt idx="3">
                  <c:v>Motorcycle</c:v>
                </c:pt>
                <c:pt idx="4">
                  <c:v>Motorcycle</c:v>
                </c:pt>
                <c:pt idx="5">
                  <c:v>Piano</c:v>
                </c:pt>
                <c:pt idx="6">
                  <c:v>Piano</c:v>
                </c:pt>
                <c:pt idx="7">
                  <c:v>Pipes</c:v>
                </c:pt>
                <c:pt idx="8">
                  <c:v>Playroom</c:v>
                </c:pt>
                <c:pt idx="9">
                  <c:v>Playtable</c:v>
                </c:pt>
                <c:pt idx="10">
                  <c:v>Playtable</c:v>
                </c:pt>
                <c:pt idx="11">
                  <c:v>Recycle</c:v>
                </c:pt>
                <c:pt idx="12">
                  <c:v>Shelves</c:v>
                </c:pt>
                <c:pt idx="13">
                  <c:v>Teddy</c:v>
                </c:pt>
                <c:pt idx="14">
                  <c:v>Vintage</c:v>
                </c:pt>
              </c:strCache>
            </c:strRef>
          </c:cat>
          <c:val>
            <c:numRef>
              <c:f>I3DRSGM!$G$2:$G$16</c:f>
              <c:numCache>
                <c:formatCode>General</c:formatCode>
                <c:ptCount val="15"/>
                <c:pt idx="0">
                  <c:v>73.564517814296863</c:v>
                </c:pt>
                <c:pt idx="1">
                  <c:v>6.5854733122620965</c:v>
                </c:pt>
                <c:pt idx="2">
                  <c:v>233.77910915006927</c:v>
                </c:pt>
                <c:pt idx="3">
                  <c:v>73.816965095684481</c:v>
                </c:pt>
                <c:pt idx="4">
                  <c:v>73.816965095684481</c:v>
                </c:pt>
                <c:pt idx="5">
                  <c:v>62.986795646240409</c:v>
                </c:pt>
                <c:pt idx="6">
                  <c:v>62.986795646240409</c:v>
                </c:pt>
                <c:pt idx="7">
                  <c:v>81.265446248121037</c:v>
                </c:pt>
                <c:pt idx="8">
                  <c:v>115.32267909002114</c:v>
                </c:pt>
                <c:pt idx="9">
                  <c:v>77.267200122974231</c:v>
                </c:pt>
                <c:pt idx="10">
                  <c:v>77.267200122974231</c:v>
                </c:pt>
                <c:pt idx="11">
                  <c:v>68.444530888842749</c:v>
                </c:pt>
                <c:pt idx="12">
                  <c:v>75.019753258100295</c:v>
                </c:pt>
                <c:pt idx="13">
                  <c:v>5.8217588662101329</c:v>
                </c:pt>
                <c:pt idx="14">
                  <c:v>183.59463031703842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F-4429-81AB-3EB815CF325A}"/>
            </c:ext>
          </c:extLst>
        </c:ser>
        <c:ser>
          <c:idx val="0"/>
          <c:order val="1"/>
          <c:tx>
            <c:v>I3DRSGM_interp</c:v>
          </c:tx>
          <c:cat>
            <c:strRef>
              <c:f>I3DRSGM_interp!$A$2:$A$16</c:f>
              <c:strCache>
                <c:ptCount val="15"/>
                <c:pt idx="0">
                  <c:v>Adirondack</c:v>
                </c:pt>
                <c:pt idx="1">
                  <c:v>Art</c:v>
                </c:pt>
                <c:pt idx="2">
                  <c:v>Jadeplant</c:v>
                </c:pt>
                <c:pt idx="3">
                  <c:v>Motorcycle</c:v>
                </c:pt>
                <c:pt idx="4">
                  <c:v>Motorcycle</c:v>
                </c:pt>
                <c:pt idx="5">
                  <c:v>Piano</c:v>
                </c:pt>
                <c:pt idx="6">
                  <c:v>Piano</c:v>
                </c:pt>
                <c:pt idx="7">
                  <c:v>Pipes</c:v>
                </c:pt>
                <c:pt idx="8">
                  <c:v>Playroom</c:v>
                </c:pt>
                <c:pt idx="9">
                  <c:v>Playtable</c:v>
                </c:pt>
                <c:pt idx="10">
                  <c:v>Playtable</c:v>
                </c:pt>
                <c:pt idx="11">
                  <c:v>Recycle</c:v>
                </c:pt>
                <c:pt idx="12">
                  <c:v>Shelves</c:v>
                </c:pt>
                <c:pt idx="13">
                  <c:v>Teddy</c:v>
                </c:pt>
                <c:pt idx="14">
                  <c:v>Vintage</c:v>
                </c:pt>
              </c:strCache>
            </c:strRef>
          </c:cat>
          <c:val>
            <c:numRef>
              <c:f>I3DRSGM_interp!$G$2:$G$16</c:f>
              <c:numCache>
                <c:formatCode>General</c:formatCode>
                <c:ptCount val="15"/>
                <c:pt idx="0">
                  <c:v>24.121417318173904</c:v>
                </c:pt>
                <c:pt idx="1">
                  <c:v>5.9763672456320229</c:v>
                </c:pt>
                <c:pt idx="2">
                  <c:v>128.06659491988924</c:v>
                </c:pt>
                <c:pt idx="3">
                  <c:v>34.75759738779243</c:v>
                </c:pt>
                <c:pt idx="4">
                  <c:v>34.75759738779243</c:v>
                </c:pt>
                <c:pt idx="5">
                  <c:v>32.233608131328744</c:v>
                </c:pt>
                <c:pt idx="6">
                  <c:v>32.233608131328744</c:v>
                </c:pt>
                <c:pt idx="7">
                  <c:v>54.774571309225003</c:v>
                </c:pt>
                <c:pt idx="8">
                  <c:v>50.972351957335654</c:v>
                </c:pt>
                <c:pt idx="9">
                  <c:v>27.683686073378578</c:v>
                </c:pt>
                <c:pt idx="10">
                  <c:v>27.683686073378578</c:v>
                </c:pt>
                <c:pt idx="11">
                  <c:v>21.63367936259738</c:v>
                </c:pt>
                <c:pt idx="12">
                  <c:v>46.350561072318747</c:v>
                </c:pt>
                <c:pt idx="13">
                  <c:v>4.7872072969220483</c:v>
                </c:pt>
                <c:pt idx="14">
                  <c:v>59.932723920112082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BF-4429-81AB-3EB815CF325A}"/>
            </c:ext>
          </c:extLst>
        </c:ser>
        <c:ser>
          <c:idx val="2"/>
          <c:order val="2"/>
          <c:tx>
            <c:v>I3DRALSC</c:v>
          </c:tx>
          <c:val>
            <c:numRef>
              <c:f>I3DRALSC!$G$2:$G$16</c:f>
              <c:numCache>
                <c:formatCode>General</c:formatCode>
                <c:ptCount val="15"/>
                <c:pt idx="0">
                  <c:v>98.443491881129447</c:v>
                </c:pt>
                <c:pt idx="1">
                  <c:v>8.2050719467713904</c:v>
                </c:pt>
                <c:pt idx="2">
                  <c:v>233.28965364970645</c:v>
                </c:pt>
                <c:pt idx="3">
                  <c:v>86.44158409548902</c:v>
                </c:pt>
                <c:pt idx="4">
                  <c:v>86.440784802914365</c:v>
                </c:pt>
                <c:pt idx="5">
                  <c:v>72.136636572115691</c:v>
                </c:pt>
                <c:pt idx="6">
                  <c:v>72.152578809812823</c:v>
                </c:pt>
                <c:pt idx="7">
                  <c:v>88.775706004303345</c:v>
                </c:pt>
                <c:pt idx="8">
                  <c:v>135.98199702763966</c:v>
                </c:pt>
                <c:pt idx="9">
                  <c:v>98.475439117452026</c:v>
                </c:pt>
                <c:pt idx="10">
                  <c:v>98.231023533174081</c:v>
                </c:pt>
                <c:pt idx="11">
                  <c:v>97.43343581164784</c:v>
                </c:pt>
                <c:pt idx="12">
                  <c:v>85.825984464933455</c:v>
                </c:pt>
                <c:pt idx="13">
                  <c:v>6.4098569349031438</c:v>
                </c:pt>
                <c:pt idx="14">
                  <c:v>246.92067615430668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BF-4429-81AB-3EB815CF325A}"/>
            </c:ext>
          </c:extLst>
        </c:ser>
        <c:ser>
          <c:idx val="3"/>
          <c:order val="3"/>
          <c:tx>
            <c:v>OpenCVBM</c:v>
          </c:tx>
          <c:val>
            <c:numRef>
              <c:f>OpenCVBM!$G$2:$G$16</c:f>
              <c:numCache>
                <c:formatCode>General</c:formatCode>
                <c:ptCount val="15"/>
                <c:pt idx="0">
                  <c:v>96.949139976523256</c:v>
                </c:pt>
                <c:pt idx="1">
                  <c:v>7.7151994328014233</c:v>
                </c:pt>
                <c:pt idx="2">
                  <c:v>260.98881980364598</c:v>
                </c:pt>
                <c:pt idx="3">
                  <c:v>103.88232807334219</c:v>
                </c:pt>
                <c:pt idx="4">
                  <c:v>103.88232807334219</c:v>
                </c:pt>
                <c:pt idx="5">
                  <c:v>78.886538379497935</c:v>
                </c:pt>
                <c:pt idx="6">
                  <c:v>78.886538379497935</c:v>
                </c:pt>
                <c:pt idx="7">
                  <c:v>93.805493992223077</c:v>
                </c:pt>
                <c:pt idx="8">
                  <c:v>132.39162726075241</c:v>
                </c:pt>
                <c:pt idx="9">
                  <c:v>121.1755489852429</c:v>
                </c:pt>
                <c:pt idx="10">
                  <c:v>121.1755489852429</c:v>
                </c:pt>
                <c:pt idx="11">
                  <c:v>92.077169146998656</c:v>
                </c:pt>
                <c:pt idx="12">
                  <c:v>86.669882064251425</c:v>
                </c:pt>
                <c:pt idx="13">
                  <c:v>6.9282267786423022</c:v>
                </c:pt>
                <c:pt idx="14">
                  <c:v>223.20157124502956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BF-4429-81AB-3EB815CF325A}"/>
            </c:ext>
          </c:extLst>
        </c:ser>
        <c:ser>
          <c:idx val="4"/>
          <c:order val="4"/>
          <c:tx>
            <c:v>OpenCVSGBM</c:v>
          </c:tx>
          <c:val>
            <c:numRef>
              <c:f>OpenCVSGBM!$G$2:$G$16</c:f>
              <c:numCache>
                <c:formatCode>General</c:formatCode>
                <c:ptCount val="15"/>
                <c:pt idx="0">
                  <c:v>98.98458094887809</c:v>
                </c:pt>
                <c:pt idx="1">
                  <c:v>8.6008066204283438</c:v>
                </c:pt>
                <c:pt idx="2">
                  <c:v>257.57582318125276</c:v>
                </c:pt>
                <c:pt idx="3">
                  <c:v>114.69298777742473</c:v>
                </c:pt>
                <c:pt idx="4">
                  <c:v>114.69298777742473</c:v>
                </c:pt>
                <c:pt idx="5">
                  <c:v>77.918013301642901</c:v>
                </c:pt>
                <c:pt idx="6">
                  <c:v>77.918013301642901</c:v>
                </c:pt>
                <c:pt idx="7">
                  <c:v>103.93557386970546</c:v>
                </c:pt>
                <c:pt idx="8">
                  <c:v>133.95984560447582</c:v>
                </c:pt>
                <c:pt idx="9">
                  <c:v>116.17848102434891</c:v>
                </c:pt>
                <c:pt idx="10">
                  <c:v>116.17848102434891</c:v>
                </c:pt>
                <c:pt idx="11">
                  <c:v>79.091262060830715</c:v>
                </c:pt>
                <c:pt idx="12">
                  <c:v>83.901600197046307</c:v>
                </c:pt>
                <c:pt idx="13">
                  <c:v>6.5723644767172509</c:v>
                </c:pt>
                <c:pt idx="14">
                  <c:v>212.23246025879266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BF-4429-81AB-3EB815CF3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678383"/>
        <c:axId val="515677551"/>
      </c:lineChart>
      <c:catAx>
        <c:axId val="515678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Datset</a:t>
                </a:r>
                <a:r>
                  <a:rPr lang="en-GB" baseline="0"/>
                  <a:t> image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7551"/>
        <c:crosses val="autoZero"/>
        <c:auto val="1"/>
        <c:lblAlgn val="ctr"/>
        <c:lblOffset val="100"/>
        <c:noMultiLvlLbl val="0"/>
      </c:catAx>
      <c:valAx>
        <c:axId val="51567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RMS Error (pixels)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838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Coverage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I3DRSGM</c:v>
          </c:tx>
          <c:cat>
            <c:strRef>
              <c:f>I3DRSGM!$A$2:$A$16</c:f>
              <c:strCache>
                <c:ptCount val="15"/>
                <c:pt idx="0">
                  <c:v>Adirondack</c:v>
                </c:pt>
                <c:pt idx="1">
                  <c:v>Art</c:v>
                </c:pt>
                <c:pt idx="2">
                  <c:v>Jadeplant</c:v>
                </c:pt>
                <c:pt idx="3">
                  <c:v>Motorcycle</c:v>
                </c:pt>
                <c:pt idx="4">
                  <c:v>Motorcycle</c:v>
                </c:pt>
                <c:pt idx="5">
                  <c:v>Piano</c:v>
                </c:pt>
                <c:pt idx="6">
                  <c:v>Piano</c:v>
                </c:pt>
                <c:pt idx="7">
                  <c:v>Pipes</c:v>
                </c:pt>
                <c:pt idx="8">
                  <c:v>Playroom</c:v>
                </c:pt>
                <c:pt idx="9">
                  <c:v>Playtable</c:v>
                </c:pt>
                <c:pt idx="10">
                  <c:v>Playtable</c:v>
                </c:pt>
                <c:pt idx="11">
                  <c:v>Recycle</c:v>
                </c:pt>
                <c:pt idx="12">
                  <c:v>Shelves</c:v>
                </c:pt>
                <c:pt idx="13">
                  <c:v>Teddy</c:v>
                </c:pt>
                <c:pt idx="14">
                  <c:v>Vintage</c:v>
                </c:pt>
              </c:strCache>
            </c:strRef>
          </c:cat>
          <c:val>
            <c:numRef>
              <c:f>I3DRSGM!$O$2:$O$16</c:f>
              <c:numCache>
                <c:formatCode>General</c:formatCode>
                <c:ptCount val="15"/>
                <c:pt idx="0">
                  <c:v>63.807710991553598</c:v>
                </c:pt>
                <c:pt idx="1">
                  <c:v>64.834208309028455</c:v>
                </c:pt>
                <c:pt idx="2">
                  <c:v>48.667173755736236</c:v>
                </c:pt>
                <c:pt idx="3">
                  <c:v>73.742251077314094</c:v>
                </c:pt>
                <c:pt idx="4">
                  <c:v>73.742251077314094</c:v>
                </c:pt>
                <c:pt idx="5">
                  <c:v>66.566294289066562</c:v>
                </c:pt>
                <c:pt idx="6">
                  <c:v>66.566294289066562</c:v>
                </c:pt>
                <c:pt idx="7">
                  <c:v>65.667367978119088</c:v>
                </c:pt>
                <c:pt idx="8">
                  <c:v>55.033394795686519</c:v>
                </c:pt>
                <c:pt idx="9">
                  <c:v>66.527303551010036</c:v>
                </c:pt>
                <c:pt idx="10">
                  <c:v>66.527303551010036</c:v>
                </c:pt>
                <c:pt idx="11">
                  <c:v>64.487347107910381</c:v>
                </c:pt>
                <c:pt idx="12">
                  <c:v>57.725383466108305</c:v>
                </c:pt>
                <c:pt idx="13">
                  <c:v>71.440703703703704</c:v>
                </c:pt>
                <c:pt idx="14">
                  <c:v>54.195846318097871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3-4EBF-827D-CC2DCCAB3E50}"/>
            </c:ext>
          </c:extLst>
        </c:ser>
        <c:ser>
          <c:idx val="0"/>
          <c:order val="1"/>
          <c:tx>
            <c:v>I3DRSGM_interp</c:v>
          </c:tx>
          <c:cat>
            <c:strRef>
              <c:f>I3DRSGM_interp!$A$2:$A$16</c:f>
              <c:strCache>
                <c:ptCount val="15"/>
                <c:pt idx="0">
                  <c:v>Adirondack</c:v>
                </c:pt>
                <c:pt idx="1">
                  <c:v>Art</c:v>
                </c:pt>
                <c:pt idx="2">
                  <c:v>Jadeplant</c:v>
                </c:pt>
                <c:pt idx="3">
                  <c:v>Motorcycle</c:v>
                </c:pt>
                <c:pt idx="4">
                  <c:v>Motorcycle</c:v>
                </c:pt>
                <c:pt idx="5">
                  <c:v>Piano</c:v>
                </c:pt>
                <c:pt idx="6">
                  <c:v>Piano</c:v>
                </c:pt>
                <c:pt idx="7">
                  <c:v>Pipes</c:v>
                </c:pt>
                <c:pt idx="8">
                  <c:v>Playroom</c:v>
                </c:pt>
                <c:pt idx="9">
                  <c:v>Playtable</c:v>
                </c:pt>
                <c:pt idx="10">
                  <c:v>Playtable</c:v>
                </c:pt>
                <c:pt idx="11">
                  <c:v>Recycle</c:v>
                </c:pt>
                <c:pt idx="12">
                  <c:v>Shelves</c:v>
                </c:pt>
                <c:pt idx="13">
                  <c:v>Teddy</c:v>
                </c:pt>
                <c:pt idx="14">
                  <c:v>Vintage</c:v>
                </c:pt>
              </c:strCache>
            </c:strRef>
          </c:cat>
          <c:val>
            <c:numRef>
              <c:f>I3DRSGM_interp!$O$2:$O$16</c:f>
              <c:numCache>
                <c:formatCode>General</c:formatCode>
                <c:ptCount val="1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33-4EBF-827D-CC2DCCAB3E50}"/>
            </c:ext>
          </c:extLst>
        </c:ser>
        <c:ser>
          <c:idx val="2"/>
          <c:order val="2"/>
          <c:tx>
            <c:v>I3DRALSC</c:v>
          </c:tx>
          <c:val>
            <c:numRef>
              <c:f>I3DRALSC!$O$2:$O$16</c:f>
              <c:numCache>
                <c:formatCode>General</c:formatCode>
                <c:ptCount val="15"/>
                <c:pt idx="0">
                  <c:v>39.947469729984725</c:v>
                </c:pt>
                <c:pt idx="1">
                  <c:v>35.002398081534771</c:v>
                </c:pt>
                <c:pt idx="2">
                  <c:v>31.515191299542323</c:v>
                </c:pt>
                <c:pt idx="3">
                  <c:v>63.596321518856733</c:v>
                </c:pt>
                <c:pt idx="4">
                  <c:v>63.618078240020417</c:v>
                </c:pt>
                <c:pt idx="5">
                  <c:v>49.742899928543494</c:v>
                </c:pt>
                <c:pt idx="6">
                  <c:v>49.768795560874764</c:v>
                </c:pt>
                <c:pt idx="7">
                  <c:v>55.511729434041655</c:v>
                </c:pt>
                <c:pt idx="8">
                  <c:v>33.2182792644955</c:v>
                </c:pt>
                <c:pt idx="9">
                  <c:v>47.476595254732565</c:v>
                </c:pt>
                <c:pt idx="10">
                  <c:v>47.630066065303012</c:v>
                </c:pt>
                <c:pt idx="11">
                  <c:v>24.264546181984453</c:v>
                </c:pt>
                <c:pt idx="12">
                  <c:v>39.18834824666154</c:v>
                </c:pt>
                <c:pt idx="13">
                  <c:v>58.726148148148148</c:v>
                </c:pt>
                <c:pt idx="14">
                  <c:v>16.845964623730378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33-4EBF-827D-CC2DCCAB3E50}"/>
            </c:ext>
          </c:extLst>
        </c:ser>
        <c:ser>
          <c:idx val="3"/>
          <c:order val="3"/>
          <c:tx>
            <c:v>OpenCVBM</c:v>
          </c:tx>
          <c:val>
            <c:numRef>
              <c:f>OpenCVBM!$O$2:$O$16</c:f>
              <c:numCache>
                <c:formatCode>General</c:formatCode>
                <c:ptCount val="15"/>
                <c:pt idx="0">
                  <c:v>40.708432080600232</c:v>
                </c:pt>
                <c:pt idx="1">
                  <c:v>42.792533540734979</c:v>
                </c:pt>
                <c:pt idx="2">
                  <c:v>29.57067137269749</c:v>
                </c:pt>
                <c:pt idx="3">
                  <c:v>52.862994430822454</c:v>
                </c:pt>
                <c:pt idx="4">
                  <c:v>52.862994430822454</c:v>
                </c:pt>
                <c:pt idx="5">
                  <c:v>48.653647663548654</c:v>
                </c:pt>
                <c:pt idx="6">
                  <c:v>48.653647663548654</c:v>
                </c:pt>
                <c:pt idx="7">
                  <c:v>54.564625850340128</c:v>
                </c:pt>
                <c:pt idx="8">
                  <c:v>39.253574283790769</c:v>
                </c:pt>
                <c:pt idx="9">
                  <c:v>34.489502604497524</c:v>
                </c:pt>
                <c:pt idx="10">
                  <c:v>34.489502604497524</c:v>
                </c:pt>
                <c:pt idx="11">
                  <c:v>32.528202874942849</c:v>
                </c:pt>
                <c:pt idx="12">
                  <c:v>32.9230464085325</c:v>
                </c:pt>
                <c:pt idx="13">
                  <c:v>47.82255555555556</c:v>
                </c:pt>
                <c:pt idx="14">
                  <c:v>31.70704567751616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33-4EBF-827D-CC2DCCAB3E50}"/>
            </c:ext>
          </c:extLst>
        </c:ser>
        <c:ser>
          <c:idx val="4"/>
          <c:order val="4"/>
          <c:tx>
            <c:v>OpenCVSGBM</c:v>
          </c:tx>
          <c:val>
            <c:numRef>
              <c:f>OpenCVSGBM!$O$2:$O$16</c:f>
              <c:numCache>
                <c:formatCode>General</c:formatCode>
                <c:ptCount val="15"/>
                <c:pt idx="0">
                  <c:v>39.949154517476863</c:v>
                </c:pt>
                <c:pt idx="1">
                  <c:v>27.419275390498409</c:v>
                </c:pt>
                <c:pt idx="2">
                  <c:v>34.481128042916069</c:v>
                </c:pt>
                <c:pt idx="3">
                  <c:v>52.248681019993107</c:v>
                </c:pt>
                <c:pt idx="4">
                  <c:v>52.248681019993107</c:v>
                </c:pt>
                <c:pt idx="5">
                  <c:v>56.079794569893579</c:v>
                </c:pt>
                <c:pt idx="6">
                  <c:v>56.079794569893579</c:v>
                </c:pt>
                <c:pt idx="7">
                  <c:v>57.416999789606557</c:v>
                </c:pt>
                <c:pt idx="8">
                  <c:v>39.345185499092338</c:v>
                </c:pt>
                <c:pt idx="9">
                  <c:v>44.42826118028205</c:v>
                </c:pt>
                <c:pt idx="10">
                  <c:v>44.42826118028205</c:v>
                </c:pt>
                <c:pt idx="11">
                  <c:v>49.507887517146777</c:v>
                </c:pt>
                <c:pt idx="12">
                  <c:v>40.716214631965229</c:v>
                </c:pt>
                <c:pt idx="13">
                  <c:v>55.232037037037038</c:v>
                </c:pt>
                <c:pt idx="14">
                  <c:v>38.152249971144968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33-4EBF-827D-CC2DCCAB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678383"/>
        <c:axId val="515677551"/>
      </c:lineChart>
      <c:catAx>
        <c:axId val="515678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Datset</a:t>
                </a:r>
                <a:r>
                  <a:rPr lang="en-GB" baseline="0"/>
                  <a:t> image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7551"/>
        <c:crosses val="autoZero"/>
        <c:auto val="1"/>
        <c:lblAlgn val="ctr"/>
        <c:lblOffset val="100"/>
        <c:noMultiLvlLbl val="0"/>
      </c:catAx>
      <c:valAx>
        <c:axId val="51567755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Valid</a:t>
                </a:r>
                <a:r>
                  <a:rPr lang="en-GB" baseline="0"/>
                  <a:t> pixels (</a:t>
                </a:r>
                <a:r>
                  <a:rPr lang="en-GB"/>
                  <a:t>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838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Match</a:t>
            </a:r>
            <a:r>
              <a:rPr lang="en-GB" baseline="0"/>
              <a:t> time per image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I3DRSGM</c:v>
          </c:tx>
          <c:cat>
            <c:strRef>
              <c:f>I3DRSGM!$A$2:$A$16</c:f>
              <c:strCache>
                <c:ptCount val="15"/>
                <c:pt idx="0">
                  <c:v>Adirondack</c:v>
                </c:pt>
                <c:pt idx="1">
                  <c:v>Art</c:v>
                </c:pt>
                <c:pt idx="2">
                  <c:v>Jadeplant</c:v>
                </c:pt>
                <c:pt idx="3">
                  <c:v>Motorcycle</c:v>
                </c:pt>
                <c:pt idx="4">
                  <c:v>Motorcycle</c:v>
                </c:pt>
                <c:pt idx="5">
                  <c:v>Piano</c:v>
                </c:pt>
                <c:pt idx="6">
                  <c:v>Piano</c:v>
                </c:pt>
                <c:pt idx="7">
                  <c:v>Pipes</c:v>
                </c:pt>
                <c:pt idx="8">
                  <c:v>Playroom</c:v>
                </c:pt>
                <c:pt idx="9">
                  <c:v>Playtable</c:v>
                </c:pt>
                <c:pt idx="10">
                  <c:v>Playtable</c:v>
                </c:pt>
                <c:pt idx="11">
                  <c:v>Recycle</c:v>
                </c:pt>
                <c:pt idx="12">
                  <c:v>Shelves</c:v>
                </c:pt>
                <c:pt idx="13">
                  <c:v>Teddy</c:v>
                </c:pt>
                <c:pt idx="14">
                  <c:v>Vintage</c:v>
                </c:pt>
              </c:strCache>
            </c:strRef>
          </c:cat>
          <c:val>
            <c:numRef>
              <c:f>I3DRSGM!$L$2:$L$16</c:f>
              <c:numCache>
                <c:formatCode>General</c:formatCode>
                <c:ptCount val="15"/>
                <c:pt idx="0">
                  <c:v>3.672947883605957</c:v>
                </c:pt>
                <c:pt idx="1">
                  <c:v>1.7106735706329346</c:v>
                </c:pt>
                <c:pt idx="2">
                  <c:v>3.4692599773406982</c:v>
                </c:pt>
                <c:pt idx="3">
                  <c:v>3.7987620830535889</c:v>
                </c:pt>
                <c:pt idx="4">
                  <c:v>2.8045268058776855</c:v>
                </c:pt>
                <c:pt idx="5">
                  <c:v>3.5227038860321045</c:v>
                </c:pt>
                <c:pt idx="6">
                  <c:v>2.5481550693511963</c:v>
                </c:pt>
                <c:pt idx="7">
                  <c:v>3.7471802234649658</c:v>
                </c:pt>
                <c:pt idx="8">
                  <c:v>3.5180673599243164</c:v>
                </c:pt>
                <c:pt idx="9">
                  <c:v>3.3354122638702393</c:v>
                </c:pt>
                <c:pt idx="10">
                  <c:v>2.605036735534668</c:v>
                </c:pt>
                <c:pt idx="11">
                  <c:v>4.148911714553833</c:v>
                </c:pt>
                <c:pt idx="12">
                  <c:v>3.8000962734222412</c:v>
                </c:pt>
                <c:pt idx="13">
                  <c:v>2.3342821598052979</c:v>
                </c:pt>
                <c:pt idx="14">
                  <c:v>3.629481315612793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55-4393-B14C-B025B80B4644}"/>
            </c:ext>
          </c:extLst>
        </c:ser>
        <c:ser>
          <c:idx val="0"/>
          <c:order val="1"/>
          <c:tx>
            <c:v>I3DRSGM_interp</c:v>
          </c:tx>
          <c:cat>
            <c:strRef>
              <c:f>I3DRSGM_interp!$A$2:$A$16</c:f>
              <c:strCache>
                <c:ptCount val="15"/>
                <c:pt idx="0">
                  <c:v>Adirondack</c:v>
                </c:pt>
                <c:pt idx="1">
                  <c:v>Art</c:v>
                </c:pt>
                <c:pt idx="2">
                  <c:v>Jadeplant</c:v>
                </c:pt>
                <c:pt idx="3">
                  <c:v>Motorcycle</c:v>
                </c:pt>
                <c:pt idx="4">
                  <c:v>Motorcycle</c:v>
                </c:pt>
                <c:pt idx="5">
                  <c:v>Piano</c:v>
                </c:pt>
                <c:pt idx="6">
                  <c:v>Piano</c:v>
                </c:pt>
                <c:pt idx="7">
                  <c:v>Pipes</c:v>
                </c:pt>
                <c:pt idx="8">
                  <c:v>Playroom</c:v>
                </c:pt>
                <c:pt idx="9">
                  <c:v>Playtable</c:v>
                </c:pt>
                <c:pt idx="10">
                  <c:v>Playtable</c:v>
                </c:pt>
                <c:pt idx="11">
                  <c:v>Recycle</c:v>
                </c:pt>
                <c:pt idx="12">
                  <c:v>Shelves</c:v>
                </c:pt>
                <c:pt idx="13">
                  <c:v>Teddy</c:v>
                </c:pt>
                <c:pt idx="14">
                  <c:v>Vintage</c:v>
                </c:pt>
              </c:strCache>
            </c:strRef>
          </c:cat>
          <c:val>
            <c:numRef>
              <c:f>I3DRSGM_interp!$L$2:$L$16</c:f>
              <c:numCache>
                <c:formatCode>General</c:formatCode>
                <c:ptCount val="15"/>
                <c:pt idx="0">
                  <c:v>4.0307893753051758</c:v>
                </c:pt>
                <c:pt idx="1">
                  <c:v>1.8021831512451172</c:v>
                </c:pt>
                <c:pt idx="2">
                  <c:v>4.0129399299621582</c:v>
                </c:pt>
                <c:pt idx="3">
                  <c:v>4.107205867767334</c:v>
                </c:pt>
                <c:pt idx="4">
                  <c:v>3.0937614440917969</c:v>
                </c:pt>
                <c:pt idx="5">
                  <c:v>3.8423175811767578</c:v>
                </c:pt>
                <c:pt idx="6">
                  <c:v>2.9381194114685059</c:v>
                </c:pt>
                <c:pt idx="7">
                  <c:v>4.0702111721038818</c:v>
                </c:pt>
                <c:pt idx="8">
                  <c:v>3.9653596878051758</c:v>
                </c:pt>
                <c:pt idx="9">
                  <c:v>3.6639797687530518</c:v>
                </c:pt>
                <c:pt idx="10">
                  <c:v>2.6878452301025391</c:v>
                </c:pt>
                <c:pt idx="11">
                  <c:v>3.9867980480194092</c:v>
                </c:pt>
                <c:pt idx="12">
                  <c:v>4.2383551597595215</c:v>
                </c:pt>
                <c:pt idx="13">
                  <c:v>2.397953987121582</c:v>
                </c:pt>
                <c:pt idx="14">
                  <c:v>4.0612955093383789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55-4393-B14C-B025B80B4644}"/>
            </c:ext>
          </c:extLst>
        </c:ser>
        <c:ser>
          <c:idx val="2"/>
          <c:order val="2"/>
          <c:tx>
            <c:v>I3DRALSC</c:v>
          </c:tx>
          <c:val>
            <c:numRef>
              <c:f>I3DRALSC!$L$2:$L$16</c:f>
              <c:numCache>
                <c:formatCode>General</c:formatCode>
                <c:ptCount val="15"/>
                <c:pt idx="0">
                  <c:v>40.063503980636597</c:v>
                </c:pt>
                <c:pt idx="1">
                  <c:v>12.254167795181274</c:v>
                </c:pt>
                <c:pt idx="2">
                  <c:v>34.953986644744873</c:v>
                </c:pt>
                <c:pt idx="3">
                  <c:v>66.493007659912109</c:v>
                </c:pt>
                <c:pt idx="4">
                  <c:v>67.377239465713501</c:v>
                </c:pt>
                <c:pt idx="5">
                  <c:v>42.493360996246338</c:v>
                </c:pt>
                <c:pt idx="6">
                  <c:v>42.17829418182373</c:v>
                </c:pt>
                <c:pt idx="7">
                  <c:v>63.710024118423462</c:v>
                </c:pt>
                <c:pt idx="8">
                  <c:v>31.324617147445679</c:v>
                </c:pt>
                <c:pt idx="9">
                  <c:v>36.020131587982178</c:v>
                </c:pt>
                <c:pt idx="10">
                  <c:v>34.689836978912354</c:v>
                </c:pt>
                <c:pt idx="11">
                  <c:v>26.31276798248291</c:v>
                </c:pt>
                <c:pt idx="12">
                  <c:v>36.537736415863037</c:v>
                </c:pt>
                <c:pt idx="13">
                  <c:v>23.780703783035278</c:v>
                </c:pt>
                <c:pt idx="14">
                  <c:v>19.415714025497437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55-4393-B14C-B025B80B4644}"/>
            </c:ext>
          </c:extLst>
        </c:ser>
        <c:ser>
          <c:idx val="3"/>
          <c:order val="3"/>
          <c:tx>
            <c:v>OpenCVBM</c:v>
          </c:tx>
          <c:val>
            <c:numRef>
              <c:f>OpenCVBM!$L$2:$L$16</c:f>
              <c:numCache>
                <c:formatCode>General</c:formatCode>
                <c:ptCount val="15"/>
                <c:pt idx="0">
                  <c:v>0.7050330638885498</c:v>
                </c:pt>
                <c:pt idx="1">
                  <c:v>0.19822978973388672</c:v>
                </c:pt>
                <c:pt idx="2">
                  <c:v>0.55465173721313477</c:v>
                </c:pt>
                <c:pt idx="3">
                  <c:v>0.77338743209838867</c:v>
                </c:pt>
                <c:pt idx="4">
                  <c:v>0.75873899459838867</c:v>
                </c:pt>
                <c:pt idx="5">
                  <c:v>0.69130444526672363</c:v>
                </c:pt>
                <c:pt idx="6">
                  <c:v>0.60342669486999512</c:v>
                </c:pt>
                <c:pt idx="7">
                  <c:v>0.87644433975219727</c:v>
                </c:pt>
                <c:pt idx="8">
                  <c:v>0.94131231307983398</c:v>
                </c:pt>
                <c:pt idx="9">
                  <c:v>0.56340646743774414</c:v>
                </c:pt>
                <c:pt idx="10">
                  <c:v>0.60347771644592285</c:v>
                </c:pt>
                <c:pt idx="11">
                  <c:v>0.811431884765625</c:v>
                </c:pt>
                <c:pt idx="12">
                  <c:v>0.57515835762023926</c:v>
                </c:pt>
                <c:pt idx="13">
                  <c:v>0.34568071365356445</c:v>
                </c:pt>
                <c:pt idx="14">
                  <c:v>0.66988039016723633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55-4393-B14C-B025B80B4644}"/>
            </c:ext>
          </c:extLst>
        </c:ser>
        <c:ser>
          <c:idx val="4"/>
          <c:order val="4"/>
          <c:tx>
            <c:v>OpenCVSGBM</c:v>
          </c:tx>
          <c:val>
            <c:numRef>
              <c:f>OpenCVSGBM!$L$2:$L$16</c:f>
              <c:numCache>
                <c:formatCode>General</c:formatCode>
                <c:ptCount val="15"/>
                <c:pt idx="0">
                  <c:v>13.991094827651978</c:v>
                </c:pt>
                <c:pt idx="1">
                  <c:v>2.5193686485290527</c:v>
                </c:pt>
                <c:pt idx="2">
                  <c:v>8.4896817207336426</c:v>
                </c:pt>
                <c:pt idx="3">
                  <c:v>11.536372184753418</c:v>
                </c:pt>
                <c:pt idx="4">
                  <c:v>12.784412384033203</c:v>
                </c:pt>
                <c:pt idx="5">
                  <c:v>8.4662537574768066</c:v>
                </c:pt>
                <c:pt idx="6">
                  <c:v>10.215133190155029</c:v>
                </c:pt>
                <c:pt idx="7">
                  <c:v>12.364441871643066</c:v>
                </c:pt>
                <c:pt idx="8">
                  <c:v>10.518424272537231</c:v>
                </c:pt>
                <c:pt idx="9">
                  <c:v>10.92215371131897</c:v>
                </c:pt>
                <c:pt idx="10">
                  <c:v>7.4350736141204834</c:v>
                </c:pt>
                <c:pt idx="11">
                  <c:v>9.90171217918396</c:v>
                </c:pt>
                <c:pt idx="12">
                  <c:v>12.604660511016846</c:v>
                </c:pt>
                <c:pt idx="13">
                  <c:v>4.8385562896728516</c:v>
                </c:pt>
                <c:pt idx="14">
                  <c:v>12.449398994445801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55-4393-B14C-B025B80B4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678383"/>
        <c:axId val="515677551"/>
      </c:lineChart>
      <c:catAx>
        <c:axId val="515678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Datset</a:t>
                </a:r>
                <a:r>
                  <a:rPr lang="en-GB" baseline="0"/>
                  <a:t> image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7551"/>
        <c:crosses val="autoZero"/>
        <c:auto val="1"/>
        <c:lblAlgn val="ctr"/>
        <c:lblOffset val="100"/>
        <c:noMultiLvlLbl val="0"/>
      </c:catAx>
      <c:valAx>
        <c:axId val="51567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838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</xdr:row>
      <xdr:rowOff>30480</xdr:rowOff>
    </xdr:from>
    <xdr:to>
      <xdr:col>11</xdr:col>
      <xdr:colOff>0</xdr:colOff>
      <xdr:row>18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38AF2A-4E72-466D-B511-2573C5688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607695</xdr:colOff>
      <xdr:row>1</xdr:row>
      <xdr:rowOff>11430</xdr:rowOff>
    </xdr:from>
    <xdr:to>
      <xdr:col>32</xdr:col>
      <xdr:colOff>592455</xdr:colOff>
      <xdr:row>18</xdr:row>
      <xdr:rowOff>116205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6E5C3F-ED62-450A-999E-D48DE3E37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10</xdr:col>
      <xdr:colOff>594360</xdr:colOff>
      <xdr:row>37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A874E0-94E1-43F6-BDB4-4F6DAD2AA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</xdr:colOff>
      <xdr:row>1</xdr:row>
      <xdr:rowOff>19050</xdr:rowOff>
    </xdr:from>
    <xdr:to>
      <xdr:col>22</xdr:col>
      <xdr:colOff>0</xdr:colOff>
      <xdr:row>18</xdr:row>
      <xdr:rowOff>121920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C73563-709F-4FEB-A68C-2FBA2299C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15240</xdr:colOff>
      <xdr:row>20</xdr:row>
      <xdr:rowOff>13335</xdr:rowOff>
    </xdr:from>
    <xdr:to>
      <xdr:col>32</xdr:col>
      <xdr:colOff>601980</xdr:colOff>
      <xdr:row>37</xdr:row>
      <xdr:rowOff>116205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157A715-9160-4FD4-84F0-11B4FBA90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A3CD355-C46C-4A5C-9CDC-925979E6B3DE}" autoFormatId="16" applyNumberFormats="0" applyBorderFormats="0" applyFontFormats="0" applyPatternFormats="0" applyAlignmentFormats="0" applyWidthHeightFormats="0">
  <queryTableRefresh nextId="16">
    <queryTableFields count="15">
      <queryTableField id="1" name=" " tableColumnId="1"/>
      <queryTableField id="2" name="bad050" tableColumnId="2"/>
      <queryTableField id="3" name="bad100" tableColumnId="3"/>
      <queryTableField id="4" name="bad200" tableColumnId="4"/>
      <queryTableField id="5" name="bad400" tableColumnId="5"/>
      <queryTableField id="6" name="avgerr" tableColumnId="6"/>
      <queryTableField id="7" name="rms" tableColumnId="7"/>
      <queryTableField id="8" name="A50" tableColumnId="8"/>
      <queryTableField id="9" name="A90" tableColumnId="9"/>
      <queryTableField id="10" name="A95" tableColumnId="10"/>
      <queryTableField id="11" name="A99" tableColumnId="11"/>
      <queryTableField id="12" name="time" tableColumnId="12"/>
      <queryTableField id="13" name="time/MP" tableColumnId="13"/>
      <queryTableField id="14" name="time/Gdisp" tableColumnId="14"/>
      <queryTableField id="15" name="coverage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B205ABF-F3D6-43AD-9898-3FC4A5741D79}" autoFormatId="16" applyNumberFormats="0" applyBorderFormats="0" applyFontFormats="0" applyPatternFormats="0" applyAlignmentFormats="0" applyWidthHeightFormats="0">
  <queryTableRefresh nextId="16">
    <queryTableFields count="15">
      <queryTableField id="1" name=" " tableColumnId="1"/>
      <queryTableField id="2" name="bad050" tableColumnId="2"/>
      <queryTableField id="3" name="bad100" tableColumnId="3"/>
      <queryTableField id="4" name="bad200" tableColumnId="4"/>
      <queryTableField id="5" name="bad400" tableColumnId="5"/>
      <queryTableField id="6" name="avgerr" tableColumnId="6"/>
      <queryTableField id="7" name="rms" tableColumnId="7"/>
      <queryTableField id="8" name="A50" tableColumnId="8"/>
      <queryTableField id="9" name="A90" tableColumnId="9"/>
      <queryTableField id="10" name="A95" tableColumnId="10"/>
      <queryTableField id="11" name="A99" tableColumnId="11"/>
      <queryTableField id="12" name="time" tableColumnId="12"/>
      <queryTableField id="13" name="time/MP" tableColumnId="13"/>
      <queryTableField id="14" name="time/Gdisp" tableColumnId="14"/>
      <queryTableField id="15" name="coverage" tableColumnId="1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E57F271-C88A-47AA-B8D8-05AAAC61AC2B}" autoFormatId="16" applyNumberFormats="0" applyBorderFormats="0" applyFontFormats="0" applyPatternFormats="0" applyAlignmentFormats="0" applyWidthHeightFormats="0">
  <queryTableRefresh nextId="16">
    <queryTableFields count="15">
      <queryTableField id="1" name=" " tableColumnId="1"/>
      <queryTableField id="2" name="bad050" tableColumnId="2"/>
      <queryTableField id="3" name="bad100" tableColumnId="3"/>
      <queryTableField id="4" name="bad200" tableColumnId="4"/>
      <queryTableField id="5" name="bad400" tableColumnId="5"/>
      <queryTableField id="6" name="avgerr" tableColumnId="6"/>
      <queryTableField id="7" name="rms" tableColumnId="7"/>
      <queryTableField id="8" name="A50" tableColumnId="8"/>
      <queryTableField id="9" name="A90" tableColumnId="9"/>
      <queryTableField id="10" name="A95" tableColumnId="10"/>
      <queryTableField id="11" name="A99" tableColumnId="11"/>
      <queryTableField id="12" name="time" tableColumnId="12"/>
      <queryTableField id="13" name="time/MP" tableColumnId="13"/>
      <queryTableField id="14" name="time/Gdisp" tableColumnId="14"/>
      <queryTableField id="15" name="coverage" tableColumnId="1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6DF7F82-D459-4348-B52A-45AC6BEADD4E}" autoFormatId="16" applyNumberFormats="0" applyBorderFormats="0" applyFontFormats="0" applyPatternFormats="0" applyAlignmentFormats="0" applyWidthHeightFormats="0">
  <queryTableRefresh nextId="16">
    <queryTableFields count="15">
      <queryTableField id="1" name=" " tableColumnId="1"/>
      <queryTableField id="2" name="bad050" tableColumnId="2"/>
      <queryTableField id="3" name="bad100" tableColumnId="3"/>
      <queryTableField id="4" name="bad200" tableColumnId="4"/>
      <queryTableField id="5" name="bad400" tableColumnId="5"/>
      <queryTableField id="6" name="avgerr" tableColumnId="6"/>
      <queryTableField id="7" name="rms" tableColumnId="7"/>
      <queryTableField id="8" name="A50" tableColumnId="8"/>
      <queryTableField id="9" name="A90" tableColumnId="9"/>
      <queryTableField id="10" name="A95" tableColumnId="10"/>
      <queryTableField id="11" name="A99" tableColumnId="11"/>
      <queryTableField id="12" name="time" tableColumnId="12"/>
      <queryTableField id="13" name="time/MP" tableColumnId="13"/>
      <queryTableField id="14" name="time/Gdisp" tableColumnId="14"/>
      <queryTableField id="15" name="coverage" tableColumnId="1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8B7E352-1880-49A2-A7AA-9CE0E44A546D}" autoFormatId="16" applyNumberFormats="0" applyBorderFormats="0" applyFontFormats="0" applyPatternFormats="0" applyAlignmentFormats="0" applyWidthHeightFormats="0">
  <queryTableRefresh nextId="16">
    <queryTableFields count="15">
      <queryTableField id="1" name=" " tableColumnId="1"/>
      <queryTableField id="2" name="bad050" tableColumnId="2"/>
      <queryTableField id="3" name="bad100" tableColumnId="3"/>
      <queryTableField id="4" name="bad200" tableColumnId="4"/>
      <queryTableField id="5" name="bad400" tableColumnId="5"/>
      <queryTableField id="6" name="avgerr" tableColumnId="6"/>
      <queryTableField id="7" name="rms" tableColumnId="7"/>
      <queryTableField id="8" name="A50" tableColumnId="8"/>
      <queryTableField id="9" name="A90" tableColumnId="9"/>
      <queryTableField id="10" name="A95" tableColumnId="10"/>
      <queryTableField id="11" name="A99" tableColumnId="11"/>
      <queryTableField id="12" name="time" tableColumnId="12"/>
      <queryTableField id="13" name="time/MP" tableColumnId="13"/>
      <queryTableField id="14" name="time/Gdisp" tableColumnId="14"/>
      <queryTableField id="15" name="coverage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FD31CF-746D-4719-9B02-A94651E86282}" name="I3DRSGM" displayName="I3DRSGM" ref="A1:O16" tableType="queryTable" totalsRowShown="0">
  <autoFilter ref="A1:O16" xr:uid="{108A8201-CFB6-41B0-B8CC-82AEF76DD93A}"/>
  <tableColumns count="15">
    <tableColumn id="1" xr3:uid="{B9C5D457-D50A-4517-B36B-0A9E79BB90C4}" uniqueName="1" name=" " queryTableFieldId="1" dataDxfId="1"/>
    <tableColumn id="2" xr3:uid="{0D149B2A-D3A9-4CBA-81E0-1CAD8E83F430}" uniqueName="2" name="bad050" queryTableFieldId="2"/>
    <tableColumn id="3" xr3:uid="{663C231C-84A8-4B9F-A48A-9332F014A646}" uniqueName="3" name="bad100" queryTableFieldId="3"/>
    <tableColumn id="4" xr3:uid="{3E18DF92-2CD0-4B87-988D-0E78307381B4}" uniqueName="4" name="bad200" queryTableFieldId="4"/>
    <tableColumn id="5" xr3:uid="{EAA39ED6-3BCA-415D-AF2A-1C3B8B1BA730}" uniqueName="5" name="bad400" queryTableFieldId="5"/>
    <tableColumn id="6" xr3:uid="{0B898856-E668-4312-9FC8-41696A1DD722}" uniqueName="6" name="avgerr" queryTableFieldId="6"/>
    <tableColumn id="7" xr3:uid="{F322E497-4615-498A-9B28-F6ABDF91443F}" uniqueName="7" name="rms" queryTableFieldId="7"/>
    <tableColumn id="8" xr3:uid="{B6D3529A-2E22-4422-8644-D9203FBCF2AA}" uniqueName="8" name="A50" queryTableFieldId="8"/>
    <tableColumn id="9" xr3:uid="{BA771F2D-89A1-47AB-B82D-B85C4EAB2432}" uniqueName="9" name="A90" queryTableFieldId="9"/>
    <tableColumn id="10" xr3:uid="{899D7A14-402E-4317-8C1A-C4E193F71809}" uniqueName="10" name="A95" queryTableFieldId="10"/>
    <tableColumn id="11" xr3:uid="{B499538A-2700-486F-96E6-52C45537C522}" uniqueName="11" name="A99" queryTableFieldId="11"/>
    <tableColumn id="12" xr3:uid="{6CF7FCDC-1DA1-4705-B588-220736693CDE}" uniqueName="12" name="time" queryTableFieldId="12"/>
    <tableColumn id="13" xr3:uid="{37A418CF-D154-4BC5-A31E-D0DBB1FE9A3F}" uniqueName="13" name="time/MP" queryTableFieldId="13"/>
    <tableColumn id="14" xr3:uid="{520D67D9-5E73-4C2B-BA7B-18202B720AA7}" uniqueName="14" name="time/Gdisp" queryTableFieldId="14"/>
    <tableColumn id="15" xr3:uid="{82F58D15-A640-471A-9F93-C47DC2FF6D29}" uniqueName="15" name="coverage" queryTableField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C19C7C-7FF2-4AF8-B018-E77A2A1B3F87}" name="I3DRSGM_interp" displayName="I3DRSGM_interp" ref="A1:O16" tableType="queryTable" totalsRowShown="0">
  <autoFilter ref="A1:O16" xr:uid="{BC9360FB-D907-457B-A51A-9C4FB4631627}"/>
  <tableColumns count="15">
    <tableColumn id="1" xr3:uid="{B1D83C0C-50E0-494F-BD31-0BD2D1ECBB35}" uniqueName="1" name=" " queryTableFieldId="1" dataDxfId="0"/>
    <tableColumn id="2" xr3:uid="{69E5C61C-C21D-4A25-ADF7-EE67B98679EB}" uniqueName="2" name="bad050" queryTableFieldId="2"/>
    <tableColumn id="3" xr3:uid="{CABED935-B43D-40CA-AFE0-8BC28B37FFCA}" uniqueName="3" name="bad100" queryTableFieldId="3"/>
    <tableColumn id="4" xr3:uid="{BD29E426-454C-424A-B72C-D25C8C64ED3A}" uniqueName="4" name="bad200" queryTableFieldId="4"/>
    <tableColumn id="5" xr3:uid="{AFDCED6E-8813-413F-BCA4-0C980CE2CCD4}" uniqueName="5" name="bad400" queryTableFieldId="5"/>
    <tableColumn id="6" xr3:uid="{306F4E3D-7E9F-4C08-865A-C122B93483B6}" uniqueName="6" name="avgerr" queryTableFieldId="6"/>
    <tableColumn id="7" xr3:uid="{4C88C588-7C5E-40B5-A246-F3F678501FEE}" uniqueName="7" name="rms" queryTableFieldId="7"/>
    <tableColumn id="8" xr3:uid="{60DD18C4-8020-4358-A09B-5FDEEC173585}" uniqueName="8" name="A50" queryTableFieldId="8"/>
    <tableColumn id="9" xr3:uid="{901F08FF-E16D-432C-9C51-4E58AA037946}" uniqueName="9" name="A90" queryTableFieldId="9"/>
    <tableColumn id="10" xr3:uid="{8B945339-C6E7-4E77-A054-42160EC81AEC}" uniqueName="10" name="A95" queryTableFieldId="10"/>
    <tableColumn id="11" xr3:uid="{83B8DADB-D5DF-4ADC-81D1-636D3C23553F}" uniqueName="11" name="A99" queryTableFieldId="11"/>
    <tableColumn id="12" xr3:uid="{A4C64309-E9C6-4464-B0A9-9FB72FA5129D}" uniqueName="12" name="time" queryTableFieldId="12"/>
    <tableColumn id="13" xr3:uid="{1D577339-C69F-44D9-8D47-B99CDBB4F710}" uniqueName="13" name="time/MP" queryTableFieldId="13"/>
    <tableColumn id="14" xr3:uid="{E461C3D0-5194-42C3-8156-7046D588BE7C}" uniqueName="14" name="time/Gdisp" queryTableFieldId="14"/>
    <tableColumn id="15" xr3:uid="{C1AE098C-9436-4D0D-9234-C03C6E968025}" uniqueName="15" name="coverage" queryTableField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D54009-1202-47B2-9C8D-3EE31C19CECA}" name="I3DRALSC" displayName="I3DRALSC" ref="A1:O16" tableType="queryTable" totalsRowShown="0">
  <autoFilter ref="A1:O16" xr:uid="{13BC276F-EA8A-4E4E-8F3C-2F2A6987D53D}"/>
  <tableColumns count="15">
    <tableColumn id="1" xr3:uid="{FD3B90C8-FD8B-4FF9-9BFB-D3EE246BCB1F}" uniqueName="1" name=" " queryTableFieldId="1" dataDxfId="2"/>
    <tableColumn id="2" xr3:uid="{970100BE-146C-4366-A80D-5079935FC2F3}" uniqueName="2" name="bad050" queryTableFieldId="2"/>
    <tableColumn id="3" xr3:uid="{D5D440D5-CEF8-4186-B223-7CC91BDFF07D}" uniqueName="3" name="bad100" queryTableFieldId="3"/>
    <tableColumn id="4" xr3:uid="{A5CC2A97-D246-47B1-BE36-C8DDCCFA7314}" uniqueName="4" name="bad200" queryTableFieldId="4"/>
    <tableColumn id="5" xr3:uid="{220E5F04-DC1C-4D91-82CC-0FE52247B1F8}" uniqueName="5" name="bad400" queryTableFieldId="5"/>
    <tableColumn id="6" xr3:uid="{9943F6DA-7D11-4C2D-8443-4702735F5DD9}" uniqueName="6" name="avgerr" queryTableFieldId="6"/>
    <tableColumn id="7" xr3:uid="{F4AE4AFD-0023-40DB-8C1F-0A15EB60A5CA}" uniqueName="7" name="rms" queryTableFieldId="7"/>
    <tableColumn id="8" xr3:uid="{92891F40-9676-4D14-8BA4-81BFD6E4E37F}" uniqueName="8" name="A50" queryTableFieldId="8"/>
    <tableColumn id="9" xr3:uid="{75AE31C9-D099-4E04-BFCB-FFA90523CFFD}" uniqueName="9" name="A90" queryTableFieldId="9"/>
    <tableColumn id="10" xr3:uid="{069F51C8-65F2-4F28-B4C0-7B4C30D18B4D}" uniqueName="10" name="A95" queryTableFieldId="10"/>
    <tableColumn id="11" xr3:uid="{F93814BC-16DA-446E-855C-FB024ABE3E3E}" uniqueName="11" name="A99" queryTableFieldId="11"/>
    <tableColumn id="12" xr3:uid="{1D2CF9CE-8283-494E-A9D9-9EF7E708198F}" uniqueName="12" name="time" queryTableFieldId="12"/>
    <tableColumn id="13" xr3:uid="{315A7DF1-CFC6-4507-871A-8C0BBEBEC3F0}" uniqueName="13" name="time/MP" queryTableFieldId="13"/>
    <tableColumn id="14" xr3:uid="{0AA83E76-83B2-48CD-8AE9-54D5A40C5EAA}" uniqueName="14" name="time/Gdisp" queryTableFieldId="14"/>
    <tableColumn id="15" xr3:uid="{96D90A11-A099-4484-9628-007B2E77BFD9}" uniqueName="15" name="coverage" queryTableFieldId="1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C8A2C7-EFEA-4201-837E-2FAB7CF2E022}" name="OpenCVBM" displayName="OpenCVBM" ref="A1:O16" tableType="queryTable" totalsRowShown="0">
  <autoFilter ref="A1:O16" xr:uid="{E2247DBB-9DAC-44AE-8C31-83AD420409B1}"/>
  <tableColumns count="15">
    <tableColumn id="1" xr3:uid="{110276B6-35AB-4094-9A06-48F2025F9D5E}" uniqueName="1" name=" " queryTableFieldId="1" dataDxfId="4"/>
    <tableColumn id="2" xr3:uid="{66ED8B7B-1D7D-4F67-BD15-451F3223C4D1}" uniqueName="2" name="bad050" queryTableFieldId="2"/>
    <tableColumn id="3" xr3:uid="{4C462EE1-B140-469C-B179-8276D364D2DB}" uniqueName="3" name="bad100" queryTableFieldId="3"/>
    <tableColumn id="4" xr3:uid="{370AEDC4-BDE0-4CE2-94EA-9924A7566D87}" uniqueName="4" name="bad200" queryTableFieldId="4"/>
    <tableColumn id="5" xr3:uid="{E1A1568B-2248-4BDA-9746-9FAF9F5AE720}" uniqueName="5" name="bad400" queryTableFieldId="5"/>
    <tableColumn id="6" xr3:uid="{F9E98806-6B44-4715-A8EB-889A26ED1A90}" uniqueName="6" name="avgerr" queryTableFieldId="6"/>
    <tableColumn id="7" xr3:uid="{DA49C99E-3A5D-4CEC-A29F-88E7777DF721}" uniqueName="7" name="rms" queryTableFieldId="7"/>
    <tableColumn id="8" xr3:uid="{C113C80A-60D9-49C2-8B2B-FFE45334D048}" uniqueName="8" name="A50" queryTableFieldId="8"/>
    <tableColumn id="9" xr3:uid="{BFC8A11E-7BF9-4323-B6AF-42A9DE0F2299}" uniqueName="9" name="A90" queryTableFieldId="9"/>
    <tableColumn id="10" xr3:uid="{45F0EEAE-3FB8-4C12-A6F4-B09304DAD7C2}" uniqueName="10" name="A95" queryTableFieldId="10"/>
    <tableColumn id="11" xr3:uid="{07964D93-AA32-46CB-8872-785E62B904AC}" uniqueName="11" name="A99" queryTableFieldId="11"/>
    <tableColumn id="12" xr3:uid="{7BEC5F22-8093-4862-9F0C-E3C40905BBF5}" uniqueName="12" name="time" queryTableFieldId="12"/>
    <tableColumn id="13" xr3:uid="{44156F82-4D4E-4EE4-88EC-EDAA880BCCAD}" uniqueName="13" name="time/MP" queryTableFieldId="13"/>
    <tableColumn id="14" xr3:uid="{0C547526-9B88-4504-BF3F-DAADB81379AE}" uniqueName="14" name="time/Gdisp" queryTableFieldId="14"/>
    <tableColumn id="15" xr3:uid="{D51B265D-975F-4D8C-8C47-82DBD6D6C5DA}" uniqueName="15" name="coverage" queryTableFieldId="1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550F38-E952-4410-AF73-9EDFD6F98EC1}" name="OpenCVSGBM" displayName="OpenCVSGBM" ref="A1:O16" tableType="queryTable" totalsRowShown="0">
  <autoFilter ref="A1:O16" xr:uid="{812DECFF-8C04-4EF0-99D9-04510B961AC2}"/>
  <tableColumns count="15">
    <tableColumn id="1" xr3:uid="{7BD7815A-6C36-42A2-8EAB-1989FE7758A7}" uniqueName="1" name=" " queryTableFieldId="1" dataDxfId="3"/>
    <tableColumn id="2" xr3:uid="{80B25FAB-E78E-4F50-B996-64271E1E0760}" uniqueName="2" name="bad050" queryTableFieldId="2"/>
    <tableColumn id="3" xr3:uid="{199834A8-F87D-4524-BC8D-E70280A614BA}" uniqueName="3" name="bad100" queryTableFieldId="3"/>
    <tableColumn id="4" xr3:uid="{1AAB814A-ED61-4726-9E88-7FE2AA2CE812}" uniqueName="4" name="bad200" queryTableFieldId="4"/>
    <tableColumn id="5" xr3:uid="{263A4D6A-783D-4197-9CEE-2BEADFE38E65}" uniqueName="5" name="bad400" queryTableFieldId="5"/>
    <tableColumn id="6" xr3:uid="{0B6B5E33-2A67-4589-B6F4-A17BC7019CD0}" uniqueName="6" name="avgerr" queryTableFieldId="6"/>
    <tableColumn id="7" xr3:uid="{1672B67F-6225-4AD2-AAC5-286422EA89CF}" uniqueName="7" name="rms" queryTableFieldId="7"/>
    <tableColumn id="8" xr3:uid="{48A1BF98-E577-4E8A-B7B6-AAE956D755FE}" uniqueName="8" name="A50" queryTableFieldId="8"/>
    <tableColumn id="9" xr3:uid="{4DD42C4D-34A8-43F4-B99F-5C1F53184511}" uniqueName="9" name="A90" queryTableFieldId="9"/>
    <tableColumn id="10" xr3:uid="{58C4404E-3C6F-4448-898A-1A903C8E38C3}" uniqueName="10" name="A95" queryTableFieldId="10"/>
    <tableColumn id="11" xr3:uid="{71CAE871-5BFD-45BB-8938-36977DEF9989}" uniqueName="11" name="A99" queryTableFieldId="11"/>
    <tableColumn id="12" xr3:uid="{FD93DD5D-591D-4CF1-AF32-59880EAF362D}" uniqueName="12" name="time" queryTableFieldId="12"/>
    <tableColumn id="13" xr3:uid="{79538934-40CF-45D1-931D-6953A9BD03E8}" uniqueName="13" name="time/MP" queryTableFieldId="13"/>
    <tableColumn id="14" xr3:uid="{7AEBAE64-71FC-4E4E-9CDB-F0F6568E72A9}" uniqueName="14" name="time/Gdisp" queryTableFieldId="14"/>
    <tableColumn id="15" xr3:uid="{252733B2-E645-437B-972C-E3FB38006E74}" uniqueName="15" name="coverage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54FF2-D3E2-4B51-98AE-7453A5FE1508}">
  <dimension ref="A1:O18"/>
  <sheetViews>
    <sheetView topLeftCell="C1" workbookViewId="0">
      <selection sqref="A1:N16"/>
    </sheetView>
  </sheetViews>
  <sheetFormatPr defaultRowHeight="14.4" x14ac:dyDescent="0.3"/>
  <cols>
    <col min="1" max="1" width="10.33203125" bestFit="1" customWidth="1"/>
    <col min="2" max="13" width="12" bestFit="1" customWidth="1"/>
    <col min="14" max="14" width="12.5546875" bestFit="1" customWidth="1"/>
    <col min="15" max="15" width="12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</row>
    <row r="2" spans="1:15" x14ac:dyDescent="0.3">
      <c r="A2" s="1" t="s">
        <v>14</v>
      </c>
      <c r="B2">
        <v>72.034791563707429</v>
      </c>
      <c r="C2">
        <v>58.911876488228955</v>
      </c>
      <c r="D2">
        <v>48.890865784212416</v>
      </c>
      <c r="E2">
        <v>42.674263186270103</v>
      </c>
      <c r="F2">
        <v>41.715865999999998</v>
      </c>
      <c r="G2">
        <v>73.564517814296863</v>
      </c>
      <c r="H2">
        <v>1.8230400085449219</v>
      </c>
      <c r="I2">
        <v>146.10489501953123</v>
      </c>
      <c r="J2">
        <v>167.11995239257806</v>
      </c>
      <c r="K2">
        <v>214.80029296875</v>
      </c>
      <c r="L2">
        <v>3.672947883605957</v>
      </c>
      <c r="M2">
        <v>0.64459756808050006</v>
      </c>
      <c r="N2">
        <v>2.2227502347603449</v>
      </c>
      <c r="O2">
        <v>63.807710991553598</v>
      </c>
    </row>
    <row r="3" spans="1:15" x14ac:dyDescent="0.3">
      <c r="A3" s="1" t="s">
        <v>15</v>
      </c>
      <c r="B3">
        <v>62.098710221012375</v>
      </c>
      <c r="C3">
        <v>62.098710221012375</v>
      </c>
      <c r="D3">
        <v>56.345388554021646</v>
      </c>
      <c r="E3">
        <v>55.400544429321407</v>
      </c>
      <c r="F3">
        <v>82.976074275714566</v>
      </c>
      <c r="G3">
        <v>6.5854733122620965</v>
      </c>
      <c r="H3">
        <v>54</v>
      </c>
      <c r="I3">
        <v>255</v>
      </c>
      <c r="J3">
        <v>255</v>
      </c>
      <c r="K3">
        <v>255</v>
      </c>
      <c r="L3">
        <v>1.7106735706329346</v>
      </c>
      <c r="M3">
        <v>1.1087391085831451</v>
      </c>
      <c r="N3">
        <v>4.3310121429029103</v>
      </c>
      <c r="O3">
        <v>64.834208309028455</v>
      </c>
    </row>
    <row r="4" spans="1:15" x14ac:dyDescent="0.3">
      <c r="A4" s="1" t="s">
        <v>16</v>
      </c>
      <c r="B4">
        <v>74.616572729243444</v>
      </c>
      <c r="C4">
        <v>68.573256687316615</v>
      </c>
      <c r="D4">
        <v>65.080066896065318</v>
      </c>
      <c r="E4">
        <v>63.3009361174635</v>
      </c>
      <c r="F4">
        <v>149.41095000000001</v>
      </c>
      <c r="G4">
        <v>233.77910915006927</v>
      </c>
      <c r="H4">
        <v>60.4693603515625</v>
      </c>
      <c r="I4">
        <v>443.32398681640609</v>
      </c>
      <c r="J4">
        <v>520.69600219726556</v>
      </c>
      <c r="K4">
        <v>559.185302734375</v>
      </c>
      <c r="L4">
        <v>3.4692599773406982</v>
      </c>
      <c r="M4">
        <v>0.66202602132916966</v>
      </c>
      <c r="N4">
        <v>1.0344156583268278</v>
      </c>
      <c r="O4">
        <v>48.667173755736236</v>
      </c>
    </row>
    <row r="5" spans="1:15" x14ac:dyDescent="0.3">
      <c r="A5" s="1" t="s">
        <v>17</v>
      </c>
      <c r="B5">
        <v>67.735868653214837</v>
      </c>
      <c r="C5">
        <v>49.998268966022856</v>
      </c>
      <c r="D5">
        <v>36.991500283753801</v>
      </c>
      <c r="E5">
        <v>31.921980601558065</v>
      </c>
      <c r="F5">
        <v>36.264854</v>
      </c>
      <c r="G5">
        <v>73.816965095684481</v>
      </c>
      <c r="H5">
        <v>0.99993515014648438</v>
      </c>
      <c r="I5">
        <v>147.89982299804689</v>
      </c>
      <c r="J5">
        <v>201.25086822509766</v>
      </c>
      <c r="K5">
        <v>231.813720703125</v>
      </c>
      <c r="L5">
        <v>3.7987620830535889</v>
      </c>
      <c r="M5">
        <v>0.64468492518090814</v>
      </c>
      <c r="N5">
        <v>2.3024461613603862</v>
      </c>
      <c r="O5">
        <v>73.742251077314094</v>
      </c>
    </row>
    <row r="6" spans="1:15" x14ac:dyDescent="0.3">
      <c r="A6" s="1" t="s">
        <v>17</v>
      </c>
      <c r="B6">
        <v>67.735868653214837</v>
      </c>
      <c r="C6">
        <v>49.998268966022856</v>
      </c>
      <c r="D6">
        <v>36.991500283753801</v>
      </c>
      <c r="E6">
        <v>31.921980601558065</v>
      </c>
      <c r="F6">
        <v>36.264854</v>
      </c>
      <c r="G6">
        <v>73.816965095684481</v>
      </c>
      <c r="H6">
        <v>0.99993515014648438</v>
      </c>
      <c r="I6">
        <v>147.89982299804689</v>
      </c>
      <c r="J6">
        <v>201.25086822509766</v>
      </c>
      <c r="K6">
        <v>231.813720703125</v>
      </c>
      <c r="L6">
        <v>2.8045268058776855</v>
      </c>
      <c r="M6">
        <v>0.47595403831180155</v>
      </c>
      <c r="N6">
        <v>1.6998358511135769</v>
      </c>
      <c r="O6">
        <v>73.742251077314094</v>
      </c>
    </row>
    <row r="7" spans="1:15" x14ac:dyDescent="0.3">
      <c r="A7" s="1" t="s">
        <v>18</v>
      </c>
      <c r="B7">
        <v>65.436958011215438</v>
      </c>
      <c r="C7">
        <v>51.63712224355789</v>
      </c>
      <c r="D7">
        <v>44.613561445244613</v>
      </c>
      <c r="E7">
        <v>41.336835829410084</v>
      </c>
      <c r="F7">
        <v>36.213535</v>
      </c>
      <c r="G7">
        <v>62.986795646240409</v>
      </c>
      <c r="H7">
        <v>1.1206436157226563</v>
      </c>
      <c r="I7">
        <v>119.04296875</v>
      </c>
      <c r="J7">
        <v>138.05996398925782</v>
      </c>
      <c r="K7">
        <v>170.50240295410157</v>
      </c>
      <c r="L7">
        <v>3.5227038860321045</v>
      </c>
      <c r="M7">
        <v>0.64742827994779417</v>
      </c>
      <c r="N7">
        <v>2.4901087690299777</v>
      </c>
      <c r="O7">
        <v>66.566294289066562</v>
      </c>
    </row>
    <row r="8" spans="1:15" x14ac:dyDescent="0.3">
      <c r="A8" s="1" t="s">
        <v>18</v>
      </c>
      <c r="B8">
        <v>65.436958011215438</v>
      </c>
      <c r="C8">
        <v>51.63712224355789</v>
      </c>
      <c r="D8">
        <v>44.613561445244613</v>
      </c>
      <c r="E8">
        <v>41.336835829410084</v>
      </c>
      <c r="F8">
        <v>36.213535</v>
      </c>
      <c r="G8">
        <v>62.986795646240409</v>
      </c>
      <c r="H8">
        <v>1.1206436157226563</v>
      </c>
      <c r="I8">
        <v>119.04296875</v>
      </c>
      <c r="J8">
        <v>138.05996398925782</v>
      </c>
      <c r="K8">
        <v>170.50240295410157</v>
      </c>
      <c r="L8">
        <v>2.5481550693511963</v>
      </c>
      <c r="M8">
        <v>0.46831857202977578</v>
      </c>
      <c r="N8">
        <v>1.8012252770375994</v>
      </c>
      <c r="O8">
        <v>66.566294289066562</v>
      </c>
    </row>
    <row r="9" spans="1:15" x14ac:dyDescent="0.3">
      <c r="A9" s="1" t="s">
        <v>19</v>
      </c>
      <c r="B9">
        <v>59.126709446665259</v>
      </c>
      <c r="C9">
        <v>48.349954414755594</v>
      </c>
      <c r="D9">
        <v>42.362613086471704</v>
      </c>
      <c r="E9">
        <v>39.980678869485935</v>
      </c>
      <c r="F9">
        <v>46.182648</v>
      </c>
      <c r="G9">
        <v>81.265446248121037</v>
      </c>
      <c r="H9">
        <v>0.87934112548828125</v>
      </c>
      <c r="I9">
        <v>159.9931365966797</v>
      </c>
      <c r="J9">
        <v>189.4287109375</v>
      </c>
      <c r="K9">
        <v>235.09165969848632</v>
      </c>
      <c r="L9">
        <v>3.7471802234649658</v>
      </c>
      <c r="M9">
        <v>0.65698510124569853</v>
      </c>
      <c r="N9">
        <v>2.1899503374856617</v>
      </c>
      <c r="O9">
        <v>65.667367978119088</v>
      </c>
    </row>
    <row r="10" spans="1:15" x14ac:dyDescent="0.3">
      <c r="A10" s="1" t="s">
        <v>20</v>
      </c>
      <c r="B10">
        <v>76.784681147136965</v>
      </c>
      <c r="C10">
        <v>66.385671757973569</v>
      </c>
      <c r="D10">
        <v>58.290073003450303</v>
      </c>
      <c r="E10">
        <v>53.621113144828747</v>
      </c>
      <c r="F10">
        <v>73.209140000000005</v>
      </c>
      <c r="G10">
        <v>115.32267909002114</v>
      </c>
      <c r="H10">
        <v>9.9057769775390625</v>
      </c>
      <c r="I10">
        <v>225.8748779296875</v>
      </c>
      <c r="J10">
        <v>245.06261978149413</v>
      </c>
      <c r="K10">
        <v>277.22585083007812</v>
      </c>
      <c r="L10">
        <v>3.5180673599243164</v>
      </c>
      <c r="M10">
        <v>0.66084565584469335</v>
      </c>
      <c r="N10">
        <v>2.0025625934687676</v>
      </c>
      <c r="O10">
        <v>55.033394795686519</v>
      </c>
    </row>
    <row r="11" spans="1:15" x14ac:dyDescent="0.3">
      <c r="A11" s="1" t="s">
        <v>21</v>
      </c>
      <c r="B11">
        <v>70.504184665226774</v>
      </c>
      <c r="C11">
        <v>54.998431743107609</v>
      </c>
      <c r="D11">
        <v>44.55064477194766</v>
      </c>
      <c r="E11">
        <v>39.449879303773344</v>
      </c>
      <c r="F11">
        <v>42.806159999999998</v>
      </c>
      <c r="G11">
        <v>77.267200122974231</v>
      </c>
      <c r="H11">
        <v>1.3169708251953125</v>
      </c>
      <c r="I11">
        <v>150.7841796875</v>
      </c>
      <c r="J11">
        <v>183.0419952392578</v>
      </c>
      <c r="K11">
        <v>216.32302490234383</v>
      </c>
      <c r="L11">
        <v>3.3354122638702393</v>
      </c>
      <c r="M11">
        <v>0.66212446478176201</v>
      </c>
      <c r="N11">
        <v>2.2831878095922828</v>
      </c>
      <c r="O11">
        <v>66.527303551010036</v>
      </c>
    </row>
    <row r="12" spans="1:15" x14ac:dyDescent="0.3">
      <c r="A12" s="1" t="s">
        <v>21</v>
      </c>
      <c r="B12">
        <v>70.504184665226774</v>
      </c>
      <c r="C12">
        <v>54.998431743107609</v>
      </c>
      <c r="D12">
        <v>44.55064477194766</v>
      </c>
      <c r="E12">
        <v>39.449879303773344</v>
      </c>
      <c r="F12">
        <v>42.806159999999998</v>
      </c>
      <c r="G12">
        <v>77.267200122974231</v>
      </c>
      <c r="H12">
        <v>1.3169708251953125</v>
      </c>
      <c r="I12">
        <v>150.7841796875</v>
      </c>
      <c r="J12">
        <v>183.0419952392578</v>
      </c>
      <c r="K12">
        <v>216.32302490234383</v>
      </c>
      <c r="L12">
        <v>2.605036735534668</v>
      </c>
      <c r="M12">
        <v>0.51713503992795307</v>
      </c>
      <c r="N12">
        <v>1.7832242756136314</v>
      </c>
      <c r="O12">
        <v>66.527303551010036</v>
      </c>
    </row>
    <row r="13" spans="1:15" x14ac:dyDescent="0.3">
      <c r="A13" s="1" t="s">
        <v>22</v>
      </c>
      <c r="B13">
        <v>72.562621456332877</v>
      </c>
      <c r="C13">
        <v>57.946637802926382</v>
      </c>
      <c r="D13">
        <v>46.641768118427066</v>
      </c>
      <c r="E13">
        <v>40.927015460676728</v>
      </c>
      <c r="F13">
        <v>38.107669999999999</v>
      </c>
      <c r="G13">
        <v>68.444530888842749</v>
      </c>
      <c r="H13">
        <v>1.5558929443359375</v>
      </c>
      <c r="I13">
        <v>134.25930175781264</v>
      </c>
      <c r="J13">
        <v>164.3211730957031</v>
      </c>
      <c r="K13">
        <v>193.83866088867182</v>
      </c>
      <c r="L13">
        <v>4.148911714553833</v>
      </c>
      <c r="M13">
        <v>0.74104647393579837</v>
      </c>
      <c r="N13">
        <v>2.8501787459069168</v>
      </c>
      <c r="O13">
        <v>64.487347107910381</v>
      </c>
    </row>
    <row r="14" spans="1:15" x14ac:dyDescent="0.3">
      <c r="A14" s="1" t="s">
        <v>23</v>
      </c>
      <c r="B14">
        <v>77.971760099894766</v>
      </c>
      <c r="C14">
        <v>69.195917374163685</v>
      </c>
      <c r="D14">
        <v>63.958479876549269</v>
      </c>
      <c r="E14">
        <v>59.727555713685909</v>
      </c>
      <c r="F14">
        <v>50.315624</v>
      </c>
      <c r="G14">
        <v>75.019753258100295</v>
      </c>
      <c r="H14">
        <v>12.481319427490234</v>
      </c>
      <c r="I14">
        <v>130.24374389648438</v>
      </c>
      <c r="J14">
        <v>141.22100830078125</v>
      </c>
      <c r="K14">
        <v>162.44291687011719</v>
      </c>
      <c r="L14">
        <v>3.8000962734222412</v>
      </c>
      <c r="M14">
        <v>0.64753294043090537</v>
      </c>
      <c r="N14">
        <v>2.6980539184621057</v>
      </c>
      <c r="O14">
        <v>57.725383466108305</v>
      </c>
    </row>
    <row r="15" spans="1:15" x14ac:dyDescent="0.3">
      <c r="A15" s="1" t="s">
        <v>24</v>
      </c>
      <c r="B15">
        <v>79.57914814814815</v>
      </c>
      <c r="C15">
        <v>79.57914814814815</v>
      </c>
      <c r="D15">
        <v>76.109407407407403</v>
      </c>
      <c r="E15">
        <v>74.300703703703704</v>
      </c>
      <c r="F15">
        <v>142.35244222222221</v>
      </c>
      <c r="G15">
        <v>5.8217588662101329</v>
      </c>
      <c r="H15">
        <v>134</v>
      </c>
      <c r="I15">
        <v>255</v>
      </c>
      <c r="J15">
        <v>255</v>
      </c>
      <c r="K15">
        <v>255</v>
      </c>
      <c r="L15">
        <v>2.3342821598052979</v>
      </c>
      <c r="M15">
        <v>0.86454894807603622</v>
      </c>
      <c r="N15">
        <v>3.3771443284220162</v>
      </c>
      <c r="O15">
        <v>71.440703703703704</v>
      </c>
    </row>
    <row r="16" spans="1:15" x14ac:dyDescent="0.3">
      <c r="A16" s="1" t="s">
        <v>25</v>
      </c>
      <c r="B16">
        <v>74.514928872345337</v>
      </c>
      <c r="C16">
        <v>64.401618767313025</v>
      </c>
      <c r="D16">
        <v>56.107095452446906</v>
      </c>
      <c r="E16">
        <v>50.95497532894737</v>
      </c>
      <c r="F16">
        <v>111.08629000000001</v>
      </c>
      <c r="G16">
        <v>183.59463031703842</v>
      </c>
      <c r="H16">
        <v>4.867889404296875</v>
      </c>
      <c r="I16">
        <v>375.92216186523461</v>
      </c>
      <c r="J16">
        <v>418.9494689941406</v>
      </c>
      <c r="K16">
        <v>463.20474609375015</v>
      </c>
      <c r="L16">
        <v>3.629481315612793</v>
      </c>
      <c r="M16">
        <v>0.65455500411414924</v>
      </c>
      <c r="N16">
        <v>0.86125658436072272</v>
      </c>
      <c r="O16">
        <v>54.195846318097871</v>
      </c>
    </row>
    <row r="18" spans="1:14" x14ac:dyDescent="0.3">
      <c r="A18" s="2" t="s">
        <v>26</v>
      </c>
      <c r="B18">
        <f>AVERAGE(I3DRSGM[bad050])</f>
        <v>70.442929756253392</v>
      </c>
      <c r="C18">
        <f>AVERAGE(I3DRSGM[bad100])</f>
        <v>59.247362504481003</v>
      </c>
      <c r="D18">
        <f>AVERAGE(I3DRSGM[bad200])</f>
        <v>51.07314474539627</v>
      </c>
      <c r="E18">
        <f>AVERAGE(I3DRSGM[bad400])</f>
        <v>47.087011828257758</v>
      </c>
      <c r="F18">
        <f>AVERAGE(I3DRSGM[avgerr])</f>
        <v>64.395053499862442</v>
      </c>
      <c r="G18">
        <f>AVERAGE(I3DRSGM[rms])</f>
        <v>84.769321378317358</v>
      </c>
      <c r="H18">
        <f>AVERAGE(I3DRSGM[A50])</f>
        <v>19.123847961425781</v>
      </c>
      <c r="I18">
        <f>AVERAGE(I3DRSGM[A90])</f>
        <v>197.41173645019535</v>
      </c>
      <c r="J18">
        <f>AVERAGE(I3DRSGM[A95])</f>
        <v>226.76697270711261</v>
      </c>
      <c r="K18">
        <f>AVERAGE(I3DRSGM[A99])</f>
        <v>256.87118181355788</v>
      </c>
      <c r="L18">
        <f>AVERAGE(I3DRSGM[time])</f>
        <v>3.2430331548055014</v>
      </c>
      <c r="M18">
        <f>AVERAGE(I3DRSGM[time/MP])</f>
        <v>0.6704348094546726</v>
      </c>
      <c r="N18">
        <f>AVERAGE(I3DRSGM[time/Gdisp])</f>
        <v>2.2618235125229154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C4055-B2FC-424A-AA23-691F2C2EAFE7}">
  <dimension ref="A1:O18"/>
  <sheetViews>
    <sheetView topLeftCell="C1" workbookViewId="0">
      <selection activeCell="J20" sqref="J20"/>
    </sheetView>
  </sheetViews>
  <sheetFormatPr defaultRowHeight="14.4" x14ac:dyDescent="0.3"/>
  <cols>
    <col min="1" max="1" width="10.33203125" bestFit="1" customWidth="1"/>
    <col min="2" max="13" width="12" bestFit="1" customWidth="1"/>
    <col min="14" max="14" width="12.5546875" bestFit="1" customWidth="1"/>
    <col min="15" max="15" width="10.8867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</row>
    <row r="2" spans="1:15" x14ac:dyDescent="0.3">
      <c r="A2" s="1" t="s">
        <v>14</v>
      </c>
      <c r="B2">
        <v>67.043204971246297</v>
      </c>
      <c r="C2">
        <v>49.315309383143138</v>
      </c>
      <c r="D2">
        <v>32.655656814403812</v>
      </c>
      <c r="E2">
        <v>20.002464001707253</v>
      </c>
      <c r="F2">
        <v>7.6477865999999999</v>
      </c>
      <c r="G2">
        <v>24.121417318173904</v>
      </c>
      <c r="H2">
        <v>0.973785400390625</v>
      </c>
      <c r="I2">
        <v>11.076713562011705</v>
      </c>
      <c r="J2">
        <v>53.070854568481288</v>
      </c>
      <c r="K2">
        <v>116.47364540100199</v>
      </c>
      <c r="L2">
        <v>4.0307893753051758</v>
      </c>
      <c r="M2">
        <v>0.70739828364120061</v>
      </c>
      <c r="N2">
        <v>2.4393044263489676</v>
      </c>
      <c r="O2">
        <v>100</v>
      </c>
    </row>
    <row r="3" spans="1:15" x14ac:dyDescent="0.3">
      <c r="A3" s="1" t="s">
        <v>15</v>
      </c>
      <c r="B3">
        <v>59.279020027221463</v>
      </c>
      <c r="C3">
        <v>59.279020027221463</v>
      </c>
      <c r="D3">
        <v>51.769265668546247</v>
      </c>
      <c r="E3">
        <v>49.40508134033314</v>
      </c>
      <c r="F3">
        <v>76.152078553373514</v>
      </c>
      <c r="G3">
        <v>5.9763672456320229</v>
      </c>
      <c r="H3">
        <v>3</v>
      </c>
      <c r="I3">
        <v>255</v>
      </c>
      <c r="J3">
        <v>255</v>
      </c>
      <c r="K3">
        <v>255</v>
      </c>
      <c r="L3">
        <v>1.8021831512451172</v>
      </c>
      <c r="M3">
        <v>1.1680492262914752</v>
      </c>
      <c r="N3">
        <v>4.5626922902010749</v>
      </c>
      <c r="O3">
        <v>100</v>
      </c>
    </row>
    <row r="4" spans="1:15" x14ac:dyDescent="0.3">
      <c r="A4" s="1" t="s">
        <v>16</v>
      </c>
      <c r="B4">
        <v>74.637391877822324</v>
      </c>
      <c r="C4">
        <v>67.170187284557116</v>
      </c>
      <c r="D4">
        <v>61.638820021800001</v>
      </c>
      <c r="E4">
        <v>57.477814535162416</v>
      </c>
      <c r="F4">
        <v>78.197754000000003</v>
      </c>
      <c r="G4">
        <v>128.06659491988924</v>
      </c>
      <c r="H4">
        <v>13.029491424560547</v>
      </c>
      <c r="I4">
        <v>239.38531799316397</v>
      </c>
      <c r="J4">
        <v>297.11698913574202</v>
      </c>
      <c r="K4">
        <v>340.41328430175793</v>
      </c>
      <c r="L4">
        <v>4.0129399299621582</v>
      </c>
      <c r="M4">
        <v>0.76577445132902078</v>
      </c>
      <c r="N4">
        <v>1.1965225802015951</v>
      </c>
      <c r="O4">
        <v>100</v>
      </c>
    </row>
    <row r="5" spans="1:15" x14ac:dyDescent="0.3">
      <c r="A5" s="1" t="s">
        <v>17</v>
      </c>
      <c r="B5">
        <v>65.981431775538525</v>
      </c>
      <c r="C5">
        <v>45.619245160572071</v>
      </c>
      <c r="D5">
        <v>28.686253825245672</v>
      </c>
      <c r="E5">
        <v>19.619522126008412</v>
      </c>
      <c r="F5">
        <v>11.614286</v>
      </c>
      <c r="G5">
        <v>34.75759738779243</v>
      </c>
      <c r="H5">
        <v>0.8624267578125</v>
      </c>
      <c r="I5">
        <v>30.776424407958999</v>
      </c>
      <c r="J5">
        <v>91.861366653442417</v>
      </c>
      <c r="K5">
        <v>164.34710433960026</v>
      </c>
      <c r="L5">
        <v>4.107205867767334</v>
      </c>
      <c r="M5">
        <v>0.69703067727677359</v>
      </c>
      <c r="N5">
        <v>2.489395275988477</v>
      </c>
      <c r="O5">
        <v>100</v>
      </c>
    </row>
    <row r="6" spans="1:15" x14ac:dyDescent="0.3">
      <c r="A6" s="1" t="s">
        <v>17</v>
      </c>
      <c r="B6">
        <v>65.981431775538525</v>
      </c>
      <c r="C6">
        <v>45.619245160572071</v>
      </c>
      <c r="D6">
        <v>28.686253825245672</v>
      </c>
      <c r="E6">
        <v>19.619522126008412</v>
      </c>
      <c r="F6">
        <v>11.614286</v>
      </c>
      <c r="G6">
        <v>34.75759738779243</v>
      </c>
      <c r="H6">
        <v>0.8624267578125</v>
      </c>
      <c r="I6">
        <v>30.776424407958999</v>
      </c>
      <c r="J6">
        <v>91.861366653442417</v>
      </c>
      <c r="K6">
        <v>164.34710433960026</v>
      </c>
      <c r="L6">
        <v>3.0937614440917969</v>
      </c>
      <c r="M6">
        <v>0.52503982126425841</v>
      </c>
      <c r="N6">
        <v>1.8751422188009228</v>
      </c>
      <c r="O6">
        <v>100</v>
      </c>
    </row>
    <row r="7" spans="1:15" x14ac:dyDescent="0.3">
      <c r="A7" s="1" t="s">
        <v>18</v>
      </c>
      <c r="B7">
        <v>65.843348516615833</v>
      </c>
      <c r="C7">
        <v>49.66695901101842</v>
      </c>
      <c r="D7">
        <v>39.398853755289394</v>
      </c>
      <c r="E7">
        <v>32.522212534588775</v>
      </c>
      <c r="F7">
        <v>12.436657</v>
      </c>
      <c r="G7">
        <v>32.233608131328744</v>
      </c>
      <c r="H7">
        <v>0.9832305908203125</v>
      </c>
      <c r="I7">
        <v>30.843503570556649</v>
      </c>
      <c r="J7">
        <v>95.798683166503906</v>
      </c>
      <c r="K7">
        <v>140.58475418090819</v>
      </c>
      <c r="L7">
        <v>3.8423175811767578</v>
      </c>
      <c r="M7">
        <v>0.70616922201668308</v>
      </c>
      <c r="N7">
        <v>2.7160354692949351</v>
      </c>
      <c r="O7">
        <v>100</v>
      </c>
    </row>
    <row r="8" spans="1:15" x14ac:dyDescent="0.3">
      <c r="A8" s="1" t="s">
        <v>18</v>
      </c>
      <c r="B8">
        <v>65.843348516615833</v>
      </c>
      <c r="C8">
        <v>49.66695901101842</v>
      </c>
      <c r="D8">
        <v>39.398853755289394</v>
      </c>
      <c r="E8">
        <v>32.522212534588775</v>
      </c>
      <c r="F8">
        <v>12.436657</v>
      </c>
      <c r="G8">
        <v>32.233608131328744</v>
      </c>
      <c r="H8">
        <v>0.9832305908203125</v>
      </c>
      <c r="I8">
        <v>30.843503570556649</v>
      </c>
      <c r="J8">
        <v>95.798683166503906</v>
      </c>
      <c r="K8">
        <v>140.58475418090819</v>
      </c>
      <c r="L8">
        <v>2.9381194114685059</v>
      </c>
      <c r="M8">
        <v>0.53998907043841837</v>
      </c>
      <c r="N8">
        <v>2.0768810401477631</v>
      </c>
      <c r="O8">
        <v>100</v>
      </c>
    </row>
    <row r="9" spans="1:15" x14ac:dyDescent="0.3">
      <c r="A9" s="1" t="s">
        <v>19</v>
      </c>
      <c r="B9">
        <v>59.396135773897186</v>
      </c>
      <c r="C9">
        <v>46.722999509081987</v>
      </c>
      <c r="D9">
        <v>38.309015358720814</v>
      </c>
      <c r="E9">
        <v>33.857318185005965</v>
      </c>
      <c r="F9">
        <v>26.628568999999999</v>
      </c>
      <c r="G9">
        <v>54.774571309225003</v>
      </c>
      <c r="H9">
        <v>0.8183135986328125</v>
      </c>
      <c r="I9">
        <v>102.46326751708999</v>
      </c>
      <c r="J9">
        <v>142.82698287963865</v>
      </c>
      <c r="K9">
        <v>190.17247085571287</v>
      </c>
      <c r="L9">
        <v>4.0702111721038818</v>
      </c>
      <c r="M9">
        <v>0.71362142718701904</v>
      </c>
      <c r="N9">
        <v>2.378738090623397</v>
      </c>
      <c r="O9">
        <v>100</v>
      </c>
    </row>
    <row r="10" spans="1:15" x14ac:dyDescent="0.3">
      <c r="A10" s="1" t="s">
        <v>20</v>
      </c>
      <c r="B10">
        <v>76.306788809944578</v>
      </c>
      <c r="C10">
        <v>62.765535398708835</v>
      </c>
      <c r="D10">
        <v>50.250151026075663</v>
      </c>
      <c r="E10">
        <v>40.411008824130512</v>
      </c>
      <c r="F10">
        <v>21.182945</v>
      </c>
      <c r="G10">
        <v>50.972351957335654</v>
      </c>
      <c r="H10">
        <v>2.03173828125</v>
      </c>
      <c r="I10">
        <v>69.825630187988324</v>
      </c>
      <c r="J10">
        <v>112.13388900756823</v>
      </c>
      <c r="K10">
        <v>240.55688949584956</v>
      </c>
      <c r="L10">
        <v>3.9653596878051758</v>
      </c>
      <c r="M10">
        <v>0.74486655753063646</v>
      </c>
      <c r="N10">
        <v>2.257171386456474</v>
      </c>
      <c r="O10">
        <v>100</v>
      </c>
    </row>
    <row r="11" spans="1:15" x14ac:dyDescent="0.3">
      <c r="A11" s="1" t="s">
        <v>21</v>
      </c>
      <c r="B11">
        <v>69.357788876889842</v>
      </c>
      <c r="C11">
        <v>51.165810411637658</v>
      </c>
      <c r="D11">
        <v>36.572624190064793</v>
      </c>
      <c r="E11">
        <v>25.264797198577053</v>
      </c>
      <c r="F11">
        <v>9.6585289999999997</v>
      </c>
      <c r="G11">
        <v>27.683686073378578</v>
      </c>
      <c r="H11">
        <v>1.0476455688476563</v>
      </c>
      <c r="I11">
        <v>24.712497711181662</v>
      </c>
      <c r="J11">
        <v>59.778305053710938</v>
      </c>
      <c r="K11">
        <v>137.65021591186553</v>
      </c>
      <c r="L11">
        <v>3.6639797687530518</v>
      </c>
      <c r="M11">
        <v>0.72734956024350694</v>
      </c>
      <c r="N11">
        <v>2.5081019318741622</v>
      </c>
      <c r="O11">
        <v>100</v>
      </c>
    </row>
    <row r="12" spans="1:15" x14ac:dyDescent="0.3">
      <c r="A12" s="1" t="s">
        <v>21</v>
      </c>
      <c r="B12">
        <v>69.357788876889842</v>
      </c>
      <c r="C12">
        <v>51.165810411637658</v>
      </c>
      <c r="D12">
        <v>36.572624190064793</v>
      </c>
      <c r="E12">
        <v>25.264797198577053</v>
      </c>
      <c r="F12">
        <v>9.6585289999999997</v>
      </c>
      <c r="G12">
        <v>27.683686073378578</v>
      </c>
      <c r="H12">
        <v>1.0476455688476563</v>
      </c>
      <c r="I12">
        <v>24.712497711181662</v>
      </c>
      <c r="J12">
        <v>59.778305053710938</v>
      </c>
      <c r="K12">
        <v>137.65021591186553</v>
      </c>
      <c r="L12">
        <v>2.6878452301025391</v>
      </c>
      <c r="M12">
        <v>0.5335736465551032</v>
      </c>
      <c r="N12">
        <v>1.8399091260520801</v>
      </c>
      <c r="O12">
        <v>100</v>
      </c>
    </row>
    <row r="13" spans="1:15" x14ac:dyDescent="0.3">
      <c r="A13" s="1" t="s">
        <v>22</v>
      </c>
      <c r="B13">
        <v>68.690611425468688</v>
      </c>
      <c r="C13">
        <v>49.467146061957017</v>
      </c>
      <c r="D13">
        <v>31.632801783264746</v>
      </c>
      <c r="E13">
        <v>19.600247913808872</v>
      </c>
      <c r="F13">
        <v>6.7064056000000001</v>
      </c>
      <c r="G13">
        <v>21.63367936259738</v>
      </c>
      <c r="H13">
        <v>0.98150634765625</v>
      </c>
      <c r="I13">
        <v>10.27548370361329</v>
      </c>
      <c r="J13">
        <v>39.950901031494126</v>
      </c>
      <c r="K13">
        <v>113.99684593200639</v>
      </c>
      <c r="L13">
        <v>3.9867980480194092</v>
      </c>
      <c r="M13">
        <v>0.71209098651466929</v>
      </c>
      <c r="N13">
        <v>2.7388114865948818</v>
      </c>
      <c r="O13">
        <v>100</v>
      </c>
    </row>
    <row r="14" spans="1:15" x14ac:dyDescent="0.3">
      <c r="A14" s="1" t="s">
        <v>23</v>
      </c>
      <c r="B14">
        <v>81.455961378024242</v>
      </c>
      <c r="C14">
        <v>70.768138642151015</v>
      </c>
      <c r="D14">
        <v>62.510428424203759</v>
      </c>
      <c r="E14">
        <v>54.157874073710552</v>
      </c>
      <c r="F14">
        <v>22.660961</v>
      </c>
      <c r="G14">
        <v>46.350561072318747</v>
      </c>
      <c r="H14">
        <v>5.2110404968261719</v>
      </c>
      <c r="I14">
        <v>93.683177947998047</v>
      </c>
      <c r="J14">
        <v>135.26105117797852</v>
      </c>
      <c r="K14">
        <v>159.20903015136719</v>
      </c>
      <c r="L14">
        <v>4.2383551597595215</v>
      </c>
      <c r="M14">
        <v>0.72221185510071295</v>
      </c>
      <c r="N14">
        <v>3.0092160629196369</v>
      </c>
      <c r="O14">
        <v>100</v>
      </c>
    </row>
    <row r="15" spans="1:15" x14ac:dyDescent="0.3">
      <c r="A15" s="1" t="s">
        <v>24</v>
      </c>
      <c r="B15">
        <v>78.248481481481477</v>
      </c>
      <c r="C15">
        <v>78.248481481481477</v>
      </c>
      <c r="D15">
        <v>73.281148148148148</v>
      </c>
      <c r="E15">
        <v>69.832740740740746</v>
      </c>
      <c r="F15">
        <v>147.02502703703703</v>
      </c>
      <c r="G15">
        <v>4.7872072969220483</v>
      </c>
      <c r="H15">
        <v>248</v>
      </c>
      <c r="I15">
        <v>255</v>
      </c>
      <c r="J15">
        <v>255</v>
      </c>
      <c r="K15">
        <v>255</v>
      </c>
      <c r="L15">
        <v>2.397953987121582</v>
      </c>
      <c r="M15">
        <v>0.88813110634132664</v>
      </c>
      <c r="N15">
        <v>3.469262134145807</v>
      </c>
      <c r="O15">
        <v>100</v>
      </c>
    </row>
    <row r="16" spans="1:15" x14ac:dyDescent="0.3">
      <c r="A16" s="1" t="s">
        <v>25</v>
      </c>
      <c r="B16">
        <v>72.198230465143126</v>
      </c>
      <c r="C16">
        <v>58.195532519621416</v>
      </c>
      <c r="D16">
        <v>43.77910751385042</v>
      </c>
      <c r="E16">
        <v>31.554781278855032</v>
      </c>
      <c r="F16">
        <v>16.920963</v>
      </c>
      <c r="G16">
        <v>59.932723920112082</v>
      </c>
      <c r="H16">
        <v>1.475006103515625</v>
      </c>
      <c r="I16">
        <v>33.853761291503915</v>
      </c>
      <c r="J16">
        <v>74.365238189697251</v>
      </c>
      <c r="K16">
        <v>381.23952697753913</v>
      </c>
      <c r="L16">
        <v>4.0612955093383789</v>
      </c>
      <c r="M16">
        <v>0.73243008233393558</v>
      </c>
      <c r="N16">
        <v>0.96372379254465201</v>
      </c>
      <c r="O16">
        <v>100</v>
      </c>
    </row>
    <row r="18" spans="1:14" x14ac:dyDescent="0.3">
      <c r="A18" s="2" t="s">
        <v>26</v>
      </c>
      <c r="B18">
        <f>AVERAGE(I3DRSGM_interp[bad050])</f>
        <v>69.308064303222508</v>
      </c>
      <c r="C18">
        <f>AVERAGE(I3DRSGM_interp[bad100])</f>
        <v>55.655758631625318</v>
      </c>
      <c r="D18">
        <f>AVERAGE(I3DRSGM_interp[bad200])</f>
        <v>43.676123886680898</v>
      </c>
      <c r="E18">
        <f>AVERAGE(I3DRSGM_interp[bad400])</f>
        <v>35.407492974120196</v>
      </c>
      <c r="F18">
        <f>AVERAGE(I3DRSGM_interp[avgerr])</f>
        <v>31.369428919360697</v>
      </c>
      <c r="G18">
        <f>AVERAGE(I3DRSGM_interp[rms])</f>
        <v>39.064350505813699</v>
      </c>
      <c r="H18">
        <f>AVERAGE(I3DRSGM_interp[A50])</f>
        <v>18.753832499186199</v>
      </c>
      <c r="I18">
        <f>AVERAGE(I3DRSGM_interp[A90])</f>
        <v>82.881880238850925</v>
      </c>
      <c r="J18">
        <f>AVERAGE(I3DRSGM_interp[A95])</f>
        <v>123.97350771586099</v>
      </c>
      <c r="K18">
        <f>AVERAGE(I3DRSGM_interp[A99])</f>
        <v>195.81505613199889</v>
      </c>
      <c r="L18">
        <f>AVERAGE(I3DRSGM_interp[time])</f>
        <v>3.5266076882680255</v>
      </c>
      <c r="M18">
        <f>AVERAGE(I3DRSGM_interp[time/MP])</f>
        <v>0.72558173160431616</v>
      </c>
      <c r="N18">
        <f>AVERAGE(I3DRSGM_interp[time/Gdisp])</f>
        <v>2.4347271541463216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D0719-E72A-4AD1-8AC5-7DBC2D842EF2}">
  <dimension ref="A1:O18"/>
  <sheetViews>
    <sheetView topLeftCell="C1" workbookViewId="0">
      <selection activeCell="N26" sqref="N26"/>
    </sheetView>
  </sheetViews>
  <sheetFormatPr defaultRowHeight="14.4" x14ac:dyDescent="0.3"/>
  <cols>
    <col min="1" max="1" width="10.33203125" bestFit="1" customWidth="1"/>
    <col min="2" max="13" width="12" bestFit="1" customWidth="1"/>
    <col min="14" max="14" width="12.5546875" bestFit="1" customWidth="1"/>
    <col min="15" max="15" width="12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</row>
    <row r="2" spans="1:15" x14ac:dyDescent="0.3">
      <c r="A2" s="1" t="s">
        <v>14</v>
      </c>
      <c r="B2">
        <v>75.264669585093003</v>
      </c>
      <c r="C2">
        <v>69.848569194222293</v>
      </c>
      <c r="D2">
        <v>65.718189808158868</v>
      </c>
      <c r="E2">
        <v>63.00743693278821</v>
      </c>
      <c r="F2">
        <v>70.742324999999994</v>
      </c>
      <c r="G2">
        <v>98.443491881129447</v>
      </c>
      <c r="H2">
        <v>54.989852905273438</v>
      </c>
      <c r="I2">
        <v>164.383544921875</v>
      </c>
      <c r="J2">
        <v>181.11429748535153</v>
      </c>
      <c r="K2">
        <v>221.91596557617197</v>
      </c>
      <c r="L2">
        <v>40.063503980636597</v>
      </c>
      <c r="M2">
        <v>7.0310927497691482</v>
      </c>
      <c r="N2">
        <v>24.245147412997063</v>
      </c>
      <c r="O2">
        <v>39.947469729984725</v>
      </c>
    </row>
    <row r="3" spans="1:15" x14ac:dyDescent="0.3">
      <c r="A3" s="1" t="s">
        <v>15</v>
      </c>
      <c r="B3">
        <v>82.839782228271446</v>
      </c>
      <c r="C3">
        <v>82.839782228271446</v>
      </c>
      <c r="D3">
        <v>81.275260872383171</v>
      </c>
      <c r="E3">
        <v>81.027934409229374</v>
      </c>
      <c r="F3">
        <v>117.53661805690582</v>
      </c>
      <c r="G3">
        <v>8.2050719467713904</v>
      </c>
      <c r="H3">
        <v>116</v>
      </c>
      <c r="I3">
        <v>255</v>
      </c>
      <c r="J3">
        <v>255</v>
      </c>
      <c r="K3">
        <v>255</v>
      </c>
      <c r="L3">
        <v>12.254167795181274</v>
      </c>
      <c r="M3">
        <v>7.9422955442227456</v>
      </c>
      <c r="N3">
        <v>31.024591969620101</v>
      </c>
      <c r="O3">
        <v>35.002398081534771</v>
      </c>
    </row>
    <row r="4" spans="1:15" x14ac:dyDescent="0.3">
      <c r="A4" s="1" t="s">
        <v>16</v>
      </c>
      <c r="B4">
        <v>78.185463310973574</v>
      </c>
      <c r="C4">
        <v>74.024629567999796</v>
      </c>
      <c r="D4">
        <v>71.213529278859809</v>
      </c>
      <c r="E4">
        <v>69.284580777533179</v>
      </c>
      <c r="F4">
        <v>156.05087</v>
      </c>
      <c r="G4">
        <v>233.28965364970645</v>
      </c>
      <c r="H4">
        <v>64.1807861328125</v>
      </c>
      <c r="I4">
        <v>428.49465942382807</v>
      </c>
      <c r="J4">
        <v>487.25573120117167</v>
      </c>
      <c r="K4">
        <v>555.36336181640627</v>
      </c>
      <c r="L4">
        <v>34.953986644744873</v>
      </c>
      <c r="M4">
        <v>6.67013970101811</v>
      </c>
      <c r="N4">
        <v>10.422093282840798</v>
      </c>
      <c r="O4">
        <v>31.515191299542323</v>
      </c>
    </row>
    <row r="5" spans="1:15" x14ac:dyDescent="0.3">
      <c r="A5" s="1" t="s">
        <v>17</v>
      </c>
      <c r="B5">
        <v>60.191632249638182</v>
      </c>
      <c r="C5">
        <v>50.287164960070818</v>
      </c>
      <c r="D5">
        <v>43.59471606969754</v>
      </c>
      <c r="E5">
        <v>39.844990998623317</v>
      </c>
      <c r="F5">
        <v>47.365585000000003</v>
      </c>
      <c r="G5">
        <v>86.44158409548902</v>
      </c>
      <c r="H5">
        <v>1.0244140625</v>
      </c>
      <c r="I5">
        <v>191.1174224853516</v>
      </c>
      <c r="J5">
        <v>213.87089233398444</v>
      </c>
      <c r="K5">
        <v>236.37304214477541</v>
      </c>
      <c r="L5">
        <v>66.493007659912109</v>
      </c>
      <c r="M5">
        <v>11.28447602957694</v>
      </c>
      <c r="N5">
        <v>40.301700105631923</v>
      </c>
      <c r="O5">
        <v>63.596321518856733</v>
      </c>
    </row>
    <row r="6" spans="1:15" x14ac:dyDescent="0.3">
      <c r="A6" s="1" t="s">
        <v>17</v>
      </c>
      <c r="B6">
        <v>60.120116787092329</v>
      </c>
      <c r="C6">
        <v>50.231398512532685</v>
      </c>
      <c r="D6">
        <v>43.542700195776554</v>
      </c>
      <c r="E6">
        <v>39.812763218990057</v>
      </c>
      <c r="F6">
        <v>47.358939999999997</v>
      </c>
      <c r="G6">
        <v>86.440784802914365</v>
      </c>
      <c r="H6">
        <v>1.0194091796875</v>
      </c>
      <c r="I6">
        <v>191.05938110351565</v>
      </c>
      <c r="J6">
        <v>213.9305419921875</v>
      </c>
      <c r="K6">
        <v>236.39791137695318</v>
      </c>
      <c r="L6">
        <v>67.377239465713501</v>
      </c>
      <c r="M6">
        <v>11.434538313842824</v>
      </c>
      <c r="N6">
        <v>40.837636835152942</v>
      </c>
      <c r="O6">
        <v>63.618078240020417</v>
      </c>
    </row>
    <row r="7" spans="1:15" x14ac:dyDescent="0.3">
      <c r="A7" s="1" t="s">
        <v>18</v>
      </c>
      <c r="B7">
        <v>70.357789788482862</v>
      </c>
      <c r="C7">
        <v>59.345731870484343</v>
      </c>
      <c r="D7">
        <v>53.903183049222662</v>
      </c>
      <c r="E7">
        <v>51.355964412895105</v>
      </c>
      <c r="F7">
        <v>48.266069999999999</v>
      </c>
      <c r="G7">
        <v>72.136636572115691</v>
      </c>
      <c r="H7">
        <v>7.4201202392578125</v>
      </c>
      <c r="I7">
        <v>126.1367126464844</v>
      </c>
      <c r="J7">
        <v>143.89397888183595</v>
      </c>
      <c r="K7">
        <v>174.66243225097656</v>
      </c>
      <c r="L7">
        <v>42.493360996246338</v>
      </c>
      <c r="M7">
        <v>7.809740616600247</v>
      </c>
      <c r="N7">
        <v>30.037463910000952</v>
      </c>
      <c r="O7">
        <v>49.742899928543494</v>
      </c>
    </row>
    <row r="8" spans="1:15" x14ac:dyDescent="0.3">
      <c r="A8" s="1" t="s">
        <v>18</v>
      </c>
      <c r="B8">
        <v>70.376242034657878</v>
      </c>
      <c r="C8">
        <v>59.377637347934375</v>
      </c>
      <c r="D8">
        <v>53.91468813498517</v>
      </c>
      <c r="E8">
        <v>51.360062869963862</v>
      </c>
      <c r="F8">
        <v>48.275604000000001</v>
      </c>
      <c r="G8">
        <v>72.152578809812823</v>
      </c>
      <c r="H8">
        <v>7.4449844360351563</v>
      </c>
      <c r="I8">
        <v>126.15756683349613</v>
      </c>
      <c r="J8">
        <v>143.96591186523438</v>
      </c>
      <c r="K8">
        <v>174.73476470947267</v>
      </c>
      <c r="L8">
        <v>42.17829418182373</v>
      </c>
      <c r="M8">
        <v>7.7518353335195211</v>
      </c>
      <c r="N8">
        <v>29.814751282767393</v>
      </c>
      <c r="O8">
        <v>49.768795560874764</v>
      </c>
    </row>
    <row r="9" spans="1:15" x14ac:dyDescent="0.3">
      <c r="A9" s="1" t="s">
        <v>19</v>
      </c>
      <c r="B9">
        <v>58.894364962479841</v>
      </c>
      <c r="C9">
        <v>51.200399747527882</v>
      </c>
      <c r="D9">
        <v>47.157339224349535</v>
      </c>
      <c r="E9">
        <v>45.427835051546388</v>
      </c>
      <c r="F9">
        <v>53.462649999999996</v>
      </c>
      <c r="G9">
        <v>88.775706004303345</v>
      </c>
      <c r="H9">
        <v>1.16748046875</v>
      </c>
      <c r="I9">
        <v>166.709716796875</v>
      </c>
      <c r="J9">
        <v>203.01952667236327</v>
      </c>
      <c r="K9">
        <v>249.02685546875</v>
      </c>
      <c r="L9">
        <v>63.710024118423462</v>
      </c>
      <c r="M9">
        <v>11.170142386987774</v>
      </c>
      <c r="N9">
        <v>37.23380795662591</v>
      </c>
      <c r="O9">
        <v>55.511729434041655</v>
      </c>
    </row>
    <row r="10" spans="1:15" x14ac:dyDescent="0.3">
      <c r="A10" s="1" t="s">
        <v>20</v>
      </c>
      <c r="B10">
        <v>83.279046597179644</v>
      </c>
      <c r="C10">
        <v>76.55836744569072</v>
      </c>
      <c r="D10">
        <v>71.080948473810125</v>
      </c>
      <c r="E10">
        <v>68.01641525708996</v>
      </c>
      <c r="F10">
        <v>100.75498</v>
      </c>
      <c r="G10">
        <v>135.98199702763966</v>
      </c>
      <c r="H10">
        <v>91.818359375</v>
      </c>
      <c r="I10">
        <v>235.50365295410157</v>
      </c>
      <c r="J10">
        <v>256.237548828125</v>
      </c>
      <c r="K10">
        <v>281.30067993164062</v>
      </c>
      <c r="L10">
        <v>31.324617147445679</v>
      </c>
      <c r="M10">
        <v>5.8841218899609133</v>
      </c>
      <c r="N10">
        <v>17.830672393820947</v>
      </c>
      <c r="O10">
        <v>33.2182792644955</v>
      </c>
    </row>
    <row r="11" spans="1:15" x14ac:dyDescent="0.3">
      <c r="A11" s="1" t="s">
        <v>21</v>
      </c>
      <c r="B11">
        <v>62.623157794435272</v>
      </c>
      <c r="C11">
        <v>59.953150806758991</v>
      </c>
      <c r="D11">
        <v>57.414599479100495</v>
      </c>
      <c r="E11">
        <v>55.569316954643632</v>
      </c>
      <c r="F11">
        <v>67.008390000000006</v>
      </c>
      <c r="G11">
        <v>98.475439117452026</v>
      </c>
      <c r="H11">
        <v>51.17999267578125</v>
      </c>
      <c r="I11">
        <v>176.986328125</v>
      </c>
      <c r="J11">
        <v>198.48974609375</v>
      </c>
      <c r="K11">
        <v>229.34028442382817</v>
      </c>
      <c r="L11">
        <v>36.020131587982178</v>
      </c>
      <c r="M11">
        <v>7.1504834971696294</v>
      </c>
      <c r="N11">
        <v>24.656839645412514</v>
      </c>
      <c r="O11">
        <v>47.476595254732565</v>
      </c>
    </row>
    <row r="12" spans="1:15" x14ac:dyDescent="0.3">
      <c r="A12" s="1" t="s">
        <v>21</v>
      </c>
      <c r="B12">
        <v>62.607514928217512</v>
      </c>
      <c r="C12">
        <v>59.918966776775505</v>
      </c>
      <c r="D12">
        <v>57.406122951340365</v>
      </c>
      <c r="E12">
        <v>55.57126238724431</v>
      </c>
      <c r="F12">
        <v>66.798569999999998</v>
      </c>
      <c r="G12">
        <v>98.231023533174081</v>
      </c>
      <c r="H12">
        <v>50.76318359375</v>
      </c>
      <c r="I12">
        <v>176.53320617675783</v>
      </c>
      <c r="J12">
        <v>198.1287902832031</v>
      </c>
      <c r="K12">
        <v>228.950927734375</v>
      </c>
      <c r="L12">
        <v>34.689836978912354</v>
      </c>
      <c r="M12">
        <v>6.8864020174756133</v>
      </c>
      <c r="N12">
        <v>23.746213853364186</v>
      </c>
      <c r="O12">
        <v>47.630066065303012</v>
      </c>
    </row>
    <row r="13" spans="1:15" x14ac:dyDescent="0.3">
      <c r="A13" s="1" t="s">
        <v>22</v>
      </c>
      <c r="B13">
        <v>87.784082790352073</v>
      </c>
      <c r="C13">
        <v>83.639992712620028</v>
      </c>
      <c r="D13">
        <v>79.700663723136728</v>
      </c>
      <c r="E13">
        <v>76.993830732738914</v>
      </c>
      <c r="F13">
        <v>77.350920000000002</v>
      </c>
      <c r="G13">
        <v>97.43343581164784</v>
      </c>
      <c r="H13">
        <v>66.391265869140625</v>
      </c>
      <c r="I13">
        <v>161.4683837890625</v>
      </c>
      <c r="J13">
        <v>179.583251953125</v>
      </c>
      <c r="K13">
        <v>202.14619384765615</v>
      </c>
      <c r="L13">
        <v>26.31276798248291</v>
      </c>
      <c r="M13">
        <v>4.6997828043700896</v>
      </c>
      <c r="N13">
        <v>18.076087709115733</v>
      </c>
      <c r="O13">
        <v>24.264546181984453</v>
      </c>
    </row>
    <row r="14" spans="1:15" x14ac:dyDescent="0.3">
      <c r="A14" s="1" t="s">
        <v>23</v>
      </c>
      <c r="B14">
        <v>72.654371350051534</v>
      </c>
      <c r="C14">
        <v>66.871673809796448</v>
      </c>
      <c r="D14">
        <v>64.326184069184762</v>
      </c>
      <c r="E14">
        <v>62.485822795853721</v>
      </c>
      <c r="F14">
        <v>64.493099999999998</v>
      </c>
      <c r="G14">
        <v>85.825984464933455</v>
      </c>
      <c r="H14">
        <v>81.3458251953125</v>
      </c>
      <c r="I14">
        <v>132.399658203125</v>
      </c>
      <c r="J14">
        <v>141.40338134765625</v>
      </c>
      <c r="K14">
        <v>175.2821044921875</v>
      </c>
      <c r="L14">
        <v>36.537736415863037</v>
      </c>
      <c r="M14">
        <v>6.2259969736888534</v>
      </c>
      <c r="N14">
        <v>25.941654057036889</v>
      </c>
      <c r="O14">
        <v>39.18834824666154</v>
      </c>
    </row>
    <row r="15" spans="1:15" x14ac:dyDescent="0.3">
      <c r="A15" s="1" t="s">
        <v>24</v>
      </c>
      <c r="B15">
        <v>87.699962962962957</v>
      </c>
      <c r="C15">
        <v>87.699962962962957</v>
      </c>
      <c r="D15">
        <v>87.305740740740745</v>
      </c>
      <c r="E15">
        <v>87.004333333333335</v>
      </c>
      <c r="F15">
        <v>167.56892222222223</v>
      </c>
      <c r="G15">
        <v>6.4098569349031438</v>
      </c>
      <c r="H15">
        <v>187</v>
      </c>
      <c r="I15">
        <v>255</v>
      </c>
      <c r="J15">
        <v>255</v>
      </c>
      <c r="K15">
        <v>255</v>
      </c>
      <c r="L15">
        <v>23.780703783035278</v>
      </c>
      <c r="M15">
        <v>8.8076680677908428</v>
      </c>
      <c r="N15">
        <v>34.404953389807979</v>
      </c>
      <c r="O15">
        <v>58.726148148148148</v>
      </c>
    </row>
    <row r="16" spans="1:15" x14ac:dyDescent="0.3">
      <c r="A16" s="1" t="s">
        <v>25</v>
      </c>
      <c r="B16">
        <v>87.020772016389657</v>
      </c>
      <c r="C16">
        <v>84.526885676361957</v>
      </c>
      <c r="D16">
        <v>83.478528249076646</v>
      </c>
      <c r="E16">
        <v>82.641443761542007</v>
      </c>
      <c r="F16">
        <v>203.16057000000001</v>
      </c>
      <c r="G16">
        <v>246.92067615430668</v>
      </c>
      <c r="H16">
        <v>223.6405029296875</v>
      </c>
      <c r="I16">
        <v>406.12611083984382</v>
      </c>
      <c r="J16">
        <v>429.5955871582031</v>
      </c>
      <c r="K16">
        <v>486.056884765625</v>
      </c>
      <c r="L16">
        <v>19.415714025497437</v>
      </c>
      <c r="M16">
        <v>3.5015065979731932</v>
      </c>
      <c r="N16">
        <v>4.6072455236489382</v>
      </c>
      <c r="O16">
        <v>16.845964623730378</v>
      </c>
    </row>
    <row r="18" spans="1:14" x14ac:dyDescent="0.3">
      <c r="A18" s="2" t="s">
        <v>26</v>
      </c>
      <c r="B18">
        <f>AVERAGE(I3DRALSC[bad050])</f>
        <v>73.326597959085177</v>
      </c>
      <c r="C18">
        <f>AVERAGE(I3DRALSC[bad100])</f>
        <v>67.754954241334019</v>
      </c>
      <c r="D18">
        <f>AVERAGE(I3DRALSC[bad200])</f>
        <v>64.068826287988202</v>
      </c>
      <c r="E18">
        <f>AVERAGE(I3DRALSC[bad400])</f>
        <v>61.960266259601028</v>
      </c>
      <c r="F18">
        <f>AVERAGE(I3DRALSC[avgerr])</f>
        <v>89.079607618608549</v>
      </c>
      <c r="G18">
        <f>AVERAGE(I3DRALSC[rms])</f>
        <v>101.01092805375329</v>
      </c>
      <c r="H18">
        <f>AVERAGE(I3DRALSC[A50])</f>
        <v>67.025745137532553</v>
      </c>
      <c r="I18">
        <f>AVERAGE(I3DRALSC[A90])</f>
        <v>212.87175628662109</v>
      </c>
      <c r="J18">
        <f>AVERAGE(I3DRALSC[A95])</f>
        <v>233.36594573974611</v>
      </c>
      <c r="K18">
        <f>AVERAGE(I3DRALSC[A99])</f>
        <v>264.10342723592123</v>
      </c>
      <c r="L18">
        <f>AVERAGE(I3DRALSC[time])</f>
        <v>38.50700618426005</v>
      </c>
      <c r="M18">
        <f>AVERAGE(I3DRALSC[time/MP])</f>
        <v>7.6166815015977622</v>
      </c>
      <c r="N18">
        <f>AVERAGE(I3DRALSC[time/Gdisp])</f>
        <v>26.212057288522946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62863-AA5D-4449-B9CF-BD6FEB8F0368}">
  <dimension ref="A1:O16"/>
  <sheetViews>
    <sheetView topLeftCell="C1" workbookViewId="0">
      <selection activeCell="N17" sqref="N17"/>
    </sheetView>
  </sheetViews>
  <sheetFormatPr defaultRowHeight="14.4" x14ac:dyDescent="0.3"/>
  <cols>
    <col min="1" max="1" width="10.33203125" bestFit="1" customWidth="1"/>
    <col min="2" max="13" width="12" bestFit="1" customWidth="1"/>
    <col min="14" max="14" width="12.5546875" bestFit="1" customWidth="1"/>
    <col min="15" max="15" width="12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</row>
    <row r="2" spans="1:15" x14ac:dyDescent="0.3">
      <c r="A2" s="1" t="s">
        <v>14</v>
      </c>
      <c r="B2">
        <v>71.081974037424743</v>
      </c>
      <c r="C2">
        <v>66.16994100435798</v>
      </c>
      <c r="D2">
        <v>63.450290345044479</v>
      </c>
      <c r="E2">
        <v>62.356003319031359</v>
      </c>
      <c r="F2">
        <v>69.50018</v>
      </c>
      <c r="G2">
        <v>96.949139976523256</v>
      </c>
      <c r="H2">
        <v>54.2037353515625</v>
      </c>
      <c r="I2">
        <v>163.842041015625</v>
      </c>
      <c r="J2">
        <v>178.80000610351556</v>
      </c>
      <c r="K2">
        <v>222.32532470703131</v>
      </c>
      <c r="L2">
        <v>0.7050330638885498</v>
      </c>
      <c r="M2">
        <v>0.12373238412322075</v>
      </c>
      <c r="N2">
        <v>0.42666339352834742</v>
      </c>
      <c r="O2">
        <v>40.708432080600232</v>
      </c>
    </row>
    <row r="3" spans="1:15" x14ac:dyDescent="0.3">
      <c r="A3" s="1" t="s">
        <v>15</v>
      </c>
      <c r="B3">
        <v>71.549355110506184</v>
      </c>
      <c r="C3">
        <v>71.549355110506184</v>
      </c>
      <c r="D3">
        <v>68.836930455635496</v>
      </c>
      <c r="E3">
        <v>68.321342925659465</v>
      </c>
      <c r="F3">
        <v>92.045004860976078</v>
      </c>
      <c r="G3">
        <v>7.7151994328014233</v>
      </c>
      <c r="H3">
        <v>78</v>
      </c>
      <c r="I3">
        <v>177</v>
      </c>
      <c r="J3">
        <v>255</v>
      </c>
      <c r="K3">
        <v>255</v>
      </c>
      <c r="L3">
        <v>0.19822978973388672</v>
      </c>
      <c r="M3">
        <v>0.1284787022709746</v>
      </c>
      <c r="N3">
        <v>0.50186993074599451</v>
      </c>
      <c r="O3">
        <v>42.792533540734979</v>
      </c>
    </row>
    <row r="4" spans="1:15" x14ac:dyDescent="0.3">
      <c r="A4" s="1" t="s">
        <v>16</v>
      </c>
      <c r="B4">
        <v>76.742377634547793</v>
      </c>
      <c r="C4">
        <v>73.73674902220607</v>
      </c>
      <c r="D4">
        <v>72.57116294122855</v>
      </c>
      <c r="E4">
        <v>72.05761122119668</v>
      </c>
      <c r="F4">
        <v>181.11732000000001</v>
      </c>
      <c r="G4">
        <v>260.98881980364598</v>
      </c>
      <c r="H4">
        <v>69.64410400390625</v>
      </c>
      <c r="I4">
        <v>473.98319091796873</v>
      </c>
      <c r="J4">
        <v>547.68839111328111</v>
      </c>
      <c r="K4">
        <v>559.91463195800782</v>
      </c>
      <c r="L4">
        <v>0.55465173721313477</v>
      </c>
      <c r="M4">
        <v>0.10584213498233994</v>
      </c>
      <c r="N4">
        <v>0.16537833590990617</v>
      </c>
      <c r="O4">
        <v>29.57067137269749</v>
      </c>
    </row>
    <row r="5" spans="1:15" x14ac:dyDescent="0.3">
      <c r="A5" s="1" t="s">
        <v>17</v>
      </c>
      <c r="B5">
        <v>69.164311102784055</v>
      </c>
      <c r="C5">
        <v>58.67022309294363</v>
      </c>
      <c r="D5">
        <v>52.62506211357212</v>
      </c>
      <c r="E5">
        <v>51.009803761842306</v>
      </c>
      <c r="F5">
        <v>66.124669999999995</v>
      </c>
      <c r="G5">
        <v>103.88232807334219</v>
      </c>
      <c r="H5">
        <v>10.29412841796875</v>
      </c>
      <c r="I5">
        <v>204.68877563476565</v>
      </c>
      <c r="J5">
        <v>221.5169677734375</v>
      </c>
      <c r="K5">
        <v>235.25258880615243</v>
      </c>
      <c r="L5">
        <v>0.77338743209838867</v>
      </c>
      <c r="M5">
        <v>0.13125097278990894</v>
      </c>
      <c r="N5">
        <v>0.46875347424967473</v>
      </c>
      <c r="O5">
        <v>52.862994430822454</v>
      </c>
    </row>
    <row r="6" spans="1:15" x14ac:dyDescent="0.3">
      <c r="A6" s="1" t="s">
        <v>17</v>
      </c>
      <c r="B6">
        <v>69.164311102784055</v>
      </c>
      <c r="C6">
        <v>58.67022309294363</v>
      </c>
      <c r="D6">
        <v>52.62506211357212</v>
      </c>
      <c r="E6">
        <v>51.009803761842306</v>
      </c>
      <c r="F6">
        <v>66.124669999999995</v>
      </c>
      <c r="G6">
        <v>103.88232807334219</v>
      </c>
      <c r="H6">
        <v>10.29412841796875</v>
      </c>
      <c r="I6">
        <v>204.68877563476565</v>
      </c>
      <c r="J6">
        <v>221.5169677734375</v>
      </c>
      <c r="K6">
        <v>235.25258880615243</v>
      </c>
      <c r="L6">
        <v>0.75873899459838867</v>
      </c>
      <c r="M6">
        <v>0.12876499798358107</v>
      </c>
      <c r="N6">
        <v>0.45987499279850386</v>
      </c>
      <c r="O6">
        <v>52.862994430822454</v>
      </c>
    </row>
    <row r="7" spans="1:15" x14ac:dyDescent="0.3">
      <c r="A7" s="1" t="s">
        <v>18</v>
      </c>
      <c r="B7">
        <v>64.461506850120713</v>
      </c>
      <c r="C7">
        <v>55.6047043670806</v>
      </c>
      <c r="D7">
        <v>53.514877215372266</v>
      </c>
      <c r="E7">
        <v>52.80200298764656</v>
      </c>
      <c r="F7">
        <v>53.69126</v>
      </c>
      <c r="G7">
        <v>78.886538379497935</v>
      </c>
      <c r="H7">
        <v>40.51434326171875</v>
      </c>
      <c r="I7">
        <v>134.274658203125</v>
      </c>
      <c r="J7">
        <v>154.35236663818361</v>
      </c>
      <c r="K7">
        <v>185.09358642578127</v>
      </c>
      <c r="L7">
        <v>0.69130444526672363</v>
      </c>
      <c r="M7">
        <v>0.12705298611500154</v>
      </c>
      <c r="N7">
        <v>0.48866533121154437</v>
      </c>
      <c r="O7">
        <v>48.653647663548654</v>
      </c>
    </row>
    <row r="8" spans="1:15" x14ac:dyDescent="0.3">
      <c r="A8" s="1" t="s">
        <v>18</v>
      </c>
      <c r="B8">
        <v>64.461506850120713</v>
      </c>
      <c r="C8">
        <v>55.6047043670806</v>
      </c>
      <c r="D8">
        <v>53.514877215372266</v>
      </c>
      <c r="E8">
        <v>52.80200298764656</v>
      </c>
      <c r="F8">
        <v>53.69126</v>
      </c>
      <c r="G8">
        <v>78.886538379497935</v>
      </c>
      <c r="H8">
        <v>40.51434326171875</v>
      </c>
      <c r="I8">
        <v>134.274658203125</v>
      </c>
      <c r="J8">
        <v>154.35236663818361</v>
      </c>
      <c r="K8">
        <v>185.09358642578127</v>
      </c>
      <c r="L8">
        <v>0.60342669486999512</v>
      </c>
      <c r="M8">
        <v>0.11090217054102484</v>
      </c>
      <c r="N8">
        <v>0.4265468097731725</v>
      </c>
      <c r="O8">
        <v>48.653647663548654</v>
      </c>
    </row>
    <row r="9" spans="1:15" x14ac:dyDescent="0.3">
      <c r="A9" s="1" t="s">
        <v>19</v>
      </c>
      <c r="B9">
        <v>55.353881758889123</v>
      </c>
      <c r="C9">
        <v>49.766813942071678</v>
      </c>
      <c r="D9">
        <v>47.960481099656356</v>
      </c>
      <c r="E9">
        <v>47.367119012553474</v>
      </c>
      <c r="F9">
        <v>58.445590000000003</v>
      </c>
      <c r="G9">
        <v>93.805493992223077</v>
      </c>
      <c r="H9">
        <v>0.953765869140625</v>
      </c>
      <c r="I9">
        <v>175.852294921875</v>
      </c>
      <c r="J9">
        <v>202.3661979675293</v>
      </c>
      <c r="K9">
        <v>252.23755371093739</v>
      </c>
      <c r="L9">
        <v>0.87644433975219727</v>
      </c>
      <c r="M9">
        <v>0.15366511321835286</v>
      </c>
      <c r="N9">
        <v>0.51221704406117619</v>
      </c>
      <c r="O9">
        <v>54.564625850340128</v>
      </c>
    </row>
    <row r="10" spans="1:15" x14ac:dyDescent="0.3">
      <c r="A10" s="1" t="s">
        <v>20</v>
      </c>
      <c r="B10">
        <v>74.897681712169856</v>
      </c>
      <c r="C10">
        <v>66.948788635625917</v>
      </c>
      <c r="D10">
        <v>63.714012965701308</v>
      </c>
      <c r="E10">
        <v>62.631058324617406</v>
      </c>
      <c r="F10">
        <v>95.107550000000003</v>
      </c>
      <c r="G10">
        <v>132.39162726075241</v>
      </c>
      <c r="H10">
        <v>86.19366455078125</v>
      </c>
      <c r="I10">
        <v>232.40517730712889</v>
      </c>
      <c r="J10">
        <v>252.94799346923827</v>
      </c>
      <c r="K10">
        <v>280.82401611328123</v>
      </c>
      <c r="L10">
        <v>0.94131231307983398</v>
      </c>
      <c r="M10">
        <v>0.17681928435426847</v>
      </c>
      <c r="N10">
        <v>0.53581601319475292</v>
      </c>
      <c r="O10">
        <v>39.253574283790769</v>
      </c>
    </row>
    <row r="11" spans="1:15" x14ac:dyDescent="0.3">
      <c r="A11" s="1" t="s">
        <v>21</v>
      </c>
      <c r="B11">
        <v>86.972370886799638</v>
      </c>
      <c r="C11">
        <v>81.752338489391434</v>
      </c>
      <c r="D11">
        <v>78.011212044212925</v>
      </c>
      <c r="E11">
        <v>76.159319019184352</v>
      </c>
      <c r="F11">
        <v>98.918539999999993</v>
      </c>
      <c r="G11">
        <v>121.1755489852429</v>
      </c>
      <c r="H11">
        <v>112.479248046875</v>
      </c>
      <c r="I11">
        <v>186.47638549804691</v>
      </c>
      <c r="J11">
        <v>195.92755432128905</v>
      </c>
      <c r="K11">
        <v>219.83792358398466</v>
      </c>
      <c r="L11">
        <v>0.56340646743774414</v>
      </c>
      <c r="M11">
        <v>0.11184380706028144</v>
      </c>
      <c r="N11">
        <v>0.38566830020786702</v>
      </c>
      <c r="O11">
        <v>34.489502604497524</v>
      </c>
    </row>
    <row r="12" spans="1:15" x14ac:dyDescent="0.3">
      <c r="A12" s="1" t="s">
        <v>21</v>
      </c>
      <c r="B12">
        <v>86.972370886799638</v>
      </c>
      <c r="C12">
        <v>81.752338489391434</v>
      </c>
      <c r="D12">
        <v>78.011212044212925</v>
      </c>
      <c r="E12">
        <v>76.159319019184352</v>
      </c>
      <c r="F12">
        <v>98.918539999999993</v>
      </c>
      <c r="G12">
        <v>121.1755489852429</v>
      </c>
      <c r="H12">
        <v>112.479248046875</v>
      </c>
      <c r="I12">
        <v>186.47638549804691</v>
      </c>
      <c r="J12">
        <v>195.92755432128905</v>
      </c>
      <c r="K12">
        <v>219.83792358398466</v>
      </c>
      <c r="L12">
        <v>0.60347771644592285</v>
      </c>
      <c r="M12">
        <v>0.11979849217974266</v>
      </c>
      <c r="N12">
        <v>0.41309824889566432</v>
      </c>
      <c r="O12">
        <v>34.489502604497524</v>
      </c>
    </row>
    <row r="13" spans="1:15" x14ac:dyDescent="0.3">
      <c r="A13" s="1" t="s">
        <v>22</v>
      </c>
      <c r="B13">
        <v>80.727952103337913</v>
      </c>
      <c r="C13">
        <v>74.304251686099676</v>
      </c>
      <c r="D13">
        <v>71.142100337219944</v>
      </c>
      <c r="E13">
        <v>69.903084990855064</v>
      </c>
      <c r="F13">
        <v>69.668785</v>
      </c>
      <c r="G13">
        <v>92.077169146998656</v>
      </c>
      <c r="H13">
        <v>62.51251220703125</v>
      </c>
      <c r="I13">
        <v>157.47645263671882</v>
      </c>
      <c r="J13">
        <v>178.318603515625</v>
      </c>
      <c r="K13">
        <v>201.2628466796873</v>
      </c>
      <c r="L13">
        <v>0.811431884765625</v>
      </c>
      <c r="M13">
        <v>0.14493167809171115</v>
      </c>
      <c r="N13">
        <v>0.55742953112196592</v>
      </c>
      <c r="O13">
        <v>32.528202874942849</v>
      </c>
    </row>
    <row r="14" spans="1:15" x14ac:dyDescent="0.3">
      <c r="A14" s="1" t="s">
        <v>23</v>
      </c>
      <c r="B14">
        <v>73.2908289847486</v>
      </c>
      <c r="C14">
        <v>65.492497668940473</v>
      </c>
      <c r="D14">
        <v>62.979247435834516</v>
      </c>
      <c r="E14">
        <v>62.292624309542902</v>
      </c>
      <c r="F14">
        <v>65.965299999999999</v>
      </c>
      <c r="G14">
        <v>86.669882064251425</v>
      </c>
      <c r="H14">
        <v>84.58380126953125</v>
      </c>
      <c r="I14">
        <v>131.79150390625</v>
      </c>
      <c r="J14">
        <v>141.301025390625</v>
      </c>
      <c r="K14">
        <v>183.01223754882813</v>
      </c>
      <c r="L14">
        <v>0.57515835762023926</v>
      </c>
      <c r="M14">
        <v>9.8006459764726439E-2</v>
      </c>
      <c r="N14">
        <v>0.40836024901969348</v>
      </c>
      <c r="O14">
        <v>32.9230464085325</v>
      </c>
    </row>
    <row r="15" spans="1:15" x14ac:dyDescent="0.3">
      <c r="A15" s="1" t="s">
        <v>24</v>
      </c>
      <c r="B15">
        <v>79.826222222222214</v>
      </c>
      <c r="C15">
        <v>79.826222222222214</v>
      </c>
      <c r="D15">
        <v>78.960555555555558</v>
      </c>
      <c r="E15">
        <v>78.779222222222216</v>
      </c>
      <c r="F15">
        <v>134.40103962962962</v>
      </c>
      <c r="G15">
        <v>6.9282267786423022</v>
      </c>
      <c r="H15">
        <v>126</v>
      </c>
      <c r="I15">
        <v>255</v>
      </c>
      <c r="J15">
        <v>255</v>
      </c>
      <c r="K15">
        <v>255</v>
      </c>
      <c r="L15">
        <v>0.34568071365356445</v>
      </c>
      <c r="M15">
        <v>0.12802989394576461</v>
      </c>
      <c r="N15">
        <v>0.50011677322564296</v>
      </c>
      <c r="O15">
        <v>47.82255555555556</v>
      </c>
    </row>
    <row r="16" spans="1:15" x14ac:dyDescent="0.3">
      <c r="A16" s="1" t="s">
        <v>25</v>
      </c>
      <c r="B16">
        <v>79.983534597183748</v>
      </c>
      <c r="C16">
        <v>73.361503058633431</v>
      </c>
      <c r="D16">
        <v>70.278054305170826</v>
      </c>
      <c r="E16">
        <v>69.292961536241933</v>
      </c>
      <c r="F16">
        <v>164.67354</v>
      </c>
      <c r="G16">
        <v>223.20157124502956</v>
      </c>
      <c r="H16">
        <v>143.25935363769531</v>
      </c>
      <c r="I16">
        <v>403.726318359375</v>
      </c>
      <c r="J16">
        <v>429.0537231445312</v>
      </c>
      <c r="K16">
        <v>486.92750244140643</v>
      </c>
      <c r="L16">
        <v>0.66988039016723633</v>
      </c>
      <c r="M16">
        <v>0.12080887692016469</v>
      </c>
      <c r="N16">
        <v>0.15895904857916404</v>
      </c>
      <c r="O16">
        <v>31.70704567751616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ECC3C-AFEE-46C1-8D60-52E7BDE82CAF}">
  <dimension ref="A1:O16"/>
  <sheetViews>
    <sheetView workbookViewId="0">
      <selection activeCell="G29" sqref="G29"/>
    </sheetView>
  </sheetViews>
  <sheetFormatPr defaultRowHeight="14.4" x14ac:dyDescent="0.3"/>
  <cols>
    <col min="1" max="1" width="10.33203125" bestFit="1" customWidth="1"/>
    <col min="2" max="13" width="12" bestFit="1" customWidth="1"/>
    <col min="14" max="14" width="12.5546875" bestFit="1" customWidth="1"/>
    <col min="15" max="15" width="12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</row>
    <row r="2" spans="1:15" x14ac:dyDescent="0.3">
      <c r="A2" s="1" t="s">
        <v>14</v>
      </c>
      <c r="B2">
        <v>74.284913008805816</v>
      </c>
      <c r="C2">
        <v>68.986186146554047</v>
      </c>
      <c r="D2">
        <v>65.993652563123376</v>
      </c>
      <c r="E2">
        <v>64.821444115598879</v>
      </c>
      <c r="F2">
        <v>72.302239999999998</v>
      </c>
      <c r="G2">
        <v>98.98458094887809</v>
      </c>
      <c r="H2">
        <v>56.592849731445313</v>
      </c>
      <c r="I2">
        <v>165.34865112304686</v>
      </c>
      <c r="J2">
        <v>179.31005859375</v>
      </c>
      <c r="K2">
        <v>221.80670532226566</v>
      </c>
      <c r="L2">
        <v>13.991094827651978</v>
      </c>
      <c r="M2">
        <v>2.4554189132229105</v>
      </c>
      <c r="N2">
        <v>8.4669617697341728</v>
      </c>
      <c r="O2">
        <v>39.949154517476863</v>
      </c>
    </row>
    <row r="3" spans="1:15" x14ac:dyDescent="0.3">
      <c r="A3" s="1" t="s">
        <v>15</v>
      </c>
      <c r="B3">
        <v>81.35932335212911</v>
      </c>
      <c r="C3">
        <v>81.35932335212911</v>
      </c>
      <c r="D3">
        <v>79.529003823967841</v>
      </c>
      <c r="E3">
        <v>79.263529716767124</v>
      </c>
      <c r="F3">
        <v>101.79357508587725</v>
      </c>
      <c r="G3">
        <v>8.6008066204283438</v>
      </c>
      <c r="H3">
        <v>110</v>
      </c>
      <c r="I3">
        <v>177</v>
      </c>
      <c r="J3">
        <v>178</v>
      </c>
      <c r="K3">
        <v>255</v>
      </c>
      <c r="L3">
        <v>2.5193686485290527</v>
      </c>
      <c r="M3">
        <v>1.6328787663030999</v>
      </c>
      <c r="N3">
        <v>6.3784326808714837</v>
      </c>
      <c r="O3">
        <v>27.419275390498409</v>
      </c>
    </row>
    <row r="4" spans="1:15" x14ac:dyDescent="0.3">
      <c r="A4" s="1" t="s">
        <v>16</v>
      </c>
      <c r="B4">
        <v>74.003218857912273</v>
      </c>
      <c r="C4">
        <v>70.612178381365581</v>
      </c>
      <c r="D4">
        <v>69.086865655236423</v>
      </c>
      <c r="E4">
        <v>68.391036660020816</v>
      </c>
      <c r="F4">
        <v>175.75592</v>
      </c>
      <c r="G4">
        <v>257.57582318125276</v>
      </c>
      <c r="H4">
        <v>69.2938232421875</v>
      </c>
      <c r="I4">
        <v>472.27082519531245</v>
      </c>
      <c r="J4">
        <v>547.40164794921861</v>
      </c>
      <c r="K4">
        <v>559.87711547851563</v>
      </c>
      <c r="L4">
        <v>8.4896817207336426</v>
      </c>
      <c r="M4">
        <v>1.6200544924962603</v>
      </c>
      <c r="N4">
        <v>2.5313351445254071</v>
      </c>
      <c r="O4">
        <v>34.481128042916069</v>
      </c>
    </row>
    <row r="5" spans="1:15" x14ac:dyDescent="0.3">
      <c r="A5" s="1" t="s">
        <v>17</v>
      </c>
      <c r="B5">
        <v>77.079582759716189</v>
      </c>
      <c r="C5">
        <v>69.585783934375485</v>
      </c>
      <c r="D5">
        <v>64.692812746926904</v>
      </c>
      <c r="E5">
        <v>62.946895271765548</v>
      </c>
      <c r="F5">
        <v>80.849689999999995</v>
      </c>
      <c r="G5">
        <v>114.69298777742473</v>
      </c>
      <c r="H5">
        <v>61.69677734375</v>
      </c>
      <c r="I5">
        <v>208.540771484375</v>
      </c>
      <c r="J5">
        <v>222.770751953125</v>
      </c>
      <c r="K5">
        <v>237.59375</v>
      </c>
      <c r="L5">
        <v>11.536372184753418</v>
      </c>
      <c r="M5">
        <v>1.9578286494869042</v>
      </c>
      <c r="N5">
        <v>6.9922451767389431</v>
      </c>
      <c r="O5">
        <v>52.248681019993107</v>
      </c>
    </row>
    <row r="6" spans="1:15" x14ac:dyDescent="0.3">
      <c r="A6" s="1" t="s">
        <v>17</v>
      </c>
      <c r="B6">
        <v>77.079582759716189</v>
      </c>
      <c r="C6">
        <v>69.585783934375485</v>
      </c>
      <c r="D6">
        <v>64.692812746926904</v>
      </c>
      <c r="E6">
        <v>62.946895271765548</v>
      </c>
      <c r="F6">
        <v>80.849689999999995</v>
      </c>
      <c r="G6">
        <v>114.69298777742473</v>
      </c>
      <c r="H6">
        <v>61.69677734375</v>
      </c>
      <c r="I6">
        <v>208.540771484375</v>
      </c>
      <c r="J6">
        <v>222.770751953125</v>
      </c>
      <c r="K6">
        <v>237.59375</v>
      </c>
      <c r="L6">
        <v>12.784412384033203</v>
      </c>
      <c r="M6">
        <v>2.1696325700548096</v>
      </c>
      <c r="N6">
        <v>7.7486877501957485</v>
      </c>
      <c r="O6">
        <v>52.248681019993107</v>
      </c>
    </row>
    <row r="7" spans="1:15" x14ac:dyDescent="0.3">
      <c r="A7" s="1" t="s">
        <v>18</v>
      </c>
      <c r="B7">
        <v>62.146760785374646</v>
      </c>
      <c r="C7">
        <v>53.300930404890799</v>
      </c>
      <c r="D7">
        <v>50.85878297511961</v>
      </c>
      <c r="E7">
        <v>50.024259925250028</v>
      </c>
      <c r="F7">
        <v>50.884197</v>
      </c>
      <c r="G7">
        <v>77.918013301642901</v>
      </c>
      <c r="H7">
        <v>4.08538818359375</v>
      </c>
      <c r="I7">
        <v>135.5300262451172</v>
      </c>
      <c r="J7">
        <v>157.66641998291018</v>
      </c>
      <c r="K7">
        <v>188.87621856689455</v>
      </c>
      <c r="L7">
        <v>8.4662537574768066</v>
      </c>
      <c r="M7">
        <v>1.5559900250312451</v>
      </c>
      <c r="N7">
        <v>5.9845770193509429</v>
      </c>
      <c r="O7">
        <v>56.079794569893579</v>
      </c>
    </row>
    <row r="8" spans="1:15" x14ac:dyDescent="0.3">
      <c r="A8" s="1" t="s">
        <v>18</v>
      </c>
      <c r="B8">
        <v>62.146760785374646</v>
      </c>
      <c r="C8">
        <v>53.300930404890799</v>
      </c>
      <c r="D8">
        <v>50.85878297511961</v>
      </c>
      <c r="E8">
        <v>50.024259925250028</v>
      </c>
      <c r="F8">
        <v>50.884197</v>
      </c>
      <c r="G8">
        <v>77.918013301642901</v>
      </c>
      <c r="H8">
        <v>4.08538818359375</v>
      </c>
      <c r="I8">
        <v>135.5300262451172</v>
      </c>
      <c r="J8">
        <v>157.66641998291018</v>
      </c>
      <c r="K8">
        <v>188.87621856689455</v>
      </c>
      <c r="L8">
        <v>10.215133190155029</v>
      </c>
      <c r="M8">
        <v>1.8774118758500216</v>
      </c>
      <c r="N8">
        <v>7.2208149071154688</v>
      </c>
      <c r="O8">
        <v>56.079794569893579</v>
      </c>
    </row>
    <row r="9" spans="1:15" x14ac:dyDescent="0.3">
      <c r="A9" s="1" t="s">
        <v>19</v>
      </c>
      <c r="B9">
        <v>58.340679570797391</v>
      </c>
      <c r="C9">
        <v>53.675152535240898</v>
      </c>
      <c r="D9">
        <v>51.900781962269448</v>
      </c>
      <c r="E9">
        <v>51.304404235921176</v>
      </c>
      <c r="F9">
        <v>67.209270000000004</v>
      </c>
      <c r="G9">
        <v>103.93557386970546</v>
      </c>
      <c r="H9">
        <v>18.7452392578125</v>
      </c>
      <c r="I9">
        <v>181.80597839355474</v>
      </c>
      <c r="J9">
        <v>212.80618743896483</v>
      </c>
      <c r="K9">
        <v>258.19140625</v>
      </c>
      <c r="L9">
        <v>12.364441871643066</v>
      </c>
      <c r="M9">
        <v>2.1678311718288565</v>
      </c>
      <c r="N9">
        <v>7.2261039060961885</v>
      </c>
      <c r="O9">
        <v>57.416999789606557</v>
      </c>
    </row>
    <row r="10" spans="1:15" x14ac:dyDescent="0.3">
      <c r="A10" s="1" t="s">
        <v>20</v>
      </c>
      <c r="B10">
        <v>77.870547360575131</v>
      </c>
      <c r="C10">
        <v>70.412939854053207</v>
      </c>
      <c r="D10">
        <v>66.973151921712898</v>
      </c>
      <c r="E10">
        <v>65.930902940575379</v>
      </c>
      <c r="F10">
        <v>97.968670000000003</v>
      </c>
      <c r="G10">
        <v>133.95984560447582</v>
      </c>
      <c r="H10">
        <v>89.24395751953125</v>
      </c>
      <c r="I10">
        <v>232.06337585449219</v>
      </c>
      <c r="J10">
        <v>251.08205108642568</v>
      </c>
      <c r="K10">
        <v>281.6768798828125</v>
      </c>
      <c r="L10">
        <v>10.518424272537231</v>
      </c>
      <c r="M10">
        <v>1.9758163433764229</v>
      </c>
      <c r="N10">
        <v>5.9873222526558267</v>
      </c>
      <c r="O10">
        <v>39.345185499092338</v>
      </c>
    </row>
    <row r="11" spans="1:15" x14ac:dyDescent="0.3">
      <c r="A11" s="1" t="s">
        <v>21</v>
      </c>
      <c r="B11">
        <v>85.904705564731287</v>
      </c>
      <c r="C11">
        <v>80.39756304789735</v>
      </c>
      <c r="D11">
        <v>76.393862755685433</v>
      </c>
      <c r="E11">
        <v>73.939084137974845</v>
      </c>
      <c r="F11">
        <v>92.623050000000006</v>
      </c>
      <c r="G11">
        <v>116.17848102434891</v>
      </c>
      <c r="H11">
        <v>103.73329162597656</v>
      </c>
      <c r="I11">
        <v>183.43036499023441</v>
      </c>
      <c r="J11">
        <v>194.442626953125</v>
      </c>
      <c r="K11">
        <v>218.479227294922</v>
      </c>
      <c r="L11">
        <v>10.92215371131897</v>
      </c>
      <c r="M11">
        <v>2.1681952958881832</v>
      </c>
      <c r="N11">
        <v>7.476535503062701</v>
      </c>
      <c r="O11">
        <v>44.42826118028205</v>
      </c>
    </row>
    <row r="12" spans="1:15" x14ac:dyDescent="0.3">
      <c r="A12" s="1" t="s">
        <v>21</v>
      </c>
      <c r="B12">
        <v>85.904705564731287</v>
      </c>
      <c r="C12">
        <v>80.39756304789735</v>
      </c>
      <c r="D12">
        <v>76.393862755685433</v>
      </c>
      <c r="E12">
        <v>73.939084137974845</v>
      </c>
      <c r="F12">
        <v>92.623050000000006</v>
      </c>
      <c r="G12">
        <v>116.17848102434891</v>
      </c>
      <c r="H12">
        <v>103.73329162597656</v>
      </c>
      <c r="I12">
        <v>183.43036499023441</v>
      </c>
      <c r="J12">
        <v>194.442626953125</v>
      </c>
      <c r="K12">
        <v>218.479227294922</v>
      </c>
      <c r="L12">
        <v>7.4350736141204834</v>
      </c>
      <c r="M12">
        <v>1.4759627140215037</v>
      </c>
      <c r="N12">
        <v>5.0895266000741506</v>
      </c>
      <c r="O12">
        <v>44.42826118028205</v>
      </c>
    </row>
    <row r="13" spans="1:15" x14ac:dyDescent="0.3">
      <c r="A13" s="1" t="s">
        <v>22</v>
      </c>
      <c r="B13">
        <v>72.244852394833103</v>
      </c>
      <c r="C13">
        <v>62.475637288523089</v>
      </c>
      <c r="D13">
        <v>58.40017003886603</v>
      </c>
      <c r="E13">
        <v>56.733574817101051</v>
      </c>
      <c r="F13">
        <v>52.810318000000002</v>
      </c>
      <c r="G13">
        <v>79.091262060830715</v>
      </c>
      <c r="H13">
        <v>45.139892578125</v>
      </c>
      <c r="I13">
        <v>147.7889404296875</v>
      </c>
      <c r="J13">
        <v>174.12775573730465</v>
      </c>
      <c r="K13">
        <v>198.02800659179672</v>
      </c>
      <c r="L13">
        <v>9.90171217918396</v>
      </c>
      <c r="M13">
        <v>1.7685671330561199</v>
      </c>
      <c r="N13">
        <v>6.802181280985077</v>
      </c>
      <c r="O13">
        <v>49.507887517146777</v>
      </c>
    </row>
    <row r="14" spans="1:15" x14ac:dyDescent="0.3">
      <c r="A14" s="1" t="s">
        <v>23</v>
      </c>
      <c r="B14">
        <v>75.897696476964768</v>
      </c>
      <c r="C14">
        <v>67.521473693107154</v>
      </c>
      <c r="D14">
        <v>64.142885769903984</v>
      </c>
      <c r="E14">
        <v>63.056540462285916</v>
      </c>
      <c r="F14">
        <v>63.261456000000003</v>
      </c>
      <c r="G14">
        <v>83.901600197046307</v>
      </c>
      <c r="H14">
        <v>80.0875244140625</v>
      </c>
      <c r="I14">
        <v>129.151123046875</v>
      </c>
      <c r="J14">
        <v>141.17581176757813</v>
      </c>
      <c r="K14">
        <v>168.5625</v>
      </c>
      <c r="L14">
        <v>12.604660511016846</v>
      </c>
      <c r="M14">
        <v>2.1478226593669136</v>
      </c>
      <c r="N14">
        <v>8.9492610806954733</v>
      </c>
      <c r="O14">
        <v>40.716214631965229</v>
      </c>
    </row>
    <row r="15" spans="1:15" x14ac:dyDescent="0.3">
      <c r="A15" s="1" t="s">
        <v>24</v>
      </c>
      <c r="B15">
        <v>76.074185185185186</v>
      </c>
      <c r="C15">
        <v>76.074185185185186</v>
      </c>
      <c r="D15">
        <v>74.764222222222216</v>
      </c>
      <c r="E15">
        <v>74.524888888888881</v>
      </c>
      <c r="F15">
        <v>129.15830888888888</v>
      </c>
      <c r="G15">
        <v>6.5723644767172509</v>
      </c>
      <c r="H15">
        <v>123</v>
      </c>
      <c r="I15">
        <v>255</v>
      </c>
      <c r="J15">
        <v>255</v>
      </c>
      <c r="K15">
        <v>255</v>
      </c>
      <c r="L15">
        <v>4.8385562896728516</v>
      </c>
      <c r="M15">
        <v>1.792057885064019</v>
      </c>
      <c r="N15">
        <v>7.0002261135313244</v>
      </c>
      <c r="O15">
        <v>55.232037037037038</v>
      </c>
    </row>
    <row r="16" spans="1:15" x14ac:dyDescent="0.3">
      <c r="A16" s="1" t="s">
        <v>25</v>
      </c>
      <c r="B16">
        <v>78.840857283010152</v>
      </c>
      <c r="C16">
        <v>71.895775623268705</v>
      </c>
      <c r="D16">
        <v>68.488537338411817</v>
      </c>
      <c r="E16">
        <v>67.003260618651893</v>
      </c>
      <c r="F16">
        <v>151.06049999999999</v>
      </c>
      <c r="G16">
        <v>212.23246025879266</v>
      </c>
      <c r="H16">
        <v>120.79476928710938</v>
      </c>
      <c r="I16">
        <v>397.11674804687527</v>
      </c>
      <c r="J16">
        <v>427.3359497070312</v>
      </c>
      <c r="K16">
        <v>486.16851318359386</v>
      </c>
      <c r="L16">
        <v>12.449398994445801</v>
      </c>
      <c r="M16">
        <v>2.2451738144992572</v>
      </c>
      <c r="N16">
        <v>2.9541760717095489</v>
      </c>
      <c r="O16">
        <v>38.152249971144968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C340-C0E4-433F-B4FE-3234CB87CE8B}">
  <dimension ref="A1"/>
  <sheetViews>
    <sheetView tabSelected="1" zoomScale="70" zoomScaleNormal="70" workbookViewId="0">
      <selection activeCell="N26" sqref="N26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e 7 2 1 f 4 1 - a 9 6 2 - 4 0 6 9 - 8 9 7 3 - a f f 8 b a f 7 2 4 6 8 "   x m l n s = " h t t p : / / s c h e m a s . m i c r o s o f t . c o m / D a t a M a s h u p " > A A A A A K 0 E A A B Q S w M E F A A C A A g A m Y R l U l 5 M 5 3 m j A A A A 9 Q A A A B I A H A B D b 2 5 m a W c v U G F j a 2 F n Z S 5 4 b W w g o h g A K K A U A A A A A A A A A A A A A A A A A A A A A A A A A A A A h Y + x D o I w F E V / h X S n L X U h 5 F E S H V w k M T E x r g 1 U a I S H o c X y b w 5 + k r 8 g R l E 3 x 3 v P G e 6 9 X 2 + Q j W 0 T X H R v T Y c p i S g n g c a i K w 1 W K R n c M Y x J J m G r i p O q d D D J a J P R l i m p n T s n j H n v q V / Q r q + Y 4 D x i h 3 y z K 2 r d K v K R z X 8 5 N G i d w k I T C f v X G C l o H F P B p 0 n A 5 g 5 y g 1 8 u J v a k P y W s h s Y N v Z Y a w / U S 2 B y B v S / I B 1 B L A w Q U A A I A C A C Z h G V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Y R l U j W Y c Z S o A Q A A Z Q 4 A A B M A H A B G b 3 J t d W x h c y 9 T Z W N 0 a W 9 u M S 5 t I K I Y A C i g F A A A A A A A A A A A A A A A A A A A A A A A A A A A A O 2 W S 0 / j M B R G 9 5 X 6 H 6 z M p p U 8 n b b Q B Y y y K C n T Q R q e q W Z D U e U 4 l 9 Q a P 6 p r J 4 A q / j u G t g I h d w W o s 0 g 2 T r 7 j X F / L R 1 E s c C e M J u l q 7 P 1 s N p o N O 2 c I O T n Z G 1 2 l 4 1 M S E w m u 2 S D + S k 2 J H H y S 2 K o z M r x U o F 3 r l 5 D Q S Y x 2 / s G 2 o u R w m p g c p s / v T 8 V e j r Z Q 3 z P Q f K 4 Y / p t C x e Q M w Z b S 2 Q 6 3 V d S m 1 y O Q Q g k H G E c 0 o i Q x s l T a x r 0 B J c e a m 1 z o I u 7 1 B 3 1 K L k v j I H U P E u L X 2 8 6 Z 0 X D T p q s m v 0 U X a J R n O f k N L A e 0 k e 9 4 w j I / c U 3 W e W u 1 H 0 q u 1 / l Q y p Q z y d D G D s u 3 J Z M 5 0 4 W v O H l Y w G u 5 C T J t b w 2 q V c f P 0 L Y C 6 9 P l M i J + Y 8 5 P I A 7 u 3 S M l y y h j e X f Q 3 c S 6 V B n g B v S 6 W 0 B / G 9 g P A l Y V g B g A q G w g H Q b 7 G R 6 E 0 0 E w P Q i k T i j Y E v 8 4 v d h G x r m w i w D k p g J k x f u K j + 1 m Q + j g i Q W 8 n g k v L C 6 + U u / Z 3 c n L G r X m t e Y 7 0 X z 4 J 0 0 + J v i m y o v X 9 b e 7 l n q 3 U p 8 v Q C d / j z 7 9 p 4 R X m Z r V d t d 2 / w d 2 p + O v 8 N s W t e G 1 4 T s x / A l Q S w E C L Q A U A A I A C A C Z h G V S X k z n e a M A A A D 1 A A A A E g A A A A A A A A A A A A A A A A A A A A A A Q 2 9 u Z m l n L 1 B h Y 2 t h Z 2 U u e G 1 s U E s B A i 0 A F A A C A A g A m Y R l U g / K 6 a u k A A A A 6 Q A A A B M A A A A A A A A A A A A A A A A A 7 w A A A F t D b 2 5 0 Z W 5 0 X 1 R 5 c G V z X S 5 4 b W x Q S w E C L Q A U A A I A C A C Z h G V S N Z h x l K g B A A B l D g A A E w A A A A A A A A A A A A A A A A D g A Q A A R m 9 y b X V s Y X M v U 2 V j d G l v b j E u b V B L B Q Y A A A A A A w A D A M I A A A D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j T Q A A A A A A A I F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T N E U l N H T V 9 p b n R l c n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U Y X J n Z X Q i I F Z h b H V l P S J z S T N E U l N H T V 9 p b n R l c n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s g J n F 1 b 3 Q 7 L C Z x d W 9 0 O 2 J h Z D A 1 M C Z x d W 9 0 O y w m c X V v d D t i Y W Q x M D A m c X V v d D s s J n F 1 b 3 Q 7 Y m F k M j A w J n F 1 b 3 Q 7 L C Z x d W 9 0 O 2 J h Z D Q w M C Z x d W 9 0 O y w m c X V v d D t h d m d l c n I m c X V v d D s s J n F 1 b 3 Q 7 c m 1 z J n F 1 b 3 Q 7 L C Z x d W 9 0 O 0 E 1 M C Z x d W 9 0 O y w m c X V v d D t B O T A m c X V v d D s s J n F 1 b 3 Q 7 Q T k 1 J n F 1 b 3 Q 7 L C Z x d W 9 0 O 0 E 5 O S Z x d W 9 0 O y w m c X V v d D t 0 a W 1 l J n F 1 b 3 Q 7 L C Z x d W 9 0 O 3 R p b W U v T V A m c X V v d D s s J n F 1 b 3 Q 7 d G l t Z S 9 H Z G l z c C Z x d W 9 0 O y w m c X V v d D t j b 3 Z l c m F n Z S Z x d W 9 0 O 1 0 i I C 8 + P E V u d H J 5 I F R 5 c G U 9 I k Z p b G x D b 2 x 1 b W 5 U e X B l c y I g V m F s d W U 9 I n N C Z 1 V G Q l F V R k J R V U Z C U V V G Q l F V R i I g L z 4 8 R W 5 0 c n k g V H l w Z T 0 i R m l s b E x h c 3 R V c G R h d G V k I i B W Y W x 1 Z T 0 i Z D I w M j E t M D M t M D V U M T Y 6 M z Y 6 N T E u M j M 0 M j Y 2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l F 1 Z X J 5 S U Q i I F Z h b H V l P S J z N z J k Y j A 0 Z G Q t Z j R l Z S 0 0 M m Q 0 L T k z M W Y t Z G N m N G V j M z M 5 Z j M z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T N E U l N H T V 9 p b n R l c n A v Q X V 0 b 1 J l b W 9 2 Z W R D b 2 x 1 b W 5 z M S 5 7 I C w w f S Z x d W 9 0 O y w m c X V v d D t T Z W N 0 a W 9 u M S 9 J M 0 R S U 0 d N X 2 l u d G V y c C 9 B d X R v U m V t b 3 Z l Z E N v b H V t b n M x L n t i Y W Q w N T A s M X 0 m c X V v d D s s J n F 1 b 3 Q 7 U 2 V j d G l v b j E v S T N E U l N H T V 9 p b n R l c n A v Q X V 0 b 1 J l b W 9 2 Z W R D b 2 x 1 b W 5 z M S 5 7 Y m F k M T A w L D J 9 J n F 1 b 3 Q 7 L C Z x d W 9 0 O 1 N l Y 3 R p b 2 4 x L 0 k z R F J T R 0 1 f a W 5 0 Z X J w L 0 F 1 d G 9 S Z W 1 v d m V k Q 2 9 s d W 1 u c z E u e 2 J h Z D I w M C w z f S Z x d W 9 0 O y w m c X V v d D t T Z W N 0 a W 9 u M S 9 J M 0 R S U 0 d N X 2 l u d G V y c C 9 B d X R v U m V t b 3 Z l Z E N v b H V t b n M x L n t i Y W Q 0 M D A s N H 0 m c X V v d D s s J n F 1 b 3 Q 7 U 2 V j d G l v b j E v S T N E U l N H T V 9 p b n R l c n A v Q X V 0 b 1 J l b W 9 2 Z W R D b 2 x 1 b W 5 z M S 5 7 Y X Z n Z X J y L D V 9 J n F 1 b 3 Q 7 L C Z x d W 9 0 O 1 N l Y 3 R p b 2 4 x L 0 k z R F J T R 0 1 f a W 5 0 Z X J w L 0 F 1 d G 9 S Z W 1 v d m V k Q 2 9 s d W 1 u c z E u e 3 J t c y w 2 f S Z x d W 9 0 O y w m c X V v d D t T Z W N 0 a W 9 u M S 9 J M 0 R S U 0 d N X 2 l u d G V y c C 9 B d X R v U m V t b 3 Z l Z E N v b H V t b n M x L n t B N T A s N 3 0 m c X V v d D s s J n F 1 b 3 Q 7 U 2 V j d G l v b j E v S T N E U l N H T V 9 p b n R l c n A v Q X V 0 b 1 J l b W 9 2 Z W R D b 2 x 1 b W 5 z M S 5 7 Q T k w L D h 9 J n F 1 b 3 Q 7 L C Z x d W 9 0 O 1 N l Y 3 R p b 2 4 x L 0 k z R F J T R 0 1 f a W 5 0 Z X J w L 0 F 1 d G 9 S Z W 1 v d m V k Q 2 9 s d W 1 u c z E u e 0 E 5 N S w 5 f S Z x d W 9 0 O y w m c X V v d D t T Z W N 0 a W 9 u M S 9 J M 0 R S U 0 d N X 2 l u d G V y c C 9 B d X R v U m V t b 3 Z l Z E N v b H V t b n M x L n t B O T k s M T B 9 J n F 1 b 3 Q 7 L C Z x d W 9 0 O 1 N l Y 3 R p b 2 4 x L 0 k z R F J T R 0 1 f a W 5 0 Z X J w L 0 F 1 d G 9 S Z W 1 v d m V k Q 2 9 s d W 1 u c z E u e 3 R p b W U s M T F 9 J n F 1 b 3 Q 7 L C Z x d W 9 0 O 1 N l Y 3 R p b 2 4 x L 0 k z R F J T R 0 1 f a W 5 0 Z X J w L 0 F 1 d G 9 S Z W 1 v d m V k Q 2 9 s d W 1 u c z E u e 3 R p b W U v T V A s M T J 9 J n F 1 b 3 Q 7 L C Z x d W 9 0 O 1 N l Y 3 R p b 2 4 x L 0 k z R F J T R 0 1 f a W 5 0 Z X J w L 0 F 1 d G 9 S Z W 1 v d m V k Q 2 9 s d W 1 u c z E u e 3 R p b W U v R 2 R p c 3 A s M T N 9 J n F 1 b 3 Q 7 L C Z x d W 9 0 O 1 N l Y 3 R p b 2 4 x L 0 k z R F J T R 0 1 f a W 5 0 Z X J w L 0 F 1 d G 9 S Z W 1 v d m V k Q 2 9 s d W 1 u c z E u e 2 N v d m V y Y W d l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S T N E U l N H T V 9 p b n R l c n A v Q X V 0 b 1 J l b W 9 2 Z W R D b 2 x 1 b W 5 z M S 5 7 I C w w f S Z x d W 9 0 O y w m c X V v d D t T Z W N 0 a W 9 u M S 9 J M 0 R S U 0 d N X 2 l u d G V y c C 9 B d X R v U m V t b 3 Z l Z E N v b H V t b n M x L n t i Y W Q w N T A s M X 0 m c X V v d D s s J n F 1 b 3 Q 7 U 2 V j d G l v b j E v S T N E U l N H T V 9 p b n R l c n A v Q X V 0 b 1 J l b W 9 2 Z W R D b 2 x 1 b W 5 z M S 5 7 Y m F k M T A w L D J 9 J n F 1 b 3 Q 7 L C Z x d W 9 0 O 1 N l Y 3 R p b 2 4 x L 0 k z R F J T R 0 1 f a W 5 0 Z X J w L 0 F 1 d G 9 S Z W 1 v d m V k Q 2 9 s d W 1 u c z E u e 2 J h Z D I w M C w z f S Z x d W 9 0 O y w m c X V v d D t T Z W N 0 a W 9 u M S 9 J M 0 R S U 0 d N X 2 l u d G V y c C 9 B d X R v U m V t b 3 Z l Z E N v b H V t b n M x L n t i Y W Q 0 M D A s N H 0 m c X V v d D s s J n F 1 b 3 Q 7 U 2 V j d G l v b j E v S T N E U l N H T V 9 p b n R l c n A v Q X V 0 b 1 J l b W 9 2 Z W R D b 2 x 1 b W 5 z M S 5 7 Y X Z n Z X J y L D V 9 J n F 1 b 3 Q 7 L C Z x d W 9 0 O 1 N l Y 3 R p b 2 4 x L 0 k z R F J T R 0 1 f a W 5 0 Z X J w L 0 F 1 d G 9 S Z W 1 v d m V k Q 2 9 s d W 1 u c z E u e 3 J t c y w 2 f S Z x d W 9 0 O y w m c X V v d D t T Z W N 0 a W 9 u M S 9 J M 0 R S U 0 d N X 2 l u d G V y c C 9 B d X R v U m V t b 3 Z l Z E N v b H V t b n M x L n t B N T A s N 3 0 m c X V v d D s s J n F 1 b 3 Q 7 U 2 V j d G l v b j E v S T N E U l N H T V 9 p b n R l c n A v Q X V 0 b 1 J l b W 9 2 Z W R D b 2 x 1 b W 5 z M S 5 7 Q T k w L D h 9 J n F 1 b 3 Q 7 L C Z x d W 9 0 O 1 N l Y 3 R p b 2 4 x L 0 k z R F J T R 0 1 f a W 5 0 Z X J w L 0 F 1 d G 9 S Z W 1 v d m V k Q 2 9 s d W 1 u c z E u e 0 E 5 N S w 5 f S Z x d W 9 0 O y w m c X V v d D t T Z W N 0 a W 9 u M S 9 J M 0 R S U 0 d N X 2 l u d G V y c C 9 B d X R v U m V t b 3 Z l Z E N v b H V t b n M x L n t B O T k s M T B 9 J n F 1 b 3 Q 7 L C Z x d W 9 0 O 1 N l Y 3 R p b 2 4 x L 0 k z R F J T R 0 1 f a W 5 0 Z X J w L 0 F 1 d G 9 S Z W 1 v d m V k Q 2 9 s d W 1 u c z E u e 3 R p b W U s M T F 9 J n F 1 b 3 Q 7 L C Z x d W 9 0 O 1 N l Y 3 R p b 2 4 x L 0 k z R F J T R 0 1 f a W 5 0 Z X J w L 0 F 1 d G 9 S Z W 1 v d m V k Q 2 9 s d W 1 u c z E u e 3 R p b W U v T V A s M T J 9 J n F 1 b 3 Q 7 L C Z x d W 9 0 O 1 N l Y 3 R p b 2 4 x L 0 k z R F J T R 0 1 f a W 5 0 Z X J w L 0 F 1 d G 9 S Z W 1 v d m V k Q 2 9 s d W 1 u c z E u e 3 R p b W U v R 2 R p c 3 A s M T N 9 J n F 1 b 3 Q 7 L C Z x d W 9 0 O 1 N l Y 3 R p b 2 4 x L 0 k z R F J T R 0 1 f a W 5 0 Z X J w L 0 F 1 d G 9 S Z W 1 v d m V k Q 2 9 s d W 1 u c z E u e 2 N v d m V y Y W d l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T N E U l N H T V 9 p b n R l c n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T N E U l N H T V 9 p b n R l c n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T N E U l N H T V 9 p b n R l c n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M 0 R S U 0 d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V G F y Z 2 V 0 I i B W Y W x 1 Z T 0 i c 0 k z R F J T R 0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s g J n F 1 b 3 Q 7 L C Z x d W 9 0 O 2 J h Z D A 1 M C Z x d W 9 0 O y w m c X V v d D t i Y W Q x M D A m c X V v d D s s J n F 1 b 3 Q 7 Y m F k M j A w J n F 1 b 3 Q 7 L C Z x d W 9 0 O 2 J h Z D Q w M C Z x d W 9 0 O y w m c X V v d D t h d m d l c n I m c X V v d D s s J n F 1 b 3 Q 7 c m 1 z J n F 1 b 3 Q 7 L C Z x d W 9 0 O 0 E 1 M C Z x d W 9 0 O y w m c X V v d D t B O T A m c X V v d D s s J n F 1 b 3 Q 7 Q T k 1 J n F 1 b 3 Q 7 L C Z x d W 9 0 O 0 E 5 O S Z x d W 9 0 O y w m c X V v d D t 0 a W 1 l J n F 1 b 3 Q 7 L C Z x d W 9 0 O 3 R p b W U v T V A m c X V v d D s s J n F 1 b 3 Q 7 d G l t Z S 9 H Z G l z c C Z x d W 9 0 O y w m c X V v d D t j b 3 Z l c m F n Z S Z x d W 9 0 O 1 0 i I C 8 + P E V u d H J 5 I F R 5 c G U 9 I k Z p b G x D b 2 x 1 b W 5 U e X B l c y I g V m F s d W U 9 I n N C Z 1 V G Q l F V R k J R V U Z C U V V G Q l F V R i I g L z 4 8 R W 5 0 c n k g V H l w Z T 0 i R m l s b E x h c 3 R V c G R h d G V k I i B W Y W x 1 Z T 0 i Z D I w M j E t M D M t M D V U M T Y 6 M z Y 6 M j U u M j A 1 M z k 5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l F 1 Z X J 5 S U Q i I F Z h b H V l P S J z O W V m O W Q 4 M G M t N z g 0 N y 0 0 Z j U 1 L T k 1 N m U t N m M x M G U 3 N D A 3 Y 2 Y 2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T N E U l N H T S 9 B d X R v U m V t b 3 Z l Z E N v b H V t b n M x L n s g L D B 9 J n F 1 b 3 Q 7 L C Z x d W 9 0 O 1 N l Y 3 R p b 2 4 x L 0 k z R F J T R 0 0 v Q X V 0 b 1 J l b W 9 2 Z W R D b 2 x 1 b W 5 z M S 5 7 Y m F k M D U w L D F 9 J n F 1 b 3 Q 7 L C Z x d W 9 0 O 1 N l Y 3 R p b 2 4 x L 0 k z R F J T R 0 0 v Q X V 0 b 1 J l b W 9 2 Z W R D b 2 x 1 b W 5 z M S 5 7 Y m F k M T A w L D J 9 J n F 1 b 3 Q 7 L C Z x d W 9 0 O 1 N l Y 3 R p b 2 4 x L 0 k z R F J T R 0 0 v Q X V 0 b 1 J l b W 9 2 Z W R D b 2 x 1 b W 5 z M S 5 7 Y m F k M j A w L D N 9 J n F 1 b 3 Q 7 L C Z x d W 9 0 O 1 N l Y 3 R p b 2 4 x L 0 k z R F J T R 0 0 v Q X V 0 b 1 J l b W 9 2 Z W R D b 2 x 1 b W 5 z M S 5 7 Y m F k N D A w L D R 9 J n F 1 b 3 Q 7 L C Z x d W 9 0 O 1 N l Y 3 R p b 2 4 x L 0 k z R F J T R 0 0 v Q X V 0 b 1 J l b W 9 2 Z W R D b 2 x 1 b W 5 z M S 5 7 Y X Z n Z X J y L D V 9 J n F 1 b 3 Q 7 L C Z x d W 9 0 O 1 N l Y 3 R p b 2 4 x L 0 k z R F J T R 0 0 v Q X V 0 b 1 J l b W 9 2 Z W R D b 2 x 1 b W 5 z M S 5 7 c m 1 z L D Z 9 J n F 1 b 3 Q 7 L C Z x d W 9 0 O 1 N l Y 3 R p b 2 4 x L 0 k z R F J T R 0 0 v Q X V 0 b 1 J l b W 9 2 Z W R D b 2 x 1 b W 5 z M S 5 7 Q T U w L D d 9 J n F 1 b 3 Q 7 L C Z x d W 9 0 O 1 N l Y 3 R p b 2 4 x L 0 k z R F J T R 0 0 v Q X V 0 b 1 J l b W 9 2 Z W R D b 2 x 1 b W 5 z M S 5 7 Q T k w L D h 9 J n F 1 b 3 Q 7 L C Z x d W 9 0 O 1 N l Y 3 R p b 2 4 x L 0 k z R F J T R 0 0 v Q X V 0 b 1 J l b W 9 2 Z W R D b 2 x 1 b W 5 z M S 5 7 Q T k 1 L D l 9 J n F 1 b 3 Q 7 L C Z x d W 9 0 O 1 N l Y 3 R p b 2 4 x L 0 k z R F J T R 0 0 v Q X V 0 b 1 J l b W 9 2 Z W R D b 2 x 1 b W 5 z M S 5 7 Q T k 5 L D E w f S Z x d W 9 0 O y w m c X V v d D t T Z W N 0 a W 9 u M S 9 J M 0 R S U 0 d N L 0 F 1 d G 9 S Z W 1 v d m V k Q 2 9 s d W 1 u c z E u e 3 R p b W U s M T F 9 J n F 1 b 3 Q 7 L C Z x d W 9 0 O 1 N l Y 3 R p b 2 4 x L 0 k z R F J T R 0 0 v Q X V 0 b 1 J l b W 9 2 Z W R D b 2 x 1 b W 5 z M S 5 7 d G l t Z S 9 N U C w x M n 0 m c X V v d D s s J n F 1 b 3 Q 7 U 2 V j d G l v b j E v S T N E U l N H T S 9 B d X R v U m V t b 3 Z l Z E N v b H V t b n M x L n t 0 a W 1 l L 0 d k a X N w L D E z f S Z x d W 9 0 O y w m c X V v d D t T Z W N 0 a W 9 u M S 9 J M 0 R S U 0 d N L 0 F 1 d G 9 S Z W 1 v d m V k Q 2 9 s d W 1 u c z E u e 2 N v d m V y Y W d l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S T N E U l N H T S 9 B d X R v U m V t b 3 Z l Z E N v b H V t b n M x L n s g L D B 9 J n F 1 b 3 Q 7 L C Z x d W 9 0 O 1 N l Y 3 R p b 2 4 x L 0 k z R F J T R 0 0 v Q X V 0 b 1 J l b W 9 2 Z W R D b 2 x 1 b W 5 z M S 5 7 Y m F k M D U w L D F 9 J n F 1 b 3 Q 7 L C Z x d W 9 0 O 1 N l Y 3 R p b 2 4 x L 0 k z R F J T R 0 0 v Q X V 0 b 1 J l b W 9 2 Z W R D b 2 x 1 b W 5 z M S 5 7 Y m F k M T A w L D J 9 J n F 1 b 3 Q 7 L C Z x d W 9 0 O 1 N l Y 3 R p b 2 4 x L 0 k z R F J T R 0 0 v Q X V 0 b 1 J l b W 9 2 Z W R D b 2 x 1 b W 5 z M S 5 7 Y m F k M j A w L D N 9 J n F 1 b 3 Q 7 L C Z x d W 9 0 O 1 N l Y 3 R p b 2 4 x L 0 k z R F J T R 0 0 v Q X V 0 b 1 J l b W 9 2 Z W R D b 2 x 1 b W 5 z M S 5 7 Y m F k N D A w L D R 9 J n F 1 b 3 Q 7 L C Z x d W 9 0 O 1 N l Y 3 R p b 2 4 x L 0 k z R F J T R 0 0 v Q X V 0 b 1 J l b W 9 2 Z W R D b 2 x 1 b W 5 z M S 5 7 Y X Z n Z X J y L D V 9 J n F 1 b 3 Q 7 L C Z x d W 9 0 O 1 N l Y 3 R p b 2 4 x L 0 k z R F J T R 0 0 v Q X V 0 b 1 J l b W 9 2 Z W R D b 2 x 1 b W 5 z M S 5 7 c m 1 z L D Z 9 J n F 1 b 3 Q 7 L C Z x d W 9 0 O 1 N l Y 3 R p b 2 4 x L 0 k z R F J T R 0 0 v Q X V 0 b 1 J l b W 9 2 Z W R D b 2 x 1 b W 5 z M S 5 7 Q T U w L D d 9 J n F 1 b 3 Q 7 L C Z x d W 9 0 O 1 N l Y 3 R p b 2 4 x L 0 k z R F J T R 0 0 v Q X V 0 b 1 J l b W 9 2 Z W R D b 2 x 1 b W 5 z M S 5 7 Q T k w L D h 9 J n F 1 b 3 Q 7 L C Z x d W 9 0 O 1 N l Y 3 R p b 2 4 x L 0 k z R F J T R 0 0 v Q X V 0 b 1 J l b W 9 2 Z W R D b 2 x 1 b W 5 z M S 5 7 Q T k 1 L D l 9 J n F 1 b 3 Q 7 L C Z x d W 9 0 O 1 N l Y 3 R p b 2 4 x L 0 k z R F J T R 0 0 v Q X V 0 b 1 J l b W 9 2 Z W R D b 2 x 1 b W 5 z M S 5 7 Q T k 5 L D E w f S Z x d W 9 0 O y w m c X V v d D t T Z W N 0 a W 9 u M S 9 J M 0 R S U 0 d N L 0 F 1 d G 9 S Z W 1 v d m V k Q 2 9 s d W 1 u c z E u e 3 R p b W U s M T F 9 J n F 1 b 3 Q 7 L C Z x d W 9 0 O 1 N l Y 3 R p b 2 4 x L 0 k z R F J T R 0 0 v Q X V 0 b 1 J l b W 9 2 Z W R D b 2 x 1 b W 5 z M S 5 7 d G l t Z S 9 N U C w x M n 0 m c X V v d D s s J n F 1 b 3 Q 7 U 2 V j d G l v b j E v S T N E U l N H T S 9 B d X R v U m V t b 3 Z l Z E N v b H V t b n M x L n t 0 a W 1 l L 0 d k a X N w L D E z f S Z x d W 9 0 O y w m c X V v d D t T Z W N 0 a W 9 u M S 9 J M 0 R S U 0 d N L 0 F 1 d G 9 S Z W 1 v d m V k Q 2 9 s d W 1 u c z E u e 2 N v d m V y Y W d l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T N E U l N H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M 0 R S U 0 d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z R F J T R 0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M 0 R S Q U x T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F R h c m d l d C I g V m F s d W U 9 I n N J M 0 R S Q U x T Q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y A m c X V v d D s s J n F 1 b 3 Q 7 Y m F k M D U w J n F 1 b 3 Q 7 L C Z x d W 9 0 O 2 J h Z D E w M C Z x d W 9 0 O y w m c X V v d D t i Y W Q y M D A m c X V v d D s s J n F 1 b 3 Q 7 Y m F k N D A w J n F 1 b 3 Q 7 L C Z x d W 9 0 O 2 F 2 Z 2 V y c i Z x d W 9 0 O y w m c X V v d D t y b X M m c X V v d D s s J n F 1 b 3 Q 7 Q T U w J n F 1 b 3 Q 7 L C Z x d W 9 0 O 0 E 5 M C Z x d W 9 0 O y w m c X V v d D t B O T U m c X V v d D s s J n F 1 b 3 Q 7 Q T k 5 J n F 1 b 3 Q 7 L C Z x d W 9 0 O 3 R p b W U m c X V v d D s s J n F 1 b 3 Q 7 d G l t Z S 9 N U C Z x d W 9 0 O y w m c X V v d D t 0 a W 1 l L 0 d k a X N w J n F 1 b 3 Q 7 L C Z x d W 9 0 O 2 N v d m V y Y W d l J n F 1 b 3 Q 7 X S I g L z 4 8 R W 5 0 c n k g V H l w Z T 0 i R m l s b E N v b H V t b l R 5 c G V z I i B W Y W x 1 Z T 0 i c 0 J n V U Z C U V V G Q l F V R k J R V U Z C U V V G I i A v P j x F b n R y e S B U e X B l P S J G a W x s T G F z d F V w Z G F 0 Z W Q i I F Z h b H V l P S J k M j A y M S 0 w M y 0 w N V Q x N j o z M z o y N C 4 z N T g 0 N D c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U X V l c n l J R C I g V m F s d W U 9 I n M 2 O D M 3 M D U 3 O S 1 l Z j N j L T R m M z c t O T R m M i 1 i Y m Q 1 N z Q y Y z c z Z D Q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M 0 R S Q U x T Q y 9 B d X R v U m V t b 3 Z l Z E N v b H V t b n M x L n s g L D B 9 J n F 1 b 3 Q 7 L C Z x d W 9 0 O 1 N l Y 3 R p b 2 4 x L 0 k z R F J B T F N D L 0 F 1 d G 9 S Z W 1 v d m V k Q 2 9 s d W 1 u c z E u e 2 J h Z D A 1 M C w x f S Z x d W 9 0 O y w m c X V v d D t T Z W N 0 a W 9 u M S 9 J M 0 R S Q U x T Q y 9 B d X R v U m V t b 3 Z l Z E N v b H V t b n M x L n t i Y W Q x M D A s M n 0 m c X V v d D s s J n F 1 b 3 Q 7 U 2 V j d G l v b j E v S T N E U k F M U 0 M v Q X V 0 b 1 J l b W 9 2 Z W R D b 2 x 1 b W 5 z M S 5 7 Y m F k M j A w L D N 9 J n F 1 b 3 Q 7 L C Z x d W 9 0 O 1 N l Y 3 R p b 2 4 x L 0 k z R F J B T F N D L 0 F 1 d G 9 S Z W 1 v d m V k Q 2 9 s d W 1 u c z E u e 2 J h Z D Q w M C w 0 f S Z x d W 9 0 O y w m c X V v d D t T Z W N 0 a W 9 u M S 9 J M 0 R S Q U x T Q y 9 B d X R v U m V t b 3 Z l Z E N v b H V t b n M x L n t h d m d l c n I s N X 0 m c X V v d D s s J n F 1 b 3 Q 7 U 2 V j d G l v b j E v S T N E U k F M U 0 M v Q X V 0 b 1 J l b W 9 2 Z W R D b 2 x 1 b W 5 z M S 5 7 c m 1 z L D Z 9 J n F 1 b 3 Q 7 L C Z x d W 9 0 O 1 N l Y 3 R p b 2 4 x L 0 k z R F J B T F N D L 0 F 1 d G 9 S Z W 1 v d m V k Q 2 9 s d W 1 u c z E u e 0 E 1 M C w 3 f S Z x d W 9 0 O y w m c X V v d D t T Z W N 0 a W 9 u M S 9 J M 0 R S Q U x T Q y 9 B d X R v U m V t b 3 Z l Z E N v b H V t b n M x L n t B O T A s O H 0 m c X V v d D s s J n F 1 b 3 Q 7 U 2 V j d G l v b j E v S T N E U k F M U 0 M v Q X V 0 b 1 J l b W 9 2 Z W R D b 2 x 1 b W 5 z M S 5 7 Q T k 1 L D l 9 J n F 1 b 3 Q 7 L C Z x d W 9 0 O 1 N l Y 3 R p b 2 4 x L 0 k z R F J B T F N D L 0 F 1 d G 9 S Z W 1 v d m V k Q 2 9 s d W 1 u c z E u e 0 E 5 O S w x M H 0 m c X V v d D s s J n F 1 b 3 Q 7 U 2 V j d G l v b j E v S T N E U k F M U 0 M v Q X V 0 b 1 J l b W 9 2 Z W R D b 2 x 1 b W 5 z M S 5 7 d G l t Z S w x M X 0 m c X V v d D s s J n F 1 b 3 Q 7 U 2 V j d G l v b j E v S T N E U k F M U 0 M v Q X V 0 b 1 J l b W 9 2 Z W R D b 2 x 1 b W 5 z M S 5 7 d G l t Z S 9 N U C w x M n 0 m c X V v d D s s J n F 1 b 3 Q 7 U 2 V j d G l v b j E v S T N E U k F M U 0 M v Q X V 0 b 1 J l b W 9 2 Z W R D b 2 x 1 b W 5 z M S 5 7 d G l t Z S 9 H Z G l z c C w x M 3 0 m c X V v d D s s J n F 1 b 3 Q 7 U 2 V j d G l v b j E v S T N E U k F M U 0 M v Q X V 0 b 1 J l b W 9 2 Z W R D b 2 x 1 b W 5 z M S 5 7 Y 2 9 2 Z X J h Z 2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J M 0 R S Q U x T Q y 9 B d X R v U m V t b 3 Z l Z E N v b H V t b n M x L n s g L D B 9 J n F 1 b 3 Q 7 L C Z x d W 9 0 O 1 N l Y 3 R p b 2 4 x L 0 k z R F J B T F N D L 0 F 1 d G 9 S Z W 1 v d m V k Q 2 9 s d W 1 u c z E u e 2 J h Z D A 1 M C w x f S Z x d W 9 0 O y w m c X V v d D t T Z W N 0 a W 9 u M S 9 J M 0 R S Q U x T Q y 9 B d X R v U m V t b 3 Z l Z E N v b H V t b n M x L n t i Y W Q x M D A s M n 0 m c X V v d D s s J n F 1 b 3 Q 7 U 2 V j d G l v b j E v S T N E U k F M U 0 M v Q X V 0 b 1 J l b W 9 2 Z W R D b 2 x 1 b W 5 z M S 5 7 Y m F k M j A w L D N 9 J n F 1 b 3 Q 7 L C Z x d W 9 0 O 1 N l Y 3 R p b 2 4 x L 0 k z R F J B T F N D L 0 F 1 d G 9 S Z W 1 v d m V k Q 2 9 s d W 1 u c z E u e 2 J h Z D Q w M C w 0 f S Z x d W 9 0 O y w m c X V v d D t T Z W N 0 a W 9 u M S 9 J M 0 R S Q U x T Q y 9 B d X R v U m V t b 3 Z l Z E N v b H V t b n M x L n t h d m d l c n I s N X 0 m c X V v d D s s J n F 1 b 3 Q 7 U 2 V j d G l v b j E v S T N E U k F M U 0 M v Q X V 0 b 1 J l b W 9 2 Z W R D b 2 x 1 b W 5 z M S 5 7 c m 1 z L D Z 9 J n F 1 b 3 Q 7 L C Z x d W 9 0 O 1 N l Y 3 R p b 2 4 x L 0 k z R F J B T F N D L 0 F 1 d G 9 S Z W 1 v d m V k Q 2 9 s d W 1 u c z E u e 0 E 1 M C w 3 f S Z x d W 9 0 O y w m c X V v d D t T Z W N 0 a W 9 u M S 9 J M 0 R S Q U x T Q y 9 B d X R v U m V t b 3 Z l Z E N v b H V t b n M x L n t B O T A s O H 0 m c X V v d D s s J n F 1 b 3 Q 7 U 2 V j d G l v b j E v S T N E U k F M U 0 M v Q X V 0 b 1 J l b W 9 2 Z W R D b 2 x 1 b W 5 z M S 5 7 Q T k 1 L D l 9 J n F 1 b 3 Q 7 L C Z x d W 9 0 O 1 N l Y 3 R p b 2 4 x L 0 k z R F J B T F N D L 0 F 1 d G 9 S Z W 1 v d m V k Q 2 9 s d W 1 u c z E u e 0 E 5 O S w x M H 0 m c X V v d D s s J n F 1 b 3 Q 7 U 2 V j d G l v b j E v S T N E U k F M U 0 M v Q X V 0 b 1 J l b W 9 2 Z W R D b 2 x 1 b W 5 z M S 5 7 d G l t Z S w x M X 0 m c X V v d D s s J n F 1 b 3 Q 7 U 2 V j d G l v b j E v S T N E U k F M U 0 M v Q X V 0 b 1 J l b W 9 2 Z W R D b 2 x 1 b W 5 z M S 5 7 d G l t Z S 9 N U C w x M n 0 m c X V v d D s s J n F 1 b 3 Q 7 U 2 V j d G l v b j E v S T N E U k F M U 0 M v Q X V 0 b 1 J l b W 9 2 Z W R D b 2 x 1 b W 5 z M S 5 7 d G l t Z S 9 H Z G l z c C w x M 3 0 m c X V v d D s s J n F 1 b 3 Q 7 U 2 V j d G l v b j E v S T N E U k F M U 0 M v Q X V 0 b 1 J l b W 9 2 Z W R D b 2 x 1 b W 5 z M S 5 7 Y 2 9 2 Z X J h Z 2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M 0 R S Q U x T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M 0 R S Q U x T Q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M 0 R S Q U x T Q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Z W 5 D V k J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V G F y Z 2 V 0 I i B W Y W x 1 Z T 0 i c 0 9 w Z W 5 D V k J N I i A v P j x F b n R y e S B U e X B l P S J G a W x s Z W R D b 2 1 w b G V 0 Z V J l c 3 V s d F R v V 2 9 y a 3 N o Z W V 0 I i B W Y W x 1 Z T 0 i b D E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w N V Q x N j o y M z o 1 N S 4 1 N z g 4 O T E w W i I g L z 4 8 R W 5 0 c n k g V H l w Z T 0 i R m l s b E N v b H V t b l R 5 c G V z I i B W Y W x 1 Z T 0 i c 0 J n V U Z C U V V G Q l F V R k J R V U Z C U V V G I i A v P j x F b n R y e S B U e X B l P S J G a W x s Q 2 9 s d W 1 u T m F t Z X M i I F Z h b H V l P S J z W y Z x d W 9 0 O y A m c X V v d D s s J n F 1 b 3 Q 7 Y m F k M D U w J n F 1 b 3 Q 7 L C Z x d W 9 0 O 2 J h Z D E w M C Z x d W 9 0 O y w m c X V v d D t i Y W Q y M D A m c X V v d D s s J n F 1 b 3 Q 7 Y m F k N D A w J n F 1 b 3 Q 7 L C Z x d W 9 0 O 2 F 2 Z 2 V y c i Z x d W 9 0 O y w m c X V v d D t y b X M m c X V v d D s s J n F 1 b 3 Q 7 Q T U w J n F 1 b 3 Q 7 L C Z x d W 9 0 O 0 E 5 M C Z x d W 9 0 O y w m c X V v d D t B O T U m c X V v d D s s J n F 1 b 3 Q 7 Q T k 5 J n F 1 b 3 Q 7 L C Z x d W 9 0 O 3 R p b W U m c X V v d D s s J n F 1 b 3 Q 7 d G l t Z S 9 N U C Z x d W 9 0 O y w m c X V v d D t 0 a W 1 l L 0 d k a X N w J n F 1 b 3 Q 7 L C Z x d W 9 0 O 2 N v d m V y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w Z W 5 D V k J N L 0 F 1 d G 9 S Z W 1 v d m V k Q 2 9 s d W 1 u c z E u e y A s M H 0 m c X V v d D s s J n F 1 b 3 Q 7 U 2 V j d G l v b j E v T 3 B l b k N W Q k 0 v Q X V 0 b 1 J l b W 9 2 Z W R D b 2 x 1 b W 5 z M S 5 7 Y m F k M D U w L D F 9 J n F 1 b 3 Q 7 L C Z x d W 9 0 O 1 N l Y 3 R p b 2 4 x L 0 9 w Z W 5 D V k J N L 0 F 1 d G 9 S Z W 1 v d m V k Q 2 9 s d W 1 u c z E u e 2 J h Z D E w M C w y f S Z x d W 9 0 O y w m c X V v d D t T Z W N 0 a W 9 u M S 9 P c G V u Q 1 Z C T S 9 B d X R v U m V t b 3 Z l Z E N v b H V t b n M x L n t i Y W Q y M D A s M 3 0 m c X V v d D s s J n F 1 b 3 Q 7 U 2 V j d G l v b j E v T 3 B l b k N W Q k 0 v Q X V 0 b 1 J l b W 9 2 Z W R D b 2 x 1 b W 5 z M S 5 7 Y m F k N D A w L D R 9 J n F 1 b 3 Q 7 L C Z x d W 9 0 O 1 N l Y 3 R p b 2 4 x L 0 9 w Z W 5 D V k J N L 0 F 1 d G 9 S Z W 1 v d m V k Q 2 9 s d W 1 u c z E u e 2 F 2 Z 2 V y c i w 1 f S Z x d W 9 0 O y w m c X V v d D t T Z W N 0 a W 9 u M S 9 P c G V u Q 1 Z C T S 9 B d X R v U m V t b 3 Z l Z E N v b H V t b n M x L n t y b X M s N n 0 m c X V v d D s s J n F 1 b 3 Q 7 U 2 V j d G l v b j E v T 3 B l b k N W Q k 0 v Q X V 0 b 1 J l b W 9 2 Z W R D b 2 x 1 b W 5 z M S 5 7 Q T U w L D d 9 J n F 1 b 3 Q 7 L C Z x d W 9 0 O 1 N l Y 3 R p b 2 4 x L 0 9 w Z W 5 D V k J N L 0 F 1 d G 9 S Z W 1 v d m V k Q 2 9 s d W 1 u c z E u e 0 E 5 M C w 4 f S Z x d W 9 0 O y w m c X V v d D t T Z W N 0 a W 9 u M S 9 P c G V u Q 1 Z C T S 9 B d X R v U m V t b 3 Z l Z E N v b H V t b n M x L n t B O T U s O X 0 m c X V v d D s s J n F 1 b 3 Q 7 U 2 V j d G l v b j E v T 3 B l b k N W Q k 0 v Q X V 0 b 1 J l b W 9 2 Z W R D b 2 x 1 b W 5 z M S 5 7 Q T k 5 L D E w f S Z x d W 9 0 O y w m c X V v d D t T Z W N 0 a W 9 u M S 9 P c G V u Q 1 Z C T S 9 B d X R v U m V t b 3 Z l Z E N v b H V t b n M x L n t 0 a W 1 l L D E x f S Z x d W 9 0 O y w m c X V v d D t T Z W N 0 a W 9 u M S 9 P c G V u Q 1 Z C T S 9 B d X R v U m V t b 3 Z l Z E N v b H V t b n M x L n t 0 a W 1 l L 0 1 Q L D E y f S Z x d W 9 0 O y w m c X V v d D t T Z W N 0 a W 9 u M S 9 P c G V u Q 1 Z C T S 9 B d X R v U m V t b 3 Z l Z E N v b H V t b n M x L n t 0 a W 1 l L 0 d k a X N w L D E z f S Z x d W 9 0 O y w m c X V v d D t T Z W N 0 a W 9 u M S 9 P c G V u Q 1 Z C T S 9 B d X R v U m V t b 3 Z l Z E N v b H V t b n M x L n t j b 3 Z l c m F n Z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9 w Z W 5 D V k J N L 0 F 1 d G 9 S Z W 1 v d m V k Q 2 9 s d W 1 u c z E u e y A s M H 0 m c X V v d D s s J n F 1 b 3 Q 7 U 2 V j d G l v b j E v T 3 B l b k N W Q k 0 v Q X V 0 b 1 J l b W 9 2 Z W R D b 2 x 1 b W 5 z M S 5 7 Y m F k M D U w L D F 9 J n F 1 b 3 Q 7 L C Z x d W 9 0 O 1 N l Y 3 R p b 2 4 x L 0 9 w Z W 5 D V k J N L 0 F 1 d G 9 S Z W 1 v d m V k Q 2 9 s d W 1 u c z E u e 2 J h Z D E w M C w y f S Z x d W 9 0 O y w m c X V v d D t T Z W N 0 a W 9 u M S 9 P c G V u Q 1 Z C T S 9 B d X R v U m V t b 3 Z l Z E N v b H V t b n M x L n t i Y W Q y M D A s M 3 0 m c X V v d D s s J n F 1 b 3 Q 7 U 2 V j d G l v b j E v T 3 B l b k N W Q k 0 v Q X V 0 b 1 J l b W 9 2 Z W R D b 2 x 1 b W 5 z M S 5 7 Y m F k N D A w L D R 9 J n F 1 b 3 Q 7 L C Z x d W 9 0 O 1 N l Y 3 R p b 2 4 x L 0 9 w Z W 5 D V k J N L 0 F 1 d G 9 S Z W 1 v d m V k Q 2 9 s d W 1 u c z E u e 2 F 2 Z 2 V y c i w 1 f S Z x d W 9 0 O y w m c X V v d D t T Z W N 0 a W 9 u M S 9 P c G V u Q 1 Z C T S 9 B d X R v U m V t b 3 Z l Z E N v b H V t b n M x L n t y b X M s N n 0 m c X V v d D s s J n F 1 b 3 Q 7 U 2 V j d G l v b j E v T 3 B l b k N W Q k 0 v Q X V 0 b 1 J l b W 9 2 Z W R D b 2 x 1 b W 5 z M S 5 7 Q T U w L D d 9 J n F 1 b 3 Q 7 L C Z x d W 9 0 O 1 N l Y 3 R p b 2 4 x L 0 9 w Z W 5 D V k J N L 0 F 1 d G 9 S Z W 1 v d m V k Q 2 9 s d W 1 u c z E u e 0 E 5 M C w 4 f S Z x d W 9 0 O y w m c X V v d D t T Z W N 0 a W 9 u M S 9 P c G V u Q 1 Z C T S 9 B d X R v U m V t b 3 Z l Z E N v b H V t b n M x L n t B O T U s O X 0 m c X V v d D s s J n F 1 b 3 Q 7 U 2 V j d G l v b j E v T 3 B l b k N W Q k 0 v Q X V 0 b 1 J l b W 9 2 Z W R D b 2 x 1 b W 5 z M S 5 7 Q T k 5 L D E w f S Z x d W 9 0 O y w m c X V v d D t T Z W N 0 a W 9 u M S 9 P c G V u Q 1 Z C T S 9 B d X R v U m V t b 3 Z l Z E N v b H V t b n M x L n t 0 a W 1 l L D E x f S Z x d W 9 0 O y w m c X V v d D t T Z W N 0 a W 9 u M S 9 P c G V u Q 1 Z C T S 9 B d X R v U m V t b 3 Z l Z E N v b H V t b n M x L n t 0 a W 1 l L 0 1 Q L D E y f S Z x d W 9 0 O y w m c X V v d D t T Z W N 0 a W 9 u M S 9 P c G V u Q 1 Z C T S 9 B d X R v U m V t b 3 Z l Z E N v b H V t b n M x L n t 0 a W 1 l L 0 d k a X N w L D E z f S Z x d W 9 0 O y w m c X V v d D t T Z W N 0 a W 9 u M S 9 P c G V u Q 1 Z C T S 9 B d X R v U m V t b 3 Z l Z E N v b H V t b n M x L n t j b 3 Z l c m F n Z S w x N H 0 m c X V v d D t d L C Z x d W 9 0 O 1 J l b G F 0 a W 9 u c 2 h p c E l u Z m 8 m c X V v d D s 6 W 1 1 9 I i A v P j x F b n R y e S B U e X B l P S J C d W Z m Z X J O Z X h 0 U m V m c m V z a C I g V m F s d W U 9 I m w x I i A v P j x F b n R y e S B U e X B l P S J R d W V y e U l E I i B W Y W x 1 Z T 0 i c z F k N D J k N m U 0 L T M z O D A t N G M 0 N S 0 5 Y j Y 5 L T Q 1 Y T V h Z j E y M m U 0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9 w Z W 5 D V k J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Z W 5 D V k J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Z W 5 D V k J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l b k N W U 0 d C T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F R h c m d l d C I g V m F s d W U 9 I n N P c G V u Q 1 Z T R 0 J N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I C Z x d W 9 0 O y w m c X V v d D t i Y W Q w N T A m c X V v d D s s J n F 1 b 3 Q 7 Y m F k M T A w J n F 1 b 3 Q 7 L C Z x d W 9 0 O 2 J h Z D I w M C Z x d W 9 0 O y w m c X V v d D t i Y W Q 0 M D A m c X V v d D s s J n F 1 b 3 Q 7 Y X Z n Z X J y J n F 1 b 3 Q 7 L C Z x d W 9 0 O 3 J t c y Z x d W 9 0 O y w m c X V v d D t B N T A m c X V v d D s s J n F 1 b 3 Q 7 Q T k w J n F 1 b 3 Q 7 L C Z x d W 9 0 O 0 E 5 N S Z x d W 9 0 O y w m c X V v d D t B O T k m c X V v d D s s J n F 1 b 3 Q 7 d G l t Z S Z x d W 9 0 O y w m c X V v d D t 0 a W 1 l L 0 1 Q J n F 1 b 3 Q 7 L C Z x d W 9 0 O 3 R p b W U v R 2 R p c 3 A m c X V v d D s s J n F 1 b 3 Q 7 Y 2 9 2 Z X J h Z 2 U m c X V v d D t d I i A v P j x F b n R y e S B U e X B l P S J G a W x s Q 2 9 s d W 1 u V H l w Z X M i I F Z h b H V l P S J z Q m d V R k J R V U Z C U V V G Q l F V R k J R V U Y i I C 8 + P E V u d H J 5 I F R 5 c G U 9 I k Z p b G x M Y X N 0 V X B k Y X R l Z C I g V m F s d W U 9 I m Q y M D I x L T A z L T A 1 V D E 2 O j I 1 O j Q z L j c 2 N z A z M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R d W V y e U l E I i B W Y W x 1 Z T 0 i c 2 I 1 M D R l N j k 0 L T Y 0 O T A t N G Y z Y y 0 4 M m Y x L T c 2 Z T k 3 Y T A y Z j c 1 M y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w Z W 5 D V l N H Q k 0 v Q X V 0 b 1 J l b W 9 2 Z W R D b 2 x 1 b W 5 z M S 5 7 I C w w f S Z x d W 9 0 O y w m c X V v d D t T Z W N 0 a W 9 u M S 9 P c G V u Q 1 Z T R 0 J N L 0 F 1 d G 9 S Z W 1 v d m V k Q 2 9 s d W 1 u c z E u e 2 J h Z D A 1 M C w x f S Z x d W 9 0 O y w m c X V v d D t T Z W N 0 a W 9 u M S 9 P c G V u Q 1 Z T R 0 J N L 0 F 1 d G 9 S Z W 1 v d m V k Q 2 9 s d W 1 u c z E u e 2 J h Z D E w M C w y f S Z x d W 9 0 O y w m c X V v d D t T Z W N 0 a W 9 u M S 9 P c G V u Q 1 Z T R 0 J N L 0 F 1 d G 9 S Z W 1 v d m V k Q 2 9 s d W 1 u c z E u e 2 J h Z D I w M C w z f S Z x d W 9 0 O y w m c X V v d D t T Z W N 0 a W 9 u M S 9 P c G V u Q 1 Z T R 0 J N L 0 F 1 d G 9 S Z W 1 v d m V k Q 2 9 s d W 1 u c z E u e 2 J h Z D Q w M C w 0 f S Z x d W 9 0 O y w m c X V v d D t T Z W N 0 a W 9 u M S 9 P c G V u Q 1 Z T R 0 J N L 0 F 1 d G 9 S Z W 1 v d m V k Q 2 9 s d W 1 u c z E u e 2 F 2 Z 2 V y c i w 1 f S Z x d W 9 0 O y w m c X V v d D t T Z W N 0 a W 9 u M S 9 P c G V u Q 1 Z T R 0 J N L 0 F 1 d G 9 S Z W 1 v d m V k Q 2 9 s d W 1 u c z E u e 3 J t c y w 2 f S Z x d W 9 0 O y w m c X V v d D t T Z W N 0 a W 9 u M S 9 P c G V u Q 1 Z T R 0 J N L 0 F 1 d G 9 S Z W 1 v d m V k Q 2 9 s d W 1 u c z E u e 0 E 1 M C w 3 f S Z x d W 9 0 O y w m c X V v d D t T Z W N 0 a W 9 u M S 9 P c G V u Q 1 Z T R 0 J N L 0 F 1 d G 9 S Z W 1 v d m V k Q 2 9 s d W 1 u c z E u e 0 E 5 M C w 4 f S Z x d W 9 0 O y w m c X V v d D t T Z W N 0 a W 9 u M S 9 P c G V u Q 1 Z T R 0 J N L 0 F 1 d G 9 S Z W 1 v d m V k Q 2 9 s d W 1 u c z E u e 0 E 5 N S w 5 f S Z x d W 9 0 O y w m c X V v d D t T Z W N 0 a W 9 u M S 9 P c G V u Q 1 Z T R 0 J N L 0 F 1 d G 9 S Z W 1 v d m V k Q 2 9 s d W 1 u c z E u e 0 E 5 O S w x M H 0 m c X V v d D s s J n F 1 b 3 Q 7 U 2 V j d G l v b j E v T 3 B l b k N W U 0 d C T S 9 B d X R v U m V t b 3 Z l Z E N v b H V t b n M x L n t 0 a W 1 l L D E x f S Z x d W 9 0 O y w m c X V v d D t T Z W N 0 a W 9 u M S 9 P c G V u Q 1 Z T R 0 J N L 0 F 1 d G 9 S Z W 1 v d m V k Q 2 9 s d W 1 u c z E u e 3 R p b W U v T V A s M T J 9 J n F 1 b 3 Q 7 L C Z x d W 9 0 O 1 N l Y 3 R p b 2 4 x L 0 9 w Z W 5 D V l N H Q k 0 v Q X V 0 b 1 J l b W 9 2 Z W R D b 2 x 1 b W 5 z M S 5 7 d G l t Z S 9 H Z G l z c C w x M 3 0 m c X V v d D s s J n F 1 b 3 Q 7 U 2 V j d G l v b j E v T 3 B l b k N W U 0 d C T S 9 B d X R v U m V t b 3 Z l Z E N v b H V t b n M x L n t j b 3 Z l c m F n Z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9 w Z W 5 D V l N H Q k 0 v Q X V 0 b 1 J l b W 9 2 Z W R D b 2 x 1 b W 5 z M S 5 7 I C w w f S Z x d W 9 0 O y w m c X V v d D t T Z W N 0 a W 9 u M S 9 P c G V u Q 1 Z T R 0 J N L 0 F 1 d G 9 S Z W 1 v d m V k Q 2 9 s d W 1 u c z E u e 2 J h Z D A 1 M C w x f S Z x d W 9 0 O y w m c X V v d D t T Z W N 0 a W 9 u M S 9 P c G V u Q 1 Z T R 0 J N L 0 F 1 d G 9 S Z W 1 v d m V k Q 2 9 s d W 1 u c z E u e 2 J h Z D E w M C w y f S Z x d W 9 0 O y w m c X V v d D t T Z W N 0 a W 9 u M S 9 P c G V u Q 1 Z T R 0 J N L 0 F 1 d G 9 S Z W 1 v d m V k Q 2 9 s d W 1 u c z E u e 2 J h Z D I w M C w z f S Z x d W 9 0 O y w m c X V v d D t T Z W N 0 a W 9 u M S 9 P c G V u Q 1 Z T R 0 J N L 0 F 1 d G 9 S Z W 1 v d m V k Q 2 9 s d W 1 u c z E u e 2 J h Z D Q w M C w 0 f S Z x d W 9 0 O y w m c X V v d D t T Z W N 0 a W 9 u M S 9 P c G V u Q 1 Z T R 0 J N L 0 F 1 d G 9 S Z W 1 v d m V k Q 2 9 s d W 1 u c z E u e 2 F 2 Z 2 V y c i w 1 f S Z x d W 9 0 O y w m c X V v d D t T Z W N 0 a W 9 u M S 9 P c G V u Q 1 Z T R 0 J N L 0 F 1 d G 9 S Z W 1 v d m V k Q 2 9 s d W 1 u c z E u e 3 J t c y w 2 f S Z x d W 9 0 O y w m c X V v d D t T Z W N 0 a W 9 u M S 9 P c G V u Q 1 Z T R 0 J N L 0 F 1 d G 9 S Z W 1 v d m V k Q 2 9 s d W 1 u c z E u e 0 E 1 M C w 3 f S Z x d W 9 0 O y w m c X V v d D t T Z W N 0 a W 9 u M S 9 P c G V u Q 1 Z T R 0 J N L 0 F 1 d G 9 S Z W 1 v d m V k Q 2 9 s d W 1 u c z E u e 0 E 5 M C w 4 f S Z x d W 9 0 O y w m c X V v d D t T Z W N 0 a W 9 u M S 9 P c G V u Q 1 Z T R 0 J N L 0 F 1 d G 9 S Z W 1 v d m V k Q 2 9 s d W 1 u c z E u e 0 E 5 N S w 5 f S Z x d W 9 0 O y w m c X V v d D t T Z W N 0 a W 9 u M S 9 P c G V u Q 1 Z T R 0 J N L 0 F 1 d G 9 S Z W 1 v d m V k Q 2 9 s d W 1 u c z E u e 0 E 5 O S w x M H 0 m c X V v d D s s J n F 1 b 3 Q 7 U 2 V j d G l v b j E v T 3 B l b k N W U 0 d C T S 9 B d X R v U m V t b 3 Z l Z E N v b H V t b n M x L n t 0 a W 1 l L D E x f S Z x d W 9 0 O y w m c X V v d D t T Z W N 0 a W 9 u M S 9 P c G V u Q 1 Z T R 0 J N L 0 F 1 d G 9 S Z W 1 v d m V k Q 2 9 s d W 1 u c z E u e 3 R p b W U v T V A s M T J 9 J n F 1 b 3 Q 7 L C Z x d W 9 0 O 1 N l Y 3 R p b 2 4 x L 0 9 w Z W 5 D V l N H Q k 0 v Q X V 0 b 1 J l b W 9 2 Z W R D b 2 x 1 b W 5 z M S 5 7 d G l t Z S 9 H Z G l z c C w x M 3 0 m c X V v d D s s J n F 1 b 3 Q 7 U 2 V j d G l v b j E v T 3 B l b k N W U 0 d C T S 9 B d X R v U m V t b 3 Z l Z E N v b H V t b n M x L n t j b 3 Z l c m F n Z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w Z W 5 D V l N H Q k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l b k N W U 0 d C T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V u Q 1 Z T R 0 J N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K 1 I Y w S B S N L p b R p I t 2 S x S o A A A A A A g A A A A A A E G Y A A A A B A A A g A A A A h 0 w Q 9 J G f X k M m 1 b 1 p v v F 2 7 Q 8 + R n c k c I 2 j m b q l 4 f Q / D h E A A A A A D o A A A A A C A A A g A A A A P t C Z 3 S t s a 8 W 1 S h a c v A G l W k v R B k p u G 5 Q + n + / 6 + y J 9 c r t Q A A A A T Q i a U e l h + u x 5 J G 6 u Z m r v 6 F 8 7 y e K c o q r s 3 O u f M / l g V l l T L H F 8 K M d X p j 7 9 z D O 2 j H a Y z K n N Q T H K 9 D d l a E Z r u A H I E n 7 R 6 X 5 b / c / D z / + q w U U c o q 5 A A A A A 6 y i T U t N J 2 + Q 1 + e 5 k n d L X Q o h B Y I x T i k l x Q W O M o t l 7 m n + a b c q f P Z J a 6 9 j 2 C R Q Q p f F W I b c Y B 6 E + b g J p z T x Y 2 y a 5 / w = = < / D a t a M a s h u p > 
</file>

<file path=customXml/itemProps1.xml><?xml version="1.0" encoding="utf-8"?>
<ds:datastoreItem xmlns:ds="http://schemas.openxmlformats.org/officeDocument/2006/customXml" ds:itemID="{35D2CD05-DF17-455A-A1FC-EB1DE3B0A0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I3DRSGM</vt:lpstr>
      <vt:lpstr>I3DRSGM_interp</vt:lpstr>
      <vt:lpstr>I3DRALSC</vt:lpstr>
      <vt:lpstr>OpenCVBM</vt:lpstr>
      <vt:lpstr>OpenCVSGBM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Knight</dc:creator>
  <cp:lastModifiedBy>Ben Knight</cp:lastModifiedBy>
  <dcterms:created xsi:type="dcterms:W3CDTF">2021-03-05T12:13:12Z</dcterms:created>
  <dcterms:modified xsi:type="dcterms:W3CDTF">2021-03-05T17:56:16Z</dcterms:modified>
</cp:coreProperties>
</file>