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I3DR\I3DRALSC\eval\"/>
    </mc:Choice>
  </mc:AlternateContent>
  <xr:revisionPtr revIDLastSave="0" documentId="13_ncr:1_{C06AA5B7-CA59-42F7-8C52-D1BEA5A9BB0C}" xr6:coauthVersionLast="46" xr6:coauthVersionMax="46" xr10:uidLastSave="{00000000-0000-0000-0000-000000000000}"/>
  <bookViews>
    <workbookView xWindow="-108" yWindow="-108" windowWidth="23256" windowHeight="12576" activeTab="5" xr2:uid="{4834C9CE-6753-4503-A663-54A4468A400D}"/>
  </bookViews>
  <sheets>
    <sheet name="I3DRSGM" sheetId="2" r:id="rId1"/>
    <sheet name="I3DRSGM_interp" sheetId="4" r:id="rId2"/>
    <sheet name="I3DRALSC" sheetId="6" r:id="rId3"/>
    <sheet name="OpenCVBM" sheetId="7" r:id="rId4"/>
    <sheet name="OpenCVSGBM" sheetId="8" r:id="rId5"/>
    <sheet name="Comparison" sheetId="5" r:id="rId6"/>
  </sheets>
  <definedNames>
    <definedName name="ExternalData_1" localSheetId="2" hidden="1">I3DRALSC!$A$1:$N$16</definedName>
    <definedName name="ExternalData_1" localSheetId="0" hidden="1">I3DRSGM!$A$1:$N$16</definedName>
    <definedName name="ExternalData_1" localSheetId="1" hidden="1">I3DRSGM_interp!$A$1:$N$16</definedName>
    <definedName name="ExternalData_1" localSheetId="3" hidden="1">OpenCVBM!$A$1:$N$16</definedName>
    <definedName name="ExternalData_1" localSheetId="4" hidden="1">OpenCVSGBM!$A$1:$N$16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6" l="1"/>
  <c r="D18" i="6"/>
  <c r="E18" i="6"/>
  <c r="F18" i="6"/>
  <c r="G18" i="6"/>
  <c r="H18" i="6"/>
  <c r="I18" i="6"/>
  <c r="J18" i="6"/>
  <c r="K18" i="6"/>
  <c r="L18" i="6"/>
  <c r="M18" i="6"/>
  <c r="N18" i="6"/>
  <c r="B18" i="6"/>
  <c r="C18" i="4"/>
  <c r="D18" i="4"/>
  <c r="E18" i="4"/>
  <c r="F18" i="4"/>
  <c r="G18" i="4"/>
  <c r="H18" i="4"/>
  <c r="I18" i="4"/>
  <c r="J18" i="4"/>
  <c r="K18" i="4"/>
  <c r="L18" i="4"/>
  <c r="M18" i="4"/>
  <c r="N18" i="4"/>
  <c r="B18" i="4"/>
  <c r="C18" i="2"/>
  <c r="D18" i="2"/>
  <c r="E18" i="2"/>
  <c r="F18" i="2"/>
  <c r="G18" i="2"/>
  <c r="H18" i="2"/>
  <c r="I18" i="2"/>
  <c r="J18" i="2"/>
  <c r="K18" i="2"/>
  <c r="L18" i="2"/>
  <c r="M18" i="2"/>
  <c r="N18" i="2"/>
  <c r="B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80E05-F504-4F30-91E5-5A937A35E97B}" keepAlive="1" name="Query - I3DRALSC" description="Connection to the 'I3DRALSC' query in the workbook." type="5" refreshedVersion="6" background="1" saveData="1">
    <dbPr connection="Provider=Microsoft.Mashup.OleDb.1;Data Source=$Workbook$;Location=I3DRALSC;Extended Properties=&quot;&quot;" command="SELECT * FROM [I3DRALSC]"/>
  </connection>
  <connection id="2" xr16:uid="{3440DEB2-8C58-439A-BE4A-5E13499FE0A8}" keepAlive="1" name="Query - I3DRSGM" description="Connection to the 'I3DRSGM' query in the workbook." type="5" refreshedVersion="6" background="1" saveData="1">
    <dbPr connection="Provider=Microsoft.Mashup.OleDb.1;Data Source=$Workbook$;Location=I3DRSGM;Extended Properties=&quot;&quot;" command="SELECT * FROM [I3DRSGM]"/>
  </connection>
  <connection id="3" xr16:uid="{AF0AC585-76B6-4D5C-B50A-9D4EF5C8457B}" keepAlive="1" name="Query - I3DRSGM_interp" description="Connection to the 'I3DRSGM_interp' query in the workbook." type="5" refreshedVersion="6" background="1" saveData="1">
    <dbPr connection="Provider=Microsoft.Mashup.OleDb.1;Data Source=$Workbook$;Location=I3DRSGM_interp;Extended Properties=&quot;&quot;" command="SELECT * FROM [I3DRSGM_interp]"/>
  </connection>
  <connection id="4" xr16:uid="{1F5ED8A4-A062-4713-8319-942897AD4D2A}" keepAlive="1" name="Query - OpenCVBM" description="Connection to the 'OpenCVBM' query in the workbook." type="5" refreshedVersion="6" background="1" saveData="1">
    <dbPr connection="Provider=Microsoft.Mashup.OleDb.1;Data Source=$Workbook$;Location=OpenCVBM;Extended Properties=&quot;&quot;" command="SELECT * FROM [OpenCVBM]"/>
  </connection>
  <connection id="5" xr16:uid="{1777DFAC-7E87-4824-9A0B-37837F0120CA}" keepAlive="1" name="Query - OpenCVSGBM" description="Connection to the 'OpenCVSGBM' query in the workbook." type="5" refreshedVersion="6" background="1" saveData="1">
    <dbPr connection="Provider=Microsoft.Mashup.OleDb.1;Data Source=$Workbook$;Location=OpenCVSGBM;Extended Properties=&quot;&quot;" command="SELECT * FROM [OpenCVSGBM]"/>
  </connection>
</connections>
</file>

<file path=xl/sharedStrings.xml><?xml version="1.0" encoding="utf-8"?>
<sst xmlns="http://schemas.openxmlformats.org/spreadsheetml/2006/main" count="148" uniqueCount="27">
  <si>
    <t xml:space="preserve"> </t>
  </si>
  <si>
    <t>bad050</t>
  </si>
  <si>
    <t>bad100</t>
  </si>
  <si>
    <t>bad200</t>
  </si>
  <si>
    <t>bad400</t>
  </si>
  <si>
    <t>avgerr</t>
  </si>
  <si>
    <t>rms</t>
  </si>
  <si>
    <t>A50</t>
  </si>
  <si>
    <t>A90</t>
  </si>
  <si>
    <t>A95</t>
  </si>
  <si>
    <t>A99</t>
  </si>
  <si>
    <t>time</t>
  </si>
  <si>
    <t>time/MP</t>
  </si>
  <si>
    <t>time/Gdisp</t>
  </si>
  <si>
    <t>Adirondack</t>
  </si>
  <si>
    <t>Art</t>
  </si>
  <si>
    <t>Jadeplant</t>
  </si>
  <si>
    <t>Motorcycle</t>
  </si>
  <si>
    <t>Piano</t>
  </si>
  <si>
    <t>Pipes</t>
  </si>
  <si>
    <t>Playroom</t>
  </si>
  <si>
    <t>Playtable</t>
  </si>
  <si>
    <t>Recycle</t>
  </si>
  <si>
    <t>Shelves</t>
  </si>
  <si>
    <t>Teddy</t>
  </si>
  <si>
    <t>Vintage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</si>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</sst>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Bad pixel percentage</a:t>
            </a:r>
            <a:r>
              <a:rPr lang="en-GB" baseline="0"/>
              <a:t> with threshold of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I3DRSGM!$D$2:$D$16</c:f>
              <c:numCache>
                <c:formatCode>General</c:formatCode>
                <c:ptCount val="15"/>
                <c:pt idx="0">
                  <c:v>51.601601109713357</c:v>
                </c:pt>
                <c:pt idx="1">
                  <c:v>55.469829541771986</c:v>
                </c:pt>
                <c:pt idx="2">
                  <c:v>60.905016594254448</c:v>
                </c:pt>
                <c:pt idx="3">
                  <c:v>38.081542561713064</c:v>
                </c:pt>
                <c:pt idx="4">
                  <c:v>38.081542561713064</c:v>
                </c:pt>
                <c:pt idx="5">
                  <c:v>45.515074970520516</c:v>
                </c:pt>
                <c:pt idx="6">
                  <c:v>45.515074970520516</c:v>
                </c:pt>
                <c:pt idx="7">
                  <c:v>42.58350866119644</c:v>
                </c:pt>
                <c:pt idx="8">
                  <c:v>59.128079880020678</c:v>
                </c:pt>
                <c:pt idx="9">
                  <c:v>45.62132749968238</c:v>
                </c:pt>
                <c:pt idx="10">
                  <c:v>45.62132749968238</c:v>
                </c:pt>
                <c:pt idx="11">
                  <c:v>49.267046753543667</c:v>
                </c:pt>
                <c:pt idx="12">
                  <c:v>64.342354942664116</c:v>
                </c:pt>
                <c:pt idx="13">
                  <c:v>76.645259259259262</c:v>
                </c:pt>
                <c:pt idx="14">
                  <c:v>57.998218201754383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8D-4937-A90B-6CD207AF9AFC}"/>
            </c:ext>
          </c:extLst>
        </c:ser>
        <c:ser>
          <c:idx val="0"/>
          <c:order val="1"/>
          <c:tx>
            <c:v>I3DRSGM_interp</c:v>
          </c:tx>
          <c:cat>
            <c:strRef>
              <c:f>I3DRSGM_interp!$A$2:$A$16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I3DRSGM_interp!$D$2:$D$16</c:f>
              <c:numCache>
                <c:formatCode>General</c:formatCode>
                <c:ptCount val="15"/>
                <c:pt idx="0">
                  <c:v>33.512564302722616</c:v>
                </c:pt>
                <c:pt idx="1">
                  <c:v>50.430941733100013</c:v>
                </c:pt>
                <c:pt idx="2">
                  <c:v>56.512061748335228</c:v>
                </c:pt>
                <c:pt idx="3">
                  <c:v>28.865602522014676</c:v>
                </c:pt>
                <c:pt idx="4">
                  <c:v>28.865602522014676</c:v>
                </c:pt>
                <c:pt idx="5">
                  <c:v>39.159434023295411</c:v>
                </c:pt>
                <c:pt idx="6">
                  <c:v>39.159434023295411</c:v>
                </c:pt>
                <c:pt idx="7">
                  <c:v>37.749509081983305</c:v>
                </c:pt>
                <c:pt idx="8">
                  <c:v>50.14721285509912</c:v>
                </c:pt>
                <c:pt idx="9">
                  <c:v>36.553864661415318</c:v>
                </c:pt>
                <c:pt idx="10">
                  <c:v>36.553864661415318</c:v>
                </c:pt>
                <c:pt idx="11">
                  <c:v>32.524987854366714</c:v>
                </c:pt>
                <c:pt idx="12">
                  <c:v>62.487986864275079</c:v>
                </c:pt>
                <c:pt idx="13">
                  <c:v>73.441703703703709</c:v>
                </c:pt>
                <c:pt idx="14">
                  <c:v>43.03378202908587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8D-4937-A90B-6CD207AF9AFC}"/>
            </c:ext>
          </c:extLst>
        </c:ser>
        <c:ser>
          <c:idx val="2"/>
          <c:order val="2"/>
          <c:tx>
            <c:v>I3DRALSC</c:v>
          </c:tx>
          <c:val>
            <c:numRef>
              <c:f>I3DRALSC!$D$2:$D$16</c:f>
              <c:numCache>
                <c:formatCode>General</c:formatCode>
                <c:ptCount val="15"/>
                <c:pt idx="0">
                  <c:v>65.789494928789651</c:v>
                </c:pt>
                <c:pt idx="1">
                  <c:v>81.405988722535483</c:v>
                </c:pt>
                <c:pt idx="2">
                  <c:v>71.223242337179371</c:v>
                </c:pt>
                <c:pt idx="3">
                  <c:v>43.51799053429891</c:v>
                </c:pt>
                <c:pt idx="4">
                  <c:v>43.542547457484446</c:v>
                </c:pt>
                <c:pt idx="5">
                  <c:v>54.156239799804155</c:v>
                </c:pt>
                <c:pt idx="6">
                  <c:v>53.903624138772656</c:v>
                </c:pt>
                <c:pt idx="7">
                  <c:v>47.220334525562805</c:v>
                </c:pt>
                <c:pt idx="8">
                  <c:v>71.070147479592691</c:v>
                </c:pt>
                <c:pt idx="9">
                  <c:v>57.407234627112182</c:v>
                </c:pt>
                <c:pt idx="10">
                  <c:v>57.455731482657853</c:v>
                </c:pt>
                <c:pt idx="11">
                  <c:v>79.681695101737532</c:v>
                </c:pt>
                <c:pt idx="12">
                  <c:v>64.346325241421425</c:v>
                </c:pt>
                <c:pt idx="13">
                  <c:v>87.319000000000003</c:v>
                </c:pt>
                <c:pt idx="14">
                  <c:v>83.315371075715603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8D-4937-A90B-6CD207AF9AFC}"/>
            </c:ext>
          </c:extLst>
        </c:ser>
        <c:ser>
          <c:idx val="3"/>
          <c:order val="3"/>
          <c:tx>
            <c:v>OpenCVBM</c:v>
          </c:tx>
          <c:val>
            <c:numRef>
              <c:f>OpenCVBM!$D$3:$D$16</c:f>
              <c:numCache>
                <c:formatCode>General</c:formatCode>
                <c:ptCount val="14"/>
                <c:pt idx="0">
                  <c:v>67.814245900576836</c:v>
                </c:pt>
                <c:pt idx="1">
                  <c:v>72.74554000787731</c:v>
                </c:pt>
                <c:pt idx="2">
                  <c:v>54.392261124099527</c:v>
                </c:pt>
                <c:pt idx="3">
                  <c:v>54.392261124099527</c:v>
                </c:pt>
                <c:pt idx="4">
                  <c:v>54.700728091817197</c:v>
                </c:pt>
                <c:pt idx="5">
                  <c:v>54.700728091817197</c:v>
                </c:pt>
                <c:pt idx="6">
                  <c:v>51.214899361806573</c:v>
                </c:pt>
                <c:pt idx="7">
                  <c:v>66.247757150070328</c:v>
                </c:pt>
                <c:pt idx="8">
                  <c:v>77.012291957819841</c:v>
                </c:pt>
                <c:pt idx="9">
                  <c:v>77.012291957819841</c:v>
                </c:pt>
                <c:pt idx="10">
                  <c:v>75.584597908093272</c:v>
                </c:pt>
                <c:pt idx="11">
                  <c:v>65.66320347559612</c:v>
                </c:pt>
                <c:pt idx="12">
                  <c:v>81.913259259259263</c:v>
                </c:pt>
                <c:pt idx="13">
                  <c:v>73.456093461449683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8D-4937-A90B-6CD207AF9AFC}"/>
            </c:ext>
          </c:extLst>
        </c:ser>
        <c:ser>
          <c:idx val="4"/>
          <c:order val="4"/>
          <c:tx>
            <c:v>OpenCVSGBM</c:v>
          </c:tx>
          <c:val>
            <c:numRef>
              <c:f>OpenCVSGBM!$D$2:$D$16</c:f>
              <c:numCache>
                <c:formatCode>General</c:formatCode>
                <c:ptCount val="15"/>
                <c:pt idx="0">
                  <c:v>69.264597279629797</c:v>
                </c:pt>
                <c:pt idx="1">
                  <c:v>81.955538272085036</c:v>
                </c:pt>
                <c:pt idx="2">
                  <c:v>67.772072495672063</c:v>
                </c:pt>
                <c:pt idx="3">
                  <c:v>42.955608142783831</c:v>
                </c:pt>
                <c:pt idx="4">
                  <c:v>42.955608142783831</c:v>
                </c:pt>
                <c:pt idx="5">
                  <c:v>46.747074841134243</c:v>
                </c:pt>
                <c:pt idx="6">
                  <c:v>46.747074841134243</c:v>
                </c:pt>
                <c:pt idx="7">
                  <c:v>44.47287677957781</c:v>
                </c:pt>
                <c:pt idx="8">
                  <c:v>67.271315715127258</c:v>
                </c:pt>
                <c:pt idx="9">
                  <c:v>71.031436602718841</c:v>
                </c:pt>
                <c:pt idx="10">
                  <c:v>71.031436602718841</c:v>
                </c:pt>
                <c:pt idx="11">
                  <c:v>59.708004686785557</c:v>
                </c:pt>
                <c:pt idx="12">
                  <c:v>64.430996548396067</c:v>
                </c:pt>
                <c:pt idx="13">
                  <c:v>74.046037037037038</c:v>
                </c:pt>
                <c:pt idx="14">
                  <c:v>68.176524267082186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C8D-4937-A90B-6CD207AF9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Bad pixel</a:t>
                </a:r>
                <a:r>
                  <a:rPr lang="en-GB" baseline="0"/>
                  <a:t>s (%)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Match</a:t>
            </a:r>
            <a:r>
              <a:rPr lang="en-GB" baseline="0"/>
              <a:t> time per mega pixel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I3DRSGM!$M$2:$M$16</c:f>
              <c:numCache>
                <c:formatCode>General</c:formatCode>
                <c:ptCount val="15"/>
                <c:pt idx="0">
                  <c:v>0.7080644943534401</c:v>
                </c:pt>
                <c:pt idx="1">
                  <c:v>1.1404862213184215</c:v>
                </c:pt>
                <c:pt idx="2">
                  <c:v>0.7147501798226602</c:v>
                </c:pt>
                <c:pt idx="3">
                  <c:v>0.70058075773791295</c:v>
                </c:pt>
                <c:pt idx="4">
                  <c:v>0.52841498523633923</c:v>
                </c:pt>
                <c:pt idx="5">
                  <c:v>0.70475533661103684</c:v>
                </c:pt>
                <c:pt idx="6">
                  <c:v>0.52294764771565938</c:v>
                </c:pt>
                <c:pt idx="7">
                  <c:v>0.70705036936756671</c:v>
                </c:pt>
                <c:pt idx="8">
                  <c:v>0.71455265207614305</c:v>
                </c:pt>
                <c:pt idx="9">
                  <c:v>0.71338182777874415</c:v>
                </c:pt>
                <c:pt idx="10">
                  <c:v>0.52485757476264794</c:v>
                </c:pt>
                <c:pt idx="11">
                  <c:v>0.70543124229329113</c:v>
                </c:pt>
                <c:pt idx="12">
                  <c:v>0.69644413141133488</c:v>
                </c:pt>
                <c:pt idx="13">
                  <c:v>0.89075503525910549</c:v>
                </c:pt>
                <c:pt idx="14">
                  <c:v>0.69355729723130788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5-488A-AA29-C2CB975D3A3A}"/>
            </c:ext>
          </c:extLst>
        </c:ser>
        <c:ser>
          <c:idx val="0"/>
          <c:order val="1"/>
          <c:tx>
            <c:v>I3DRSGM_interp</c:v>
          </c:tx>
          <c:cat>
            <c:strRef>
              <c:f>I3DRSGM_interp!$A$2:$A$16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I3DRSGM_interp!$M$2:$M$16</c:f>
              <c:numCache>
                <c:formatCode>General</c:formatCode>
                <c:ptCount val="15"/>
                <c:pt idx="0">
                  <c:v>0.769792670083288</c:v>
                </c:pt>
                <c:pt idx="1">
                  <c:v>1.1988625367884271</c:v>
                </c:pt>
                <c:pt idx="2">
                  <c:v>0.83780574632903804</c:v>
                </c:pt>
                <c:pt idx="3">
                  <c:v>0.74763883656529961</c:v>
                </c:pt>
                <c:pt idx="4">
                  <c:v>0.5820744115515577</c:v>
                </c:pt>
                <c:pt idx="5">
                  <c:v>0.76497663646169511</c:v>
                </c:pt>
                <c:pt idx="6">
                  <c:v>0.57995075561378773</c:v>
                </c:pt>
                <c:pt idx="7">
                  <c:v>0.76264981108583274</c:v>
                </c:pt>
                <c:pt idx="8">
                  <c:v>0.80576693208704797</c:v>
                </c:pt>
                <c:pt idx="9">
                  <c:v>0.77359247708953693</c:v>
                </c:pt>
                <c:pt idx="10">
                  <c:v>0.58523638512579035</c:v>
                </c:pt>
                <c:pt idx="11">
                  <c:v>0.76759678993423508</c:v>
                </c:pt>
                <c:pt idx="12">
                  <c:v>0.76369598811684702</c:v>
                </c:pt>
                <c:pt idx="13">
                  <c:v>0.9460498668529369</c:v>
                </c:pt>
                <c:pt idx="14">
                  <c:v>0.79255215720456729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5-488A-AA29-C2CB975D3A3A}"/>
            </c:ext>
          </c:extLst>
        </c:ser>
        <c:ser>
          <c:idx val="2"/>
          <c:order val="2"/>
          <c:tx>
            <c:v>I3DRALSC</c:v>
          </c:tx>
          <c:val>
            <c:numRef>
              <c:f>I3DRALSC!$M$2:$M$16</c:f>
              <c:numCache>
                <c:formatCode>General</c:formatCode>
                <c:ptCount val="15"/>
                <c:pt idx="0">
                  <c:v>6.360540161308804</c:v>
                </c:pt>
                <c:pt idx="1">
                  <c:v>5.7897860421775285</c:v>
                </c:pt>
                <c:pt idx="2">
                  <c:v>5.6674095661308233</c:v>
                </c:pt>
                <c:pt idx="3">
                  <c:v>9.4945133144292768</c:v>
                </c:pt>
                <c:pt idx="4">
                  <c:v>9.5675794480420056</c:v>
                </c:pt>
                <c:pt idx="5">
                  <c:v>7.9061875210689987</c:v>
                </c:pt>
                <c:pt idx="6">
                  <c:v>8.8908891007162882</c:v>
                </c:pt>
                <c:pt idx="7">
                  <c:v>9.538748461782653</c:v>
                </c:pt>
                <c:pt idx="8">
                  <c:v>5.9919008830361209</c:v>
                </c:pt>
                <c:pt idx="9">
                  <c:v>7.551508654998015</c:v>
                </c:pt>
                <c:pt idx="10">
                  <c:v>7.2753153672258914</c:v>
                </c:pt>
                <c:pt idx="11">
                  <c:v>4.5921688428413505</c:v>
                </c:pt>
                <c:pt idx="12">
                  <c:v>6.397936327220183</c:v>
                </c:pt>
                <c:pt idx="13">
                  <c:v>8.7783853212992344</c:v>
                </c:pt>
                <c:pt idx="14">
                  <c:v>3.6130805903166836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5-488A-AA29-C2CB975D3A3A}"/>
            </c:ext>
          </c:extLst>
        </c:ser>
        <c:ser>
          <c:idx val="3"/>
          <c:order val="3"/>
          <c:tx>
            <c:v>OpenCVBM</c:v>
          </c:tx>
          <c:val>
            <c:numRef>
              <c:f>OpenCVBM!$M$2:$M$16</c:f>
              <c:numCache>
                <c:formatCode>General</c:formatCode>
                <c:ptCount val="15"/>
                <c:pt idx="0">
                  <c:v>7.4375927935650066E-2</c:v>
                </c:pt>
                <c:pt idx="1">
                  <c:v>7.7437748749216426E-2</c:v>
                </c:pt>
                <c:pt idx="2">
                  <c:v>6.5957644246039421E-2</c:v>
                </c:pt>
                <c:pt idx="3">
                  <c:v>7.3745851887004402E-2</c:v>
                </c:pt>
                <c:pt idx="4">
                  <c:v>7.7395832605253456E-2</c:v>
                </c:pt>
                <c:pt idx="5">
                  <c:v>8.1471295966378851E-2</c:v>
                </c:pt>
                <c:pt idx="6">
                  <c:v>7.483825548647377E-2</c:v>
                </c:pt>
                <c:pt idx="7">
                  <c:v>7.9439961982982282E-2</c:v>
                </c:pt>
                <c:pt idx="8">
                  <c:v>8.2176237855220297E-2</c:v>
                </c:pt>
                <c:pt idx="9">
                  <c:v>7.8508114742060472E-2</c:v>
                </c:pt>
                <c:pt idx="10">
                  <c:v>7.1529975356663097E-2</c:v>
                </c:pt>
                <c:pt idx="11">
                  <c:v>8.2498231487945703E-2</c:v>
                </c:pt>
                <c:pt idx="12">
                  <c:v>7.8703681801464934E-2</c:v>
                </c:pt>
                <c:pt idx="13">
                  <c:v>9.0043544769287109E-2</c:v>
                </c:pt>
                <c:pt idx="14">
                  <c:v>7.0441954546467858E-2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5-416D-B631-87FCE4F8B3B9}"/>
            </c:ext>
          </c:extLst>
        </c:ser>
        <c:ser>
          <c:idx val="4"/>
          <c:order val="4"/>
          <c:tx>
            <c:v>OpenCVSGBM</c:v>
          </c:tx>
          <c:val>
            <c:numRef>
              <c:f>OpenCVSGBM!$M$2:$M$16</c:f>
              <c:numCache>
                <c:formatCode>General</c:formatCode>
                <c:ptCount val="15"/>
                <c:pt idx="0">
                  <c:v>1.8527067180795589</c:v>
                </c:pt>
                <c:pt idx="1">
                  <c:v>0.77591054259830627</c:v>
                </c:pt>
                <c:pt idx="2">
                  <c:v>1.5162638417131729</c:v>
                </c:pt>
                <c:pt idx="3">
                  <c:v>1.4606562254603832</c:v>
                </c:pt>
                <c:pt idx="4">
                  <c:v>1.4165764609810465</c:v>
                </c:pt>
                <c:pt idx="5">
                  <c:v>1.3383918035168025</c:v>
                </c:pt>
                <c:pt idx="6">
                  <c:v>1.3704201836841996</c:v>
                </c:pt>
                <c:pt idx="7">
                  <c:v>1.3816451548158943</c:v>
                </c:pt>
                <c:pt idx="8">
                  <c:v>1.5465146256528457</c:v>
                </c:pt>
                <c:pt idx="9">
                  <c:v>1.3026616981804651</c:v>
                </c:pt>
                <c:pt idx="10">
                  <c:v>1.4914340514601179</c:v>
                </c:pt>
                <c:pt idx="11">
                  <c:v>1.3328784208865705</c:v>
                </c:pt>
                <c:pt idx="12">
                  <c:v>1.4731725924094075</c:v>
                </c:pt>
                <c:pt idx="13">
                  <c:v>1.0630238497698747</c:v>
                </c:pt>
                <c:pt idx="14">
                  <c:v>1.3401923186918816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5-416D-B631-87FCE4F8B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Time/MP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Match</a:t>
            </a:r>
            <a:r>
              <a:rPr lang="en-GB" baseline="0"/>
              <a:t> time per image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I3DRSGM!$L$2:$L$16</c:f>
              <c:numCache>
                <c:formatCode>General</c:formatCode>
                <c:ptCount val="15"/>
                <c:pt idx="0">
                  <c:v>4.0345854759216309</c:v>
                </c:pt>
                <c:pt idx="1">
                  <c:v>1.7596561908721924</c:v>
                </c:pt>
                <c:pt idx="2">
                  <c:v>3.7455539703369141</c:v>
                </c:pt>
                <c:pt idx="3">
                  <c:v>4.128124475479126</c:v>
                </c:pt>
                <c:pt idx="4">
                  <c:v>3.1136493682861328</c:v>
                </c:pt>
                <c:pt idx="5">
                  <c:v>3.8346245288848877</c:v>
                </c:pt>
                <c:pt idx="6">
                  <c:v>2.8453958034515381</c:v>
                </c:pt>
                <c:pt idx="7">
                  <c:v>4.0327324867248535</c:v>
                </c:pt>
                <c:pt idx="8">
                  <c:v>3.8039810657501221</c:v>
                </c:pt>
                <c:pt idx="9">
                  <c:v>3.5936181545257568</c:v>
                </c:pt>
                <c:pt idx="10">
                  <c:v>2.6439385414123535</c:v>
                </c:pt>
                <c:pt idx="11">
                  <c:v>3.9495120048522949</c:v>
                </c:pt>
                <c:pt idx="12">
                  <c:v>4.0871353149414063</c:v>
                </c:pt>
                <c:pt idx="13">
                  <c:v>2.405038595199585</c:v>
                </c:pt>
                <c:pt idx="14">
                  <c:v>3.8457474708557129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8-4F9D-9A35-9F3EF325BFDE}"/>
            </c:ext>
          </c:extLst>
        </c:ser>
        <c:ser>
          <c:idx val="0"/>
          <c:order val="1"/>
          <c:tx>
            <c:v>I3DRSGM_interp</c:v>
          </c:tx>
          <c:cat>
            <c:strRef>
              <c:f>I3DRSGM_interp!$A$2:$A$16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I3DRSGM_interp!$L$2:$L$16</c:f>
              <c:numCache>
                <c:formatCode>General</c:formatCode>
                <c:ptCount val="15"/>
                <c:pt idx="0">
                  <c:v>4.3863155841827393</c:v>
                </c:pt>
                <c:pt idx="1">
                  <c:v>1.8497250080108643</c:v>
                </c:pt>
                <c:pt idx="2">
                  <c:v>4.3904104232788086</c:v>
                </c:pt>
                <c:pt idx="3">
                  <c:v>4.4054110050201416</c:v>
                </c:pt>
                <c:pt idx="4">
                  <c:v>3.4298338890075684</c:v>
                </c:pt>
                <c:pt idx="5">
                  <c:v>4.1622929573059082</c:v>
                </c:pt>
                <c:pt idx="6">
                  <c:v>3.1555538177490234</c:v>
                </c:pt>
                <c:pt idx="7">
                  <c:v>4.3498494625091553</c:v>
                </c:pt>
                <c:pt idx="8">
                  <c:v>4.2895679473876953</c:v>
                </c:pt>
                <c:pt idx="9">
                  <c:v>3.896925687789917</c:v>
                </c:pt>
                <c:pt idx="10">
                  <c:v>2.9480931758880615</c:v>
                </c:pt>
                <c:pt idx="11">
                  <c:v>4.2975594997406006</c:v>
                </c:pt>
                <c:pt idx="12">
                  <c:v>4.4818079471588135</c:v>
                </c:pt>
                <c:pt idx="13">
                  <c:v>2.5543346405029297</c:v>
                </c:pt>
                <c:pt idx="14">
                  <c:v>4.3946700096130371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8-4F9D-9A35-9F3EF325BFDE}"/>
            </c:ext>
          </c:extLst>
        </c:ser>
        <c:ser>
          <c:idx val="2"/>
          <c:order val="2"/>
          <c:tx>
            <c:v>I3DRALSC</c:v>
          </c:tx>
          <c:val>
            <c:numRef>
              <c:f>I3DRALSC!$L$2:$L$16</c:f>
              <c:numCache>
                <c:formatCode>General</c:formatCode>
                <c:ptCount val="15"/>
                <c:pt idx="0">
                  <c:v>36.242663145065308</c:v>
                </c:pt>
                <c:pt idx="1">
                  <c:v>8.933060884475708</c:v>
                </c:pt>
                <c:pt idx="2">
                  <c:v>29.69931173324585</c:v>
                </c:pt>
                <c:pt idx="3">
                  <c:v>55.945774078369141</c:v>
                </c:pt>
                <c:pt idx="4">
                  <c:v>56.376311302185059</c:v>
                </c:pt>
                <c:pt idx="5">
                  <c:v>43.018135547637939</c:v>
                </c:pt>
                <c:pt idx="6">
                  <c:v>48.375967741012573</c:v>
                </c:pt>
                <c:pt idx="7">
                  <c:v>54.405205726623535</c:v>
                </c:pt>
                <c:pt idx="8">
                  <c:v>31.898387670516968</c:v>
                </c:pt>
                <c:pt idx="9">
                  <c:v>38.040271759033203</c:v>
                </c:pt>
                <c:pt idx="10">
                  <c:v>36.648964643478394</c:v>
                </c:pt>
                <c:pt idx="11">
                  <c:v>25.710267543792725</c:v>
                </c:pt>
                <c:pt idx="12">
                  <c:v>37.546775579452515</c:v>
                </c:pt>
                <c:pt idx="13">
                  <c:v>23.701640367507935</c:v>
                </c:pt>
                <c:pt idx="14">
                  <c:v>20.034387350082397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8-4F9D-9A35-9F3EF325BFDE}"/>
            </c:ext>
          </c:extLst>
        </c:ser>
        <c:ser>
          <c:idx val="3"/>
          <c:order val="3"/>
          <c:tx>
            <c:v>OpenCVBM</c:v>
          </c:tx>
          <c:val>
            <c:numRef>
              <c:f>OpenCVBM!$L$2:$L$16</c:f>
              <c:numCache>
                <c:formatCode>General</c:formatCode>
                <c:ptCount val="15"/>
                <c:pt idx="0">
                  <c:v>0.423797607421875</c:v>
                </c:pt>
                <c:pt idx="1">
                  <c:v>0.11947870254516602</c:v>
                </c:pt>
                <c:pt idx="2">
                  <c:v>0.3456423282623291</c:v>
                </c:pt>
                <c:pt idx="3">
                  <c:v>0.43454241752624512</c:v>
                </c:pt>
                <c:pt idx="4">
                  <c:v>0.45604968070983887</c:v>
                </c:pt>
                <c:pt idx="5">
                  <c:v>0.44329118728637695</c:v>
                </c:pt>
                <c:pt idx="6">
                  <c:v>0.40720033645629883</c:v>
                </c:pt>
                <c:pt idx="7">
                  <c:v>0.4530937671661377</c:v>
                </c:pt>
                <c:pt idx="8">
                  <c:v>0.43747210502624512</c:v>
                </c:pt>
                <c:pt idx="9">
                  <c:v>0.39547991752624512</c:v>
                </c:pt>
                <c:pt idx="10">
                  <c:v>0.36032795906066895</c:v>
                </c:pt>
                <c:pt idx="11">
                  <c:v>0.46188449859619141</c:v>
                </c:pt>
                <c:pt idx="12">
                  <c:v>0.46187853813171387</c:v>
                </c:pt>
                <c:pt idx="13">
                  <c:v>0.2431175708770752</c:v>
                </c:pt>
                <c:pt idx="14">
                  <c:v>0.39059782028198242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C-461B-B598-8CA16B4F3983}"/>
            </c:ext>
          </c:extLst>
        </c:ser>
        <c:ser>
          <c:idx val="4"/>
          <c:order val="4"/>
          <c:tx>
            <c:v>OpenCVSGBM</c:v>
          </c:tx>
          <c:val>
            <c:numRef>
              <c:f>OpenCVSGBM!$L$2:$L$16</c:f>
              <c:numCache>
                <c:formatCode>General</c:formatCode>
                <c:ptCount val="15"/>
                <c:pt idx="0">
                  <c:v>10.556811809539795</c:v>
                </c:pt>
                <c:pt idx="1">
                  <c:v>1.1971523761749268</c:v>
                </c:pt>
                <c:pt idx="2">
                  <c:v>7.9457805156707764</c:v>
                </c:pt>
                <c:pt idx="3">
                  <c:v>8.6068174839019775</c:v>
                </c:pt>
                <c:pt idx="4">
                  <c:v>8.3470804691314697</c:v>
                </c:pt>
                <c:pt idx="5">
                  <c:v>7.2822861671447754</c:v>
                </c:pt>
                <c:pt idx="6">
                  <c:v>7.4565548896789551</c:v>
                </c:pt>
                <c:pt idx="7">
                  <c:v>7.8803513050079346</c:v>
                </c:pt>
                <c:pt idx="8">
                  <c:v>8.2330005168914795</c:v>
                </c:pt>
                <c:pt idx="9">
                  <c:v>6.5620801448822021</c:v>
                </c:pt>
                <c:pt idx="10">
                  <c:v>7.5130095481872559</c:v>
                </c:pt>
                <c:pt idx="11">
                  <c:v>7.4624130725860596</c:v>
                </c:pt>
                <c:pt idx="12">
                  <c:v>8.6454253196716309</c:v>
                </c:pt>
                <c:pt idx="13">
                  <c:v>2.8701643943786621</c:v>
                </c:pt>
                <c:pt idx="14">
                  <c:v>7.4313127994537354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C-461B-B598-8CA16B4F3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error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I3DRSGM!$F$2:$F$16</c:f>
              <c:numCache>
                <c:formatCode>General</c:formatCode>
                <c:ptCount val="15"/>
                <c:pt idx="0">
                  <c:v>45.085064000000003</c:v>
                </c:pt>
                <c:pt idx="1">
                  <c:v>83.470811458940958</c:v>
                </c:pt>
                <c:pt idx="2">
                  <c:v>134.10811000000001</c:v>
                </c:pt>
                <c:pt idx="3">
                  <c:v>37.789540000000002</c:v>
                </c:pt>
                <c:pt idx="4">
                  <c:v>37.789540000000002</c:v>
                </c:pt>
                <c:pt idx="5">
                  <c:v>37.921173000000003</c:v>
                </c:pt>
                <c:pt idx="6">
                  <c:v>37.921173000000003</c:v>
                </c:pt>
                <c:pt idx="7">
                  <c:v>46.472782000000002</c:v>
                </c:pt>
                <c:pt idx="8">
                  <c:v>75.447810000000004</c:v>
                </c:pt>
                <c:pt idx="9">
                  <c:v>45.097920000000002</c:v>
                </c:pt>
                <c:pt idx="10">
                  <c:v>45.097920000000002</c:v>
                </c:pt>
                <c:pt idx="11">
                  <c:v>41.498565999999997</c:v>
                </c:pt>
                <c:pt idx="12">
                  <c:v>52.086129999999997</c:v>
                </c:pt>
                <c:pt idx="13">
                  <c:v>142.68872296296297</c:v>
                </c:pt>
                <c:pt idx="14">
                  <c:v>118.95064499999999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F-4429-81AB-3EB815CF325A}"/>
            </c:ext>
          </c:extLst>
        </c:ser>
        <c:ser>
          <c:idx val="0"/>
          <c:order val="1"/>
          <c:tx>
            <c:v>I3DRSGM_interp</c:v>
          </c:tx>
          <c:cat>
            <c:strRef>
              <c:f>I3DRSGM_interp!$A$2:$A$16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I3DRSGM_interp!$F$2:$F$16</c:f>
              <c:numCache>
                <c:formatCode>General</c:formatCode>
                <c:ptCount val="15"/>
                <c:pt idx="0">
                  <c:v>7.0958743000000002</c:v>
                </c:pt>
                <c:pt idx="1">
                  <c:v>75.643578326527972</c:v>
                </c:pt>
                <c:pt idx="2">
                  <c:v>70.557069999999996</c:v>
                </c:pt>
                <c:pt idx="3">
                  <c:v>11.475802</c:v>
                </c:pt>
                <c:pt idx="4">
                  <c:v>11.475802</c:v>
                </c:pt>
                <c:pt idx="5">
                  <c:v>12.572118</c:v>
                </c:pt>
                <c:pt idx="6">
                  <c:v>12.572118</c:v>
                </c:pt>
                <c:pt idx="7">
                  <c:v>25.928186</c:v>
                </c:pt>
                <c:pt idx="8">
                  <c:v>19.856058000000001</c:v>
                </c:pt>
                <c:pt idx="9">
                  <c:v>9.5874349999999993</c:v>
                </c:pt>
                <c:pt idx="10">
                  <c:v>9.5874349999999993</c:v>
                </c:pt>
                <c:pt idx="11">
                  <c:v>6.7790150000000002</c:v>
                </c:pt>
                <c:pt idx="12">
                  <c:v>22.28098</c:v>
                </c:pt>
                <c:pt idx="13">
                  <c:v>147.4440025925926</c:v>
                </c:pt>
                <c:pt idx="14">
                  <c:v>16.567347000000002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F-4429-81AB-3EB815CF325A}"/>
            </c:ext>
          </c:extLst>
        </c:ser>
        <c:ser>
          <c:idx val="2"/>
          <c:order val="2"/>
          <c:tx>
            <c:v>I3DRALSC</c:v>
          </c:tx>
          <c:val>
            <c:numRef>
              <c:f>I3DRALSC!$F$2:$F$16</c:f>
              <c:numCache>
                <c:formatCode>General</c:formatCode>
                <c:ptCount val="15"/>
                <c:pt idx="0">
                  <c:v>70.858279999999993</c:v>
                </c:pt>
                <c:pt idx="1">
                  <c:v>117.43381294964028</c:v>
                </c:pt>
                <c:pt idx="2">
                  <c:v>155.97516999999999</c:v>
                </c:pt>
                <c:pt idx="3">
                  <c:v>47.320180000000001</c:v>
                </c:pt>
                <c:pt idx="4">
                  <c:v>47.393481999999999</c:v>
                </c:pt>
                <c:pt idx="5">
                  <c:v>48.426833999999999</c:v>
                </c:pt>
                <c:pt idx="6">
                  <c:v>48.239289999999997</c:v>
                </c:pt>
                <c:pt idx="7">
                  <c:v>53.60754</c:v>
                </c:pt>
                <c:pt idx="8">
                  <c:v>100.876656</c:v>
                </c:pt>
                <c:pt idx="9">
                  <c:v>66.905730000000005</c:v>
                </c:pt>
                <c:pt idx="10">
                  <c:v>66.823340000000002</c:v>
                </c:pt>
                <c:pt idx="11">
                  <c:v>77.336296000000004</c:v>
                </c:pt>
                <c:pt idx="12">
                  <c:v>64.652630000000002</c:v>
                </c:pt>
                <c:pt idx="13">
                  <c:v>167.26443925925926</c:v>
                </c:pt>
                <c:pt idx="14">
                  <c:v>202.95331999999999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F-4429-81AB-3EB815CF325A}"/>
            </c:ext>
          </c:extLst>
        </c:ser>
        <c:ser>
          <c:idx val="3"/>
          <c:order val="3"/>
          <c:tx>
            <c:v>OpenCVBM</c:v>
          </c:tx>
          <c:val>
            <c:numRef>
              <c:f>OpenCVBM!$F$2:$F$16</c:f>
              <c:numCache>
                <c:formatCode>General</c:formatCode>
                <c:ptCount val="15"/>
                <c:pt idx="0">
                  <c:v>75.342094000000003</c:v>
                </c:pt>
                <c:pt idx="1">
                  <c:v>91.259626028906609</c:v>
                </c:pt>
                <c:pt idx="2">
                  <c:v>172.42948999999999</c:v>
                </c:pt>
                <c:pt idx="3">
                  <c:v>66.682469999999995</c:v>
                </c:pt>
                <c:pt idx="4">
                  <c:v>66.682469999999995</c:v>
                </c:pt>
                <c:pt idx="5">
                  <c:v>54.949714999999998</c:v>
                </c:pt>
                <c:pt idx="6">
                  <c:v>54.949714999999998</c:v>
                </c:pt>
                <c:pt idx="7">
                  <c:v>63.132103000000001</c:v>
                </c:pt>
                <c:pt idx="8">
                  <c:v>97.015204999999995</c:v>
                </c:pt>
                <c:pt idx="9">
                  <c:v>92.775440000000003</c:v>
                </c:pt>
                <c:pt idx="10">
                  <c:v>92.775440000000003</c:v>
                </c:pt>
                <c:pt idx="11">
                  <c:v>75.230699999999999</c:v>
                </c:pt>
                <c:pt idx="12">
                  <c:v>69.808660000000003</c:v>
                </c:pt>
                <c:pt idx="13">
                  <c:v>134.95278814814816</c:v>
                </c:pt>
                <c:pt idx="14">
                  <c:v>168.24294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F-4429-81AB-3EB815CF325A}"/>
            </c:ext>
          </c:extLst>
        </c:ser>
        <c:ser>
          <c:idx val="4"/>
          <c:order val="4"/>
          <c:tx>
            <c:v>OpenCVSGBM</c:v>
          </c:tx>
          <c:val>
            <c:numRef>
              <c:f>OpenCVSGBM!$F$2:$F$16</c:f>
              <c:numCache>
                <c:formatCode>General</c:formatCode>
                <c:ptCount val="15"/>
                <c:pt idx="0">
                  <c:v>75.84281</c:v>
                </c:pt>
                <c:pt idx="1">
                  <c:v>105.6341259965001</c:v>
                </c:pt>
                <c:pt idx="2">
                  <c:v>158.69051999999999</c:v>
                </c:pt>
                <c:pt idx="3">
                  <c:v>45.450474</c:v>
                </c:pt>
                <c:pt idx="4">
                  <c:v>45.450474</c:v>
                </c:pt>
                <c:pt idx="5">
                  <c:v>44.038795</c:v>
                </c:pt>
                <c:pt idx="6">
                  <c:v>44.038795</c:v>
                </c:pt>
                <c:pt idx="7">
                  <c:v>52.464109999999998</c:v>
                </c:pt>
                <c:pt idx="8">
                  <c:v>95.367170000000002</c:v>
                </c:pt>
                <c:pt idx="9">
                  <c:v>80.798034999999999</c:v>
                </c:pt>
                <c:pt idx="10">
                  <c:v>80.798034999999999</c:v>
                </c:pt>
                <c:pt idx="11">
                  <c:v>53.131573000000003</c:v>
                </c:pt>
                <c:pt idx="12">
                  <c:v>62.285392999999999</c:v>
                </c:pt>
                <c:pt idx="13">
                  <c:v>130.05099555555555</c:v>
                </c:pt>
                <c:pt idx="14">
                  <c:v>142.30783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BF-4429-81AB-3EB815CF3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error (pixels)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30480</xdr:rowOff>
    </xdr:from>
    <xdr:to>
      <xdr:col>11</xdr:col>
      <xdr:colOff>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8AF2A-4E72-466D-B511-2573C5688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1</xdr:row>
      <xdr:rowOff>15240</xdr:rowOff>
    </xdr:from>
    <xdr:to>
      <xdr:col>21</xdr:col>
      <xdr:colOff>601980</xdr:colOff>
      <xdr:row>18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E5C3F-ED62-450A-999E-D48DE3E3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21</xdr:col>
      <xdr:colOff>594360</xdr:colOff>
      <xdr:row>37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D5C1A8-77AF-451F-9BEA-E48BCDF8D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10</xdr:col>
      <xdr:colOff>594360</xdr:colOff>
      <xdr:row>37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A874E0-94E1-43F6-BDB4-4F6DAD2AA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A3CD355-C46C-4A5C-9CDC-925979E6B3DE}" autoFormatId="16" applyNumberFormats="0" applyBorderFormats="0" applyFontFormats="0" applyPatternFormats="0" applyAlignmentFormats="0" applyWidthHeightFormats="0">
  <queryTableRefresh nextId="15">
    <queryTableFields count="14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B205ABF-F3D6-43AD-9898-3FC4A5741D79}" autoFormatId="16" applyNumberFormats="0" applyBorderFormats="0" applyFontFormats="0" applyPatternFormats="0" applyAlignmentFormats="0" applyWidthHeightFormats="0">
  <queryTableRefresh nextId="15">
    <queryTableFields count="14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57F271-C88A-47AA-B8D8-05AAAC61AC2B}" autoFormatId="16" applyNumberFormats="0" applyBorderFormats="0" applyFontFormats="0" applyPatternFormats="0" applyAlignmentFormats="0" applyWidthHeightFormats="0">
  <queryTableRefresh nextId="15">
    <queryTableFields count="14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6DF7F82-D459-4348-B52A-45AC6BEADD4E}" autoFormatId="16" applyNumberFormats="0" applyBorderFormats="0" applyFontFormats="0" applyPatternFormats="0" applyAlignmentFormats="0" applyWidthHeightFormats="0">
  <queryTableRefresh nextId="15">
    <queryTableFields count="14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8B7E352-1880-49A2-A7AA-9CE0E44A546D}" autoFormatId="16" applyNumberFormats="0" applyBorderFormats="0" applyFontFormats="0" applyPatternFormats="0" applyAlignmentFormats="0" applyWidthHeightFormats="0">
  <queryTableRefresh nextId="15">
    <queryTableFields count="14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D31CF-746D-4719-9B02-A94651E86282}" name="I3DRSGM" displayName="I3DRSGM" ref="A1:N16" tableType="queryTable" totalsRowShown="0">
  <autoFilter ref="A1:N16" xr:uid="{108A8201-CFB6-41B0-B8CC-82AEF76DD93A}"/>
  <tableColumns count="14">
    <tableColumn id="1" xr3:uid="{B9C5D457-D50A-4517-B36B-0A9E79BB90C4}" uniqueName="1" name=" " queryTableFieldId="1" dataDxfId="3"/>
    <tableColumn id="2" xr3:uid="{0D149B2A-D3A9-4CBA-81E0-1CAD8E83F430}" uniqueName="2" name="bad050" queryTableFieldId="2"/>
    <tableColumn id="3" xr3:uid="{663C231C-84A8-4B9F-A48A-9332F014A646}" uniqueName="3" name="bad100" queryTableFieldId="3"/>
    <tableColumn id="4" xr3:uid="{3E18DF92-2CD0-4B87-988D-0E78307381B4}" uniqueName="4" name="bad200" queryTableFieldId="4"/>
    <tableColumn id="5" xr3:uid="{EAA39ED6-3BCA-415D-AF2A-1C3B8B1BA730}" uniqueName="5" name="bad400" queryTableFieldId="5"/>
    <tableColumn id="6" xr3:uid="{0B898856-E668-4312-9FC8-41696A1DD722}" uniqueName="6" name="avgerr" queryTableFieldId="6"/>
    <tableColumn id="7" xr3:uid="{F322E497-4615-498A-9B28-F6ABDF91443F}" uniqueName="7" name="rms" queryTableFieldId="7"/>
    <tableColumn id="8" xr3:uid="{B6D3529A-2E22-4422-8644-D9203FBCF2AA}" uniqueName="8" name="A50" queryTableFieldId="8"/>
    <tableColumn id="9" xr3:uid="{BA771F2D-89A1-47AB-B82D-B85C4EAB2432}" uniqueName="9" name="A90" queryTableFieldId="9"/>
    <tableColumn id="10" xr3:uid="{899D7A14-402E-4317-8C1A-C4E193F71809}" uniqueName="10" name="A95" queryTableFieldId="10"/>
    <tableColumn id="11" xr3:uid="{B499538A-2700-486F-96E6-52C45537C522}" uniqueName="11" name="A99" queryTableFieldId="11"/>
    <tableColumn id="12" xr3:uid="{6CF7FCDC-1DA1-4705-B588-220736693CDE}" uniqueName="12" name="time" queryTableFieldId="12"/>
    <tableColumn id="13" xr3:uid="{37A418CF-D154-4BC5-A31E-D0DBB1FE9A3F}" uniqueName="13" name="time/MP" queryTableFieldId="13"/>
    <tableColumn id="14" xr3:uid="{520D67D9-5E73-4C2B-BA7B-18202B720AA7}" uniqueName="14" name="time/Gdisp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C19C7C-7FF2-4AF8-B018-E77A2A1B3F87}" name="I3DRSGM_interp" displayName="I3DRSGM_interp" ref="A1:N16" tableType="queryTable" totalsRowShown="0">
  <autoFilter ref="A1:N16" xr:uid="{BC9360FB-D907-457B-A51A-9C4FB4631627}"/>
  <tableColumns count="14">
    <tableColumn id="1" xr3:uid="{B1D83C0C-50E0-494F-BD31-0BD2D1ECBB35}" uniqueName="1" name=" " queryTableFieldId="1" dataDxfId="4"/>
    <tableColumn id="2" xr3:uid="{69E5C61C-C21D-4A25-ADF7-EE67B98679EB}" uniqueName="2" name="bad050" queryTableFieldId="2"/>
    <tableColumn id="3" xr3:uid="{CABED935-B43D-40CA-AFE0-8BC28B37FFCA}" uniqueName="3" name="bad100" queryTableFieldId="3"/>
    <tableColumn id="4" xr3:uid="{BD29E426-454C-424A-B72C-D25C8C64ED3A}" uniqueName="4" name="bad200" queryTableFieldId="4"/>
    <tableColumn id="5" xr3:uid="{AFDCED6E-8813-413F-BCA4-0C980CE2CCD4}" uniqueName="5" name="bad400" queryTableFieldId="5"/>
    <tableColumn id="6" xr3:uid="{306F4E3D-7E9F-4C08-865A-C122B93483B6}" uniqueName="6" name="avgerr" queryTableFieldId="6"/>
    <tableColumn id="7" xr3:uid="{4C88C588-7C5E-40B5-A246-F3F678501FEE}" uniqueName="7" name="rms" queryTableFieldId="7"/>
    <tableColumn id="8" xr3:uid="{60DD18C4-8020-4358-A09B-5FDEEC173585}" uniqueName="8" name="A50" queryTableFieldId="8"/>
    <tableColumn id="9" xr3:uid="{901F08FF-E16D-432C-9C51-4E58AA037946}" uniqueName="9" name="A90" queryTableFieldId="9"/>
    <tableColumn id="10" xr3:uid="{8B945339-C6E7-4E77-A054-42160EC81AEC}" uniqueName="10" name="A95" queryTableFieldId="10"/>
    <tableColumn id="11" xr3:uid="{83B8DADB-D5DF-4ADC-81D1-636D3C23553F}" uniqueName="11" name="A99" queryTableFieldId="11"/>
    <tableColumn id="12" xr3:uid="{A4C64309-E9C6-4464-B0A9-9FB72FA5129D}" uniqueName="12" name="time" queryTableFieldId="12"/>
    <tableColumn id="13" xr3:uid="{1D577339-C69F-44D9-8D47-B99CDBB4F710}" uniqueName="13" name="time/MP" queryTableFieldId="13"/>
    <tableColumn id="14" xr3:uid="{E461C3D0-5194-42C3-8156-7046D588BE7C}" uniqueName="14" name="time/Gdisp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D54009-1202-47B2-9C8D-3EE31C19CECA}" name="I3DRALSC" displayName="I3DRALSC" ref="A1:N16" tableType="queryTable" totalsRowShown="0">
  <autoFilter ref="A1:N16" xr:uid="{13BC276F-EA8A-4E4E-8F3C-2F2A6987D53D}"/>
  <tableColumns count="14">
    <tableColumn id="1" xr3:uid="{FD3B90C8-FD8B-4FF9-9BFB-D3EE246BCB1F}" uniqueName="1" name=" " queryTableFieldId="1" dataDxfId="2"/>
    <tableColumn id="2" xr3:uid="{970100BE-146C-4366-A80D-5079935FC2F3}" uniqueName="2" name="bad050" queryTableFieldId="2"/>
    <tableColumn id="3" xr3:uid="{D5D440D5-CEF8-4186-B223-7CC91BDFF07D}" uniqueName="3" name="bad100" queryTableFieldId="3"/>
    <tableColumn id="4" xr3:uid="{A5CC2A97-D246-47B1-BE36-C8DDCCFA7314}" uniqueName="4" name="bad200" queryTableFieldId="4"/>
    <tableColumn id="5" xr3:uid="{220E5F04-DC1C-4D91-82CC-0FE52247B1F8}" uniqueName="5" name="bad400" queryTableFieldId="5"/>
    <tableColumn id="6" xr3:uid="{9943F6DA-7D11-4C2D-8443-4702735F5DD9}" uniqueName="6" name="avgerr" queryTableFieldId="6"/>
    <tableColumn id="7" xr3:uid="{F4AE4AFD-0023-40DB-8C1F-0A15EB60A5CA}" uniqueName="7" name="rms" queryTableFieldId="7"/>
    <tableColumn id="8" xr3:uid="{92891F40-9676-4D14-8BA4-81BFD6E4E37F}" uniqueName="8" name="A50" queryTableFieldId="8"/>
    <tableColumn id="9" xr3:uid="{75AE31C9-D099-4E04-BFCB-FFA90523CFFD}" uniqueName="9" name="A90" queryTableFieldId="9"/>
    <tableColumn id="10" xr3:uid="{069F51C8-65F2-4F28-B4C0-7B4C30D18B4D}" uniqueName="10" name="A95" queryTableFieldId="10"/>
    <tableColumn id="11" xr3:uid="{F93814BC-16DA-446E-855C-FB024ABE3E3E}" uniqueName="11" name="A99" queryTableFieldId="11"/>
    <tableColumn id="12" xr3:uid="{1D2CF9CE-8283-494E-A9D9-9EF7E708198F}" uniqueName="12" name="time" queryTableFieldId="12"/>
    <tableColumn id="13" xr3:uid="{315A7DF1-CFC6-4507-871A-8C0BBEBEC3F0}" uniqueName="13" name="time/MP" queryTableFieldId="13"/>
    <tableColumn id="14" xr3:uid="{0AA83E76-83B2-48CD-8AE9-54D5A40C5EAA}" uniqueName="14" name="time/Gdisp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C8A2C7-EFEA-4201-837E-2FAB7CF2E022}" name="OpenCVBM" displayName="OpenCVBM" ref="A1:N16" tableType="queryTable" totalsRowShown="0">
  <autoFilter ref="A1:N16" xr:uid="{E2247DBB-9DAC-44AE-8C31-83AD420409B1}"/>
  <tableColumns count="14">
    <tableColumn id="1" xr3:uid="{110276B6-35AB-4094-9A06-48F2025F9D5E}" uniqueName="1" name=" " queryTableFieldId="1" dataDxfId="1"/>
    <tableColumn id="2" xr3:uid="{66ED8B7B-1D7D-4F67-BD15-451F3223C4D1}" uniqueName="2" name="bad050" queryTableFieldId="2"/>
    <tableColumn id="3" xr3:uid="{4C462EE1-B140-469C-B179-8276D364D2DB}" uniqueName="3" name="bad100" queryTableFieldId="3"/>
    <tableColumn id="4" xr3:uid="{370AEDC4-BDE0-4CE2-94EA-9924A7566D87}" uniqueName="4" name="bad200" queryTableFieldId="4"/>
    <tableColumn id="5" xr3:uid="{E1A1568B-2248-4BDA-9746-9FAF9F5AE720}" uniqueName="5" name="bad400" queryTableFieldId="5"/>
    <tableColumn id="6" xr3:uid="{F9E98806-6B44-4715-A8EB-889A26ED1A90}" uniqueName="6" name="avgerr" queryTableFieldId="6"/>
    <tableColumn id="7" xr3:uid="{DA49C99E-3A5D-4CEC-A29F-88E7777DF721}" uniqueName="7" name="rms" queryTableFieldId="7"/>
    <tableColumn id="8" xr3:uid="{C113C80A-60D9-49C2-8B2B-FFE45334D048}" uniqueName="8" name="A50" queryTableFieldId="8"/>
    <tableColumn id="9" xr3:uid="{BFC8A11E-7BF9-4323-B6AF-42A9DE0F2299}" uniqueName="9" name="A90" queryTableFieldId="9"/>
    <tableColumn id="10" xr3:uid="{45F0EEAE-3FB8-4C12-A6F4-B09304DAD7C2}" uniqueName="10" name="A95" queryTableFieldId="10"/>
    <tableColumn id="11" xr3:uid="{07964D93-AA32-46CB-8872-785E62B904AC}" uniqueName="11" name="A99" queryTableFieldId="11"/>
    <tableColumn id="12" xr3:uid="{7BEC5F22-8093-4862-9F0C-E3C40905BBF5}" uniqueName="12" name="time" queryTableFieldId="12"/>
    <tableColumn id="13" xr3:uid="{44156F82-4D4E-4EE4-88EC-EDAA880BCCAD}" uniqueName="13" name="time/MP" queryTableFieldId="13"/>
    <tableColumn id="14" xr3:uid="{0C547526-9B88-4504-BF3F-DAADB81379AE}" uniqueName="14" name="time/Gdisp" queryTableField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550F38-E952-4410-AF73-9EDFD6F98EC1}" name="OpenCVSGBM" displayName="OpenCVSGBM" ref="A1:N16" tableType="queryTable" totalsRowShown="0">
  <autoFilter ref="A1:N16" xr:uid="{812DECFF-8C04-4EF0-99D9-04510B961AC2}"/>
  <tableColumns count="14">
    <tableColumn id="1" xr3:uid="{7BD7815A-6C36-42A2-8EAB-1989FE7758A7}" uniqueName="1" name=" " queryTableFieldId="1" dataDxfId="0"/>
    <tableColumn id="2" xr3:uid="{80B25FAB-E78E-4F50-B996-64271E1E0760}" uniqueName="2" name="bad050" queryTableFieldId="2"/>
    <tableColumn id="3" xr3:uid="{199834A8-F87D-4524-BC8D-E70280A614BA}" uniqueName="3" name="bad100" queryTableFieldId="3"/>
    <tableColumn id="4" xr3:uid="{1AAB814A-ED61-4726-9E88-7FE2AA2CE812}" uniqueName="4" name="bad200" queryTableFieldId="4"/>
    <tableColumn id="5" xr3:uid="{263A4D6A-783D-4197-9CEE-2BEADFE38E65}" uniqueName="5" name="bad400" queryTableFieldId="5"/>
    <tableColumn id="6" xr3:uid="{0B6B5E33-2A67-4589-B6F4-A17BC7019CD0}" uniqueName="6" name="avgerr" queryTableFieldId="6"/>
    <tableColumn id="7" xr3:uid="{1672B67F-6225-4AD2-AAC5-286422EA89CF}" uniqueName="7" name="rms" queryTableFieldId="7"/>
    <tableColumn id="8" xr3:uid="{48A1BF98-E577-4E8A-B7B6-AAE956D755FE}" uniqueName="8" name="A50" queryTableFieldId="8"/>
    <tableColumn id="9" xr3:uid="{4DD42C4D-34A8-43F4-B99F-5C1F53184511}" uniqueName="9" name="A90" queryTableFieldId="9"/>
    <tableColumn id="10" xr3:uid="{58C4404E-3C6F-4448-898A-1A903C8E38C3}" uniqueName="10" name="A95" queryTableFieldId="10"/>
    <tableColumn id="11" xr3:uid="{71CAE871-5BFD-45BB-8938-36977DEF9989}" uniqueName="11" name="A99" queryTableFieldId="11"/>
    <tableColumn id="12" xr3:uid="{FD93DD5D-591D-4CF1-AF32-59880EAF362D}" uniqueName="12" name="time" queryTableFieldId="12"/>
    <tableColumn id="13" xr3:uid="{79538934-40CF-45D1-931D-6953A9BD03E8}" uniqueName="13" name="time/MP" queryTableFieldId="13"/>
    <tableColumn id="14" xr3:uid="{7AEBAE64-71FC-4E4E-9CDB-F0F6568E72A9}" uniqueName="14" name="time/Gdisp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4FF2-D3E2-4B51-98AE-7453A5FE1508}">
  <dimension ref="A1:N18"/>
  <sheetViews>
    <sheetView workbookViewId="0">
      <selection activeCell="G23" sqref="G23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>
        <v>73.202893341719829</v>
      </c>
      <c r="C2">
        <v>60.829498101806088</v>
      </c>
      <c r="D2">
        <v>51.601601109713357</v>
      </c>
      <c r="E2">
        <v>45.960230591248092</v>
      </c>
      <c r="F2">
        <v>45.085064000000003</v>
      </c>
      <c r="G2">
        <v>76.550738892580256</v>
      </c>
      <c r="H2">
        <v>2.3533248901367188</v>
      </c>
      <c r="I2">
        <v>149.355712890625</v>
      </c>
      <c r="J2">
        <v>169.17165069580076</v>
      </c>
      <c r="K2">
        <v>214.83780517578157</v>
      </c>
      <c r="L2">
        <v>4.0345854759216309</v>
      </c>
      <c r="M2">
        <v>0.7080644943534401</v>
      </c>
      <c r="N2">
        <v>2.4416017046670349</v>
      </c>
    </row>
    <row r="3" spans="1:14" x14ac:dyDescent="0.3">
      <c r="A3" s="1" t="s">
        <v>15</v>
      </c>
      <c r="B3">
        <v>61.344481171819297</v>
      </c>
      <c r="C3">
        <v>61.344481171819297</v>
      </c>
      <c r="D3">
        <v>55.469829541771986</v>
      </c>
      <c r="E3">
        <v>54.510856179920928</v>
      </c>
      <c r="F3">
        <v>83.470811458940958</v>
      </c>
      <c r="G3">
        <v>6.4444157124730976</v>
      </c>
      <c r="H3">
        <v>54</v>
      </c>
      <c r="I3">
        <v>255</v>
      </c>
      <c r="J3">
        <v>255</v>
      </c>
      <c r="K3">
        <v>255</v>
      </c>
      <c r="L3">
        <v>1.7596561908721924</v>
      </c>
      <c r="M3">
        <v>1.1404862213184215</v>
      </c>
      <c r="N3">
        <v>4.455024302025083</v>
      </c>
    </row>
    <row r="4" spans="1:14" x14ac:dyDescent="0.3">
      <c r="A4" s="1" t="s">
        <v>16</v>
      </c>
      <c r="B4">
        <v>71.607451995737705</v>
      </c>
      <c r="C4">
        <v>64.821649929928583</v>
      </c>
      <c r="D4">
        <v>60.905016594254448</v>
      </c>
      <c r="E4">
        <v>59.043048121811296</v>
      </c>
      <c r="F4">
        <v>134.10811000000001</v>
      </c>
      <c r="G4">
        <v>217.57874831598329</v>
      </c>
      <c r="H4">
        <v>56.41351318359375</v>
      </c>
      <c r="I4">
        <v>420.98388671875</v>
      </c>
      <c r="J4">
        <v>483.98428955078111</v>
      </c>
      <c r="K4">
        <v>556.755126953125</v>
      </c>
      <c r="L4">
        <v>3.7455539703369141</v>
      </c>
      <c r="M4">
        <v>0.7147501798226602</v>
      </c>
      <c r="N4">
        <v>1.1167971559729066</v>
      </c>
    </row>
    <row r="5" spans="1:14" x14ac:dyDescent="0.3">
      <c r="A5" s="1" t="s">
        <v>17</v>
      </c>
      <c r="B5">
        <v>68.146106734876184</v>
      </c>
      <c r="C5">
        <v>50.772906670793994</v>
      </c>
      <c r="D5">
        <v>38.081542561713064</v>
      </c>
      <c r="E5">
        <v>33.180289564648348</v>
      </c>
      <c r="F5">
        <v>37.789540000000002</v>
      </c>
      <c r="G5">
        <v>75.540419514778648</v>
      </c>
      <c r="H5">
        <v>1.0333099365234375</v>
      </c>
      <c r="I5">
        <v>154.5224487304688</v>
      </c>
      <c r="J5">
        <v>202.42716674804694</v>
      </c>
      <c r="K5">
        <v>232.49335617065435</v>
      </c>
      <c r="L5">
        <v>4.128124475479126</v>
      </c>
      <c r="M5">
        <v>0.70058075773791295</v>
      </c>
      <c r="N5">
        <v>2.5020741347782605</v>
      </c>
    </row>
    <row r="6" spans="1:14" x14ac:dyDescent="0.3">
      <c r="A6" s="1" t="s">
        <v>17</v>
      </c>
      <c r="B6">
        <v>68.146106734876184</v>
      </c>
      <c r="C6">
        <v>50.772906670793994</v>
      </c>
      <c r="D6">
        <v>38.081542561713064</v>
      </c>
      <c r="E6">
        <v>33.180289564648348</v>
      </c>
      <c r="F6">
        <v>37.789540000000002</v>
      </c>
      <c r="G6">
        <v>75.540419514778648</v>
      </c>
      <c r="H6">
        <v>1.0333099365234375</v>
      </c>
      <c r="I6">
        <v>154.5224487304688</v>
      </c>
      <c r="J6">
        <v>202.42716674804694</v>
      </c>
      <c r="K6">
        <v>232.49335617065435</v>
      </c>
      <c r="L6">
        <v>3.1136493682861328</v>
      </c>
      <c r="M6">
        <v>0.52841498523633923</v>
      </c>
      <c r="N6">
        <v>1.8871963758440684</v>
      </c>
    </row>
    <row r="7" spans="1:14" x14ac:dyDescent="0.3">
      <c r="A7" s="1" t="s">
        <v>18</v>
      </c>
      <c r="B7">
        <v>65.837687867390841</v>
      </c>
      <c r="C7">
        <v>52.320847803521076</v>
      </c>
      <c r="D7">
        <v>45.515074970520516</v>
      </c>
      <c r="E7">
        <v>42.453343752848703</v>
      </c>
      <c r="F7">
        <v>37.921173000000003</v>
      </c>
      <c r="G7">
        <v>64.508485694228625</v>
      </c>
      <c r="H7">
        <v>1.1872100830078125</v>
      </c>
      <c r="I7">
        <v>120.79465332031259</v>
      </c>
      <c r="J7">
        <v>139.06522827148444</v>
      </c>
      <c r="K7">
        <v>171.19039505004883</v>
      </c>
      <c r="L7">
        <v>3.8346245288848877</v>
      </c>
      <c r="M7">
        <v>0.70475533661103684</v>
      </c>
      <c r="N7">
        <v>2.7105974485039881</v>
      </c>
    </row>
    <row r="8" spans="1:14" x14ac:dyDescent="0.3">
      <c r="A8" s="1" t="s">
        <v>18</v>
      </c>
      <c r="B8">
        <v>65.837687867390841</v>
      </c>
      <c r="C8">
        <v>52.320847803521076</v>
      </c>
      <c r="D8">
        <v>45.515074970520516</v>
      </c>
      <c r="E8">
        <v>42.453343752848703</v>
      </c>
      <c r="F8">
        <v>37.921173000000003</v>
      </c>
      <c r="G8">
        <v>64.508485694228625</v>
      </c>
      <c r="H8">
        <v>1.1872100830078125</v>
      </c>
      <c r="I8">
        <v>120.79465332031259</v>
      </c>
      <c r="J8">
        <v>139.06522827148444</v>
      </c>
      <c r="K8">
        <v>171.19039505004883</v>
      </c>
      <c r="L8">
        <v>2.8453958034515381</v>
      </c>
      <c r="M8">
        <v>0.52294764771565938</v>
      </c>
      <c r="N8">
        <v>2.01133710659869</v>
      </c>
    </row>
    <row r="9" spans="1:14" x14ac:dyDescent="0.3">
      <c r="A9" s="1" t="s">
        <v>19</v>
      </c>
      <c r="B9">
        <v>59.051739252401994</v>
      </c>
      <c r="C9">
        <v>48.383371905463221</v>
      </c>
      <c r="D9">
        <v>42.58350866119644</v>
      </c>
      <c r="E9">
        <v>40.357493512869063</v>
      </c>
      <c r="F9">
        <v>46.472782000000002</v>
      </c>
      <c r="G9">
        <v>81.333190584318032</v>
      </c>
      <c r="H9">
        <v>0.8790740966796875</v>
      </c>
      <c r="I9">
        <v>159.76396331787117</v>
      </c>
      <c r="J9">
        <v>188.8562133789062</v>
      </c>
      <c r="K9">
        <v>234.0684210205078</v>
      </c>
      <c r="L9">
        <v>4.0327324867248535</v>
      </c>
      <c r="M9">
        <v>0.70705036936756671</v>
      </c>
      <c r="N9">
        <v>2.356834564558556</v>
      </c>
    </row>
    <row r="10" spans="1:14" x14ac:dyDescent="0.3">
      <c r="A10" s="1" t="s">
        <v>20</v>
      </c>
      <c r="B10">
        <v>76.984189598586212</v>
      </c>
      <c r="C10">
        <v>66.888453342710477</v>
      </c>
      <c r="D10">
        <v>59.128079880020678</v>
      </c>
      <c r="E10">
        <v>54.748455176061839</v>
      </c>
      <c r="F10">
        <v>75.447810000000004</v>
      </c>
      <c r="G10">
        <v>117.10695148426288</v>
      </c>
      <c r="H10">
        <v>14.442604064941406</v>
      </c>
      <c r="I10">
        <v>226.32105560302733</v>
      </c>
      <c r="J10">
        <v>245.44115905761703</v>
      </c>
      <c r="K10">
        <v>277.48952270507812</v>
      </c>
      <c r="L10">
        <v>3.8039810657501221</v>
      </c>
      <c r="M10">
        <v>0.71455265207614305</v>
      </c>
      <c r="N10">
        <v>2.1653110668974032</v>
      </c>
    </row>
    <row r="11" spans="1:14" x14ac:dyDescent="0.3">
      <c r="A11" s="1" t="s">
        <v>21</v>
      </c>
      <c r="B11">
        <v>70.733864820226145</v>
      </c>
      <c r="C11">
        <v>55.558875142929743</v>
      </c>
      <c r="D11">
        <v>45.62132749968238</v>
      </c>
      <c r="E11">
        <v>40.922889404141785</v>
      </c>
      <c r="F11">
        <v>45.097920000000002</v>
      </c>
      <c r="G11">
        <v>79.467806841630846</v>
      </c>
      <c r="H11">
        <v>1.3868255615234375</v>
      </c>
      <c r="I11">
        <v>154.51197357177739</v>
      </c>
      <c r="J11">
        <v>185.38297119140623</v>
      </c>
      <c r="K11">
        <v>217.11958129882817</v>
      </c>
      <c r="L11">
        <v>3.5936181545257568</v>
      </c>
      <c r="M11">
        <v>0.71338182777874415</v>
      </c>
      <c r="N11">
        <v>2.4599373371680833</v>
      </c>
    </row>
    <row r="12" spans="1:14" x14ac:dyDescent="0.3">
      <c r="A12" s="1" t="s">
        <v>21</v>
      </c>
      <c r="B12">
        <v>70.733864820226145</v>
      </c>
      <c r="C12">
        <v>55.558875142929743</v>
      </c>
      <c r="D12">
        <v>45.62132749968238</v>
      </c>
      <c r="E12">
        <v>40.922889404141785</v>
      </c>
      <c r="F12">
        <v>45.097920000000002</v>
      </c>
      <c r="G12">
        <v>79.467806841630846</v>
      </c>
      <c r="H12">
        <v>1.3868255615234375</v>
      </c>
      <c r="I12">
        <v>154.51197357177739</v>
      </c>
      <c r="J12">
        <v>185.38297119140623</v>
      </c>
      <c r="K12">
        <v>217.11958129882817</v>
      </c>
      <c r="L12">
        <v>2.6439385414123535</v>
      </c>
      <c r="M12">
        <v>0.52485757476264794</v>
      </c>
      <c r="N12">
        <v>1.8098537060780966</v>
      </c>
    </row>
    <row r="13" spans="1:14" x14ac:dyDescent="0.3">
      <c r="A13" s="1" t="s">
        <v>22</v>
      </c>
      <c r="B13">
        <v>73.580889917695472</v>
      </c>
      <c r="C13">
        <v>59.750514403292179</v>
      </c>
      <c r="D13">
        <v>49.267046753543667</v>
      </c>
      <c r="E13">
        <v>44.041334447873801</v>
      </c>
      <c r="F13">
        <v>41.498565999999997</v>
      </c>
      <c r="G13">
        <v>71.614991665502558</v>
      </c>
      <c r="H13">
        <v>1.8716354370117188</v>
      </c>
      <c r="I13">
        <v>138.73585205078132</v>
      </c>
      <c r="J13">
        <v>168.0964477539062</v>
      </c>
      <c r="K13">
        <v>195.27901245117152</v>
      </c>
      <c r="L13">
        <v>3.9495120048522949</v>
      </c>
      <c r="M13">
        <v>0.70543124229329113</v>
      </c>
      <c r="N13">
        <v>2.7131970857434276</v>
      </c>
    </row>
    <row r="14" spans="1:14" x14ac:dyDescent="0.3">
      <c r="A14" s="1" t="s">
        <v>23</v>
      </c>
      <c r="B14">
        <v>77.876813727895836</v>
      </c>
      <c r="C14">
        <v>69.315520494239152</v>
      </c>
      <c r="D14">
        <v>64.342354942664116</v>
      </c>
      <c r="E14">
        <v>60.441408614287354</v>
      </c>
      <c r="F14">
        <v>52.086129999999997</v>
      </c>
      <c r="G14">
        <v>76.562340561058477</v>
      </c>
      <c r="H14">
        <v>14.039665222167969</v>
      </c>
      <c r="I14">
        <v>131.07924652099609</v>
      </c>
      <c r="J14">
        <v>141.60498046875</v>
      </c>
      <c r="K14">
        <v>163.4525146484375</v>
      </c>
      <c r="L14">
        <v>4.0871353149414063</v>
      </c>
      <c r="M14">
        <v>0.69644413141133488</v>
      </c>
      <c r="N14">
        <v>2.9018505475472285</v>
      </c>
    </row>
    <row r="15" spans="1:14" x14ac:dyDescent="0.3">
      <c r="A15" s="1" t="s">
        <v>24</v>
      </c>
      <c r="B15">
        <v>79.939555555555557</v>
      </c>
      <c r="C15">
        <v>79.939555555555557</v>
      </c>
      <c r="D15">
        <v>76.645259259259262</v>
      </c>
      <c r="E15">
        <v>74.999814814814812</v>
      </c>
      <c r="F15">
        <v>142.68872296296297</v>
      </c>
      <c r="G15">
        <v>5.9150507339485419</v>
      </c>
      <c r="H15">
        <v>134</v>
      </c>
      <c r="I15">
        <v>255</v>
      </c>
      <c r="J15">
        <v>255</v>
      </c>
      <c r="K15">
        <v>255</v>
      </c>
      <c r="L15">
        <v>2.405038595199585</v>
      </c>
      <c r="M15">
        <v>0.89075503525910549</v>
      </c>
      <c r="N15">
        <v>3.4795118564808809</v>
      </c>
    </row>
    <row r="16" spans="1:14" x14ac:dyDescent="0.3">
      <c r="A16" s="1" t="s">
        <v>25</v>
      </c>
      <c r="B16">
        <v>75.154139975761765</v>
      </c>
      <c r="C16">
        <v>65.561627135272389</v>
      </c>
      <c r="D16">
        <v>57.998218201754383</v>
      </c>
      <c r="E16">
        <v>53.323468519159746</v>
      </c>
      <c r="F16">
        <v>118.95064499999999</v>
      </c>
      <c r="G16">
        <v>189.36970908450485</v>
      </c>
      <c r="H16">
        <v>10.771339416503906</v>
      </c>
      <c r="I16">
        <v>382.13038330078132</v>
      </c>
      <c r="J16">
        <v>419.9355529785156</v>
      </c>
      <c r="K16">
        <v>465.19183349609375</v>
      </c>
      <c r="L16">
        <v>3.8457474708557129</v>
      </c>
      <c r="M16">
        <v>0.69355729723130788</v>
      </c>
      <c r="N16">
        <v>0.91257539109382613</v>
      </c>
    </row>
    <row r="18" spans="1:14" x14ac:dyDescent="0.3">
      <c r="A18" s="2" t="s">
        <v>26</v>
      </c>
      <c r="B18">
        <f>AVERAGE(I3DRSGM[bad050])</f>
        <v>70.545164892144001</v>
      </c>
      <c r="C18">
        <f>AVERAGE(I3DRSGM[bad100])</f>
        <v>59.609328751638444</v>
      </c>
      <c r="D18">
        <f>AVERAGE(I3DRSGM[bad200])</f>
        <v>51.758453667200691</v>
      </c>
      <c r="E18">
        <f>AVERAGE(I3DRSGM[bad400])</f>
        <v>48.035943694754984</v>
      </c>
      <c r="F18">
        <f>AVERAGE(I3DRSGM[avgerr])</f>
        <v>65.428393828126943</v>
      </c>
      <c r="G18">
        <f>AVERAGE(I3DRSGM[rms])</f>
        <v>85.433970742393882</v>
      </c>
      <c r="H18">
        <f>AVERAGE(I3DRSGM[A50])</f>
        <v>19.732389831542967</v>
      </c>
      <c r="I18">
        <f>AVERAGE(I3DRSGM[A90])</f>
        <v>198.53521677653001</v>
      </c>
      <c r="J18">
        <f>AVERAGE(I3DRSGM[A95])</f>
        <v>225.38940175374353</v>
      </c>
      <c r="K18">
        <f>AVERAGE(I3DRSGM[A99])</f>
        <v>257.24539343261722</v>
      </c>
      <c r="L18">
        <f>AVERAGE(I3DRSGM[time])</f>
        <v>3.454886229832967</v>
      </c>
      <c r="M18">
        <f>AVERAGE(I3DRSGM[time/MP])</f>
        <v>0.71106865019837417</v>
      </c>
      <c r="N18">
        <f>AVERAGE(I3DRSGM[time/Gdisp])</f>
        <v>2.3949133189305019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4055-B2FC-424A-AA23-691F2C2EAFE7}">
  <dimension ref="A1:N18"/>
  <sheetViews>
    <sheetView workbookViewId="0">
      <selection activeCell="E25" sqref="E25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>
        <v>67.447290721313678</v>
      </c>
      <c r="C2">
        <v>49.914286436337498</v>
      </c>
      <c r="D2">
        <v>33.512564302722616</v>
      </c>
      <c r="E2">
        <v>20.714058568829184</v>
      </c>
      <c r="F2">
        <v>7.0958743000000002</v>
      </c>
      <c r="G2">
        <v>22.873503088829388</v>
      </c>
      <c r="H2">
        <v>0.9966278076171875</v>
      </c>
      <c r="I2">
        <v>9.6449111938476477</v>
      </c>
      <c r="J2">
        <v>45.980212783813251</v>
      </c>
      <c r="K2">
        <v>111.13612854003924</v>
      </c>
      <c r="L2">
        <v>4.3863155841827393</v>
      </c>
      <c r="M2">
        <v>0.769792670083288</v>
      </c>
      <c r="N2">
        <v>2.654457483045821</v>
      </c>
    </row>
    <row r="3" spans="1:14" x14ac:dyDescent="0.3">
      <c r="A3" s="1" t="s">
        <v>15</v>
      </c>
      <c r="B3">
        <v>58.229632510208049</v>
      </c>
      <c r="C3">
        <v>58.229632510208049</v>
      </c>
      <c r="D3">
        <v>50.430941733100013</v>
      </c>
      <c r="E3">
        <v>48.117570808218289</v>
      </c>
      <c r="F3">
        <v>75.643578326527972</v>
      </c>
      <c r="G3">
        <v>5.7705082368951404</v>
      </c>
      <c r="H3">
        <v>2</v>
      </c>
      <c r="I3">
        <v>255</v>
      </c>
      <c r="J3">
        <v>255</v>
      </c>
      <c r="K3">
        <v>255</v>
      </c>
      <c r="L3">
        <v>1.8497250080108643</v>
      </c>
      <c r="M3">
        <v>1.1988625367884271</v>
      </c>
      <c r="N3">
        <v>4.6830567843297937</v>
      </c>
    </row>
    <row r="4" spans="1:14" x14ac:dyDescent="0.3">
      <c r="A4" s="1" t="s">
        <v>16</v>
      </c>
      <c r="B4">
        <v>71.197957853341592</v>
      </c>
      <c r="C4">
        <v>62.72931595643665</v>
      </c>
      <c r="D4">
        <v>56.512061748335228</v>
      </c>
      <c r="E4">
        <v>52.210417283671681</v>
      </c>
      <c r="F4">
        <v>70.557069999999996</v>
      </c>
      <c r="G4">
        <v>124.47604642184174</v>
      </c>
      <c r="H4">
        <v>6.08624267578125</v>
      </c>
      <c r="I4">
        <v>233.0479797363281</v>
      </c>
      <c r="J4">
        <v>301.24340515136709</v>
      </c>
      <c r="K4">
        <v>378.045654296875</v>
      </c>
      <c r="L4">
        <v>4.3904104232788086</v>
      </c>
      <c r="M4">
        <v>0.83780574632903804</v>
      </c>
      <c r="N4">
        <v>1.3090714786391222</v>
      </c>
    </row>
    <row r="5" spans="1:14" x14ac:dyDescent="0.3">
      <c r="A5" s="1" t="s">
        <v>17</v>
      </c>
      <c r="B5">
        <v>66.040337843525393</v>
      </c>
      <c r="C5">
        <v>45.738058580905133</v>
      </c>
      <c r="D5">
        <v>28.865602522014676</v>
      </c>
      <c r="E5">
        <v>19.77962579797272</v>
      </c>
      <c r="F5">
        <v>11.475802</v>
      </c>
      <c r="G5">
        <v>34.542171632567488</v>
      </c>
      <c r="H5">
        <v>0.8656158447265625</v>
      </c>
      <c r="I5">
        <v>29.069803619384786</v>
      </c>
      <c r="J5">
        <v>91.125323867797846</v>
      </c>
      <c r="K5">
        <v>167.98779861450242</v>
      </c>
      <c r="L5">
        <v>4.4054110050201416</v>
      </c>
      <c r="M5">
        <v>0.74763883656529961</v>
      </c>
      <c r="N5">
        <v>2.6701387020189271</v>
      </c>
    </row>
    <row r="6" spans="1:14" x14ac:dyDescent="0.3">
      <c r="A6" s="1" t="s">
        <v>17</v>
      </c>
      <c r="B6">
        <v>66.040337843525393</v>
      </c>
      <c r="C6">
        <v>45.738058580905133</v>
      </c>
      <c r="D6">
        <v>28.865602522014676</v>
      </c>
      <c r="E6">
        <v>19.77962579797272</v>
      </c>
      <c r="F6">
        <v>11.475802</v>
      </c>
      <c r="G6">
        <v>34.542171632567488</v>
      </c>
      <c r="H6">
        <v>0.8656158447265625</v>
      </c>
      <c r="I6">
        <v>29.069803619384786</v>
      </c>
      <c r="J6">
        <v>91.125323867797846</v>
      </c>
      <c r="K6">
        <v>167.98779861450242</v>
      </c>
      <c r="L6">
        <v>3.4298338890075684</v>
      </c>
      <c r="M6">
        <v>0.5820744115515577</v>
      </c>
      <c r="N6">
        <v>2.078837184112706</v>
      </c>
    </row>
    <row r="7" spans="1:14" x14ac:dyDescent="0.3">
      <c r="A7" s="1" t="s">
        <v>18</v>
      </c>
      <c r="B7">
        <v>65.856415794534612</v>
      </c>
      <c r="C7">
        <v>49.604287537455853</v>
      </c>
      <c r="D7">
        <v>39.159434023295411</v>
      </c>
      <c r="E7">
        <v>32.256070127357255</v>
      </c>
      <c r="F7">
        <v>12.572118</v>
      </c>
      <c r="G7">
        <v>32.384995968305873</v>
      </c>
      <c r="H7">
        <v>0.9803924560546875</v>
      </c>
      <c r="I7">
        <v>31.622434997558628</v>
      </c>
      <c r="J7">
        <v>95.815046310425032</v>
      </c>
      <c r="K7">
        <v>141.31231048583984</v>
      </c>
      <c r="L7">
        <v>4.1622929573059082</v>
      </c>
      <c r="M7">
        <v>0.76497663646169511</v>
      </c>
      <c r="N7">
        <v>2.9422178325449813</v>
      </c>
    </row>
    <row r="8" spans="1:14" x14ac:dyDescent="0.3">
      <c r="A8" s="1" t="s">
        <v>18</v>
      </c>
      <c r="B8">
        <v>65.856415794534612</v>
      </c>
      <c r="C8">
        <v>49.604287537455853</v>
      </c>
      <c r="D8">
        <v>39.159434023295411</v>
      </c>
      <c r="E8">
        <v>32.256070127357255</v>
      </c>
      <c r="F8">
        <v>12.572118</v>
      </c>
      <c r="G8">
        <v>32.384995968305873</v>
      </c>
      <c r="H8">
        <v>0.9803924560546875</v>
      </c>
      <c r="I8">
        <v>31.622434997558628</v>
      </c>
      <c r="J8">
        <v>95.815046310425032</v>
      </c>
      <c r="K8">
        <v>141.31231048583984</v>
      </c>
      <c r="L8">
        <v>3.1555538177490234</v>
      </c>
      <c r="M8">
        <v>0.57995075561378773</v>
      </c>
      <c r="N8">
        <v>2.2305798292837991</v>
      </c>
    </row>
    <row r="9" spans="1:14" x14ac:dyDescent="0.3">
      <c r="A9" s="1" t="s">
        <v>19</v>
      </c>
      <c r="B9">
        <v>59.027053089276947</v>
      </c>
      <c r="C9">
        <v>46.192317133038785</v>
      </c>
      <c r="D9">
        <v>37.749509081983305</v>
      </c>
      <c r="E9">
        <v>33.273721859877966</v>
      </c>
      <c r="F9">
        <v>25.928186</v>
      </c>
      <c r="G9">
        <v>53.905722370606213</v>
      </c>
      <c r="H9">
        <v>0.795928955078125</v>
      </c>
      <c r="I9">
        <v>100.79209823608402</v>
      </c>
      <c r="J9">
        <v>140.73853836059567</v>
      </c>
      <c r="K9">
        <v>191.09854385375971</v>
      </c>
      <c r="L9">
        <v>4.3498494625091553</v>
      </c>
      <c r="M9">
        <v>0.76264981108583274</v>
      </c>
      <c r="N9">
        <v>2.5421660369527759</v>
      </c>
    </row>
    <row r="10" spans="1:14" x14ac:dyDescent="0.3">
      <c r="A10" s="1" t="s">
        <v>20</v>
      </c>
      <c r="B10">
        <v>76.336543200971377</v>
      </c>
      <c r="C10">
        <v>62.775754078455414</v>
      </c>
      <c r="D10">
        <v>50.14721285509912</v>
      </c>
      <c r="E10">
        <v>40.143839188035727</v>
      </c>
      <c r="F10">
        <v>19.856058000000001</v>
      </c>
      <c r="G10">
        <v>50.000236815845433</v>
      </c>
      <c r="H10">
        <v>2.0185546875</v>
      </c>
      <c r="I10">
        <v>58.43000679016113</v>
      </c>
      <c r="J10">
        <v>111.75613174438465</v>
      </c>
      <c r="K10">
        <v>240.79398162841795</v>
      </c>
      <c r="L10">
        <v>4.2895679473876953</v>
      </c>
      <c r="M10">
        <v>0.80576693208704797</v>
      </c>
      <c r="N10">
        <v>2.4417179760213572</v>
      </c>
    </row>
    <row r="11" spans="1:14" x14ac:dyDescent="0.3">
      <c r="A11" s="1" t="s">
        <v>21</v>
      </c>
      <c r="B11">
        <v>69.259822449498159</v>
      </c>
      <c r="C11">
        <v>51.064528808283569</v>
      </c>
      <c r="D11">
        <v>36.553864661415318</v>
      </c>
      <c r="E11">
        <v>25.241332899250413</v>
      </c>
      <c r="F11">
        <v>9.5874349999999993</v>
      </c>
      <c r="G11">
        <v>27.557532591635677</v>
      </c>
      <c r="H11">
        <v>1.0436553955078125</v>
      </c>
      <c r="I11">
        <v>24.677810668945313</v>
      </c>
      <c r="J11">
        <v>59.134285736083953</v>
      </c>
      <c r="K11">
        <v>137.53916488647468</v>
      </c>
      <c r="L11">
        <v>3.896925687789917</v>
      </c>
      <c r="M11">
        <v>0.77359247708953693</v>
      </c>
      <c r="N11">
        <v>2.6675602658259896</v>
      </c>
    </row>
    <row r="12" spans="1:14" x14ac:dyDescent="0.3">
      <c r="A12" s="1" t="s">
        <v>21</v>
      </c>
      <c r="B12">
        <v>69.259822449498159</v>
      </c>
      <c r="C12">
        <v>51.064528808283569</v>
      </c>
      <c r="D12">
        <v>36.553864661415318</v>
      </c>
      <c r="E12">
        <v>25.241332899250413</v>
      </c>
      <c r="F12">
        <v>9.5874349999999993</v>
      </c>
      <c r="G12">
        <v>27.557532591635677</v>
      </c>
      <c r="H12">
        <v>1.0436553955078125</v>
      </c>
      <c r="I12">
        <v>24.677810668945313</v>
      </c>
      <c r="J12">
        <v>59.134285736083953</v>
      </c>
      <c r="K12">
        <v>137.53916488647468</v>
      </c>
      <c r="L12">
        <v>2.9480931758880615</v>
      </c>
      <c r="M12">
        <v>0.58523638512579035</v>
      </c>
      <c r="N12">
        <v>2.0180565004337598</v>
      </c>
    </row>
    <row r="13" spans="1:14" x14ac:dyDescent="0.3">
      <c r="A13" s="1" t="s">
        <v>22</v>
      </c>
      <c r="B13">
        <v>69.036708390489252</v>
      </c>
      <c r="C13">
        <v>50.114829818244168</v>
      </c>
      <c r="D13">
        <v>32.524987854366714</v>
      </c>
      <c r="E13">
        <v>20.384516460905349</v>
      </c>
      <c r="F13">
        <v>6.7790150000000002</v>
      </c>
      <c r="G13">
        <v>21.71554045529664</v>
      </c>
      <c r="H13">
        <v>1.0041046142578125</v>
      </c>
      <c r="I13">
        <v>10.677806854248068</v>
      </c>
      <c r="J13">
        <v>39.387060546874864</v>
      </c>
      <c r="K13">
        <v>114.57316993713374</v>
      </c>
      <c r="L13">
        <v>4.2975594997406006</v>
      </c>
      <c r="M13">
        <v>0.76759678993423508</v>
      </c>
      <c r="N13">
        <v>2.9522953459009043</v>
      </c>
    </row>
    <row r="14" spans="1:14" x14ac:dyDescent="0.3">
      <c r="A14" s="1" t="s">
        <v>23</v>
      </c>
      <c r="B14">
        <v>81.383252087048035</v>
      </c>
      <c r="C14">
        <v>70.717206354659126</v>
      </c>
      <c r="D14">
        <v>62.487986864275079</v>
      </c>
      <c r="E14">
        <v>54.033721297977564</v>
      </c>
      <c r="F14">
        <v>22.28098</v>
      </c>
      <c r="G14">
        <v>46.086556642094664</v>
      </c>
      <c r="H14">
        <v>5.1473884582519531</v>
      </c>
      <c r="I14">
        <v>92.778682708740234</v>
      </c>
      <c r="J14">
        <v>135.5178108215332</v>
      </c>
      <c r="K14">
        <v>159.33399963378906</v>
      </c>
      <c r="L14">
        <v>4.4818079471588135</v>
      </c>
      <c r="M14">
        <v>0.76369598811684702</v>
      </c>
      <c r="N14">
        <v>3.182066617153529</v>
      </c>
    </row>
    <row r="15" spans="1:14" x14ac:dyDescent="0.3">
      <c r="A15" s="1" t="s">
        <v>24</v>
      </c>
      <c r="B15">
        <v>78.348407407407407</v>
      </c>
      <c r="C15">
        <v>78.348407407407407</v>
      </c>
      <c r="D15">
        <v>73.441703703703709</v>
      </c>
      <c r="E15">
        <v>70.089962962962957</v>
      </c>
      <c r="F15">
        <v>147.4440025925926</v>
      </c>
      <c r="G15">
        <v>4.8021095287306732</v>
      </c>
      <c r="H15">
        <v>248</v>
      </c>
      <c r="I15">
        <v>255</v>
      </c>
      <c r="J15">
        <v>255</v>
      </c>
      <c r="K15">
        <v>255</v>
      </c>
      <c r="L15">
        <v>2.5543346405029297</v>
      </c>
      <c r="M15">
        <v>0.9460498668529369</v>
      </c>
      <c r="N15">
        <v>3.6955072923942844</v>
      </c>
    </row>
    <row r="16" spans="1:14" x14ac:dyDescent="0.3">
      <c r="A16" s="1" t="s">
        <v>25</v>
      </c>
      <c r="B16">
        <v>71.901384320175438</v>
      </c>
      <c r="C16">
        <v>57.631362534626042</v>
      </c>
      <c r="D16">
        <v>43.03378202908587</v>
      </c>
      <c r="E16">
        <v>30.399624163204063</v>
      </c>
      <c r="F16">
        <v>16.567347000000002</v>
      </c>
      <c r="G16">
        <v>59.860924836370721</v>
      </c>
      <c r="H16">
        <v>1.43133544921875</v>
      </c>
      <c r="I16">
        <v>31.258039855957108</v>
      </c>
      <c r="J16">
        <v>76.626198577880828</v>
      </c>
      <c r="K16">
        <v>381.00384674072268</v>
      </c>
      <c r="L16">
        <v>4.3946700096130371</v>
      </c>
      <c r="M16">
        <v>0.79255215720456729</v>
      </c>
      <c r="N16">
        <v>1.0428317857954832</v>
      </c>
    </row>
    <row r="18" spans="1:14" x14ac:dyDescent="0.3">
      <c r="A18" s="2" t="s">
        <v>26</v>
      </c>
      <c r="B18">
        <f>AVERAGE(I3DRSGM_interp[bad050])</f>
        <v>69.014758783689871</v>
      </c>
      <c r="C18">
        <f>AVERAGE(I3DRSGM_interp[bad100])</f>
        <v>55.297790805513486</v>
      </c>
      <c r="D18">
        <f>AVERAGE(I3DRSGM_interp[bad200])</f>
        <v>43.266570172408166</v>
      </c>
      <c r="E18">
        <f>AVERAGE(I3DRSGM_interp[bad400])</f>
        <v>34.928099349522903</v>
      </c>
      <c r="F18">
        <f>AVERAGE(I3DRSGM_interp[avgerr])</f>
        <v>30.628188081274704</v>
      </c>
      <c r="G18">
        <f>AVERAGE(I3DRSGM_interp[rms])</f>
        <v>38.564036585435247</v>
      </c>
      <c r="H18">
        <f>AVERAGE(I3DRSGM_interp[A50])</f>
        <v>18.217300669352213</v>
      </c>
      <c r="I18">
        <f>AVERAGE(I3DRSGM_interp[A90])</f>
        <v>81.157974929809583</v>
      </c>
      <c r="J18">
        <f>AVERAGE(I3DRSGM_interp[A95])</f>
        <v>123.55991132100421</v>
      </c>
      <c r="K18">
        <f>AVERAGE(I3DRSGM_interp[A99])</f>
        <v>198.64425817362473</v>
      </c>
      <c r="L18">
        <f>AVERAGE(I3DRSGM_interp[time])</f>
        <v>3.7994900703430177</v>
      </c>
      <c r="M18">
        <f>AVERAGE(I3DRSGM_interp[time/MP])</f>
        <v>0.77854946672599235</v>
      </c>
      <c r="N18">
        <f>AVERAGE(I3DRSGM_interp[time/Gdisp])</f>
        <v>2.6073707409635487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0719-E72A-4AD1-8AC5-7DBC2D842EF2}">
  <dimension ref="A1:N18"/>
  <sheetViews>
    <sheetView workbookViewId="0">
      <selection activeCell="M24" sqref="M24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>
        <v>75.301963058226249</v>
      </c>
      <c r="C2">
        <v>69.89565549465361</v>
      </c>
      <c r="D2">
        <v>65.789494928789651</v>
      </c>
      <c r="E2">
        <v>63.110875864857576</v>
      </c>
      <c r="F2">
        <v>70.858279999999993</v>
      </c>
      <c r="G2">
        <v>98.532979488468726</v>
      </c>
      <c r="H2">
        <v>55.1767578125</v>
      </c>
      <c r="I2">
        <v>164.56302490234373</v>
      </c>
      <c r="J2">
        <v>181.03409423828111</v>
      </c>
      <c r="K2">
        <v>221.86908325195316</v>
      </c>
      <c r="L2">
        <v>36.242663145065308</v>
      </c>
      <c r="M2">
        <v>6.360540161308804</v>
      </c>
      <c r="N2">
        <v>21.932897107961391</v>
      </c>
    </row>
    <row r="3" spans="1:14" x14ac:dyDescent="0.3">
      <c r="A3" s="1" t="s">
        <v>15</v>
      </c>
      <c r="B3">
        <v>82.947566271307281</v>
      </c>
      <c r="C3">
        <v>82.947566271307281</v>
      </c>
      <c r="D3">
        <v>81.405988722535483</v>
      </c>
      <c r="E3">
        <v>81.163199170393412</v>
      </c>
      <c r="F3">
        <v>117.43381294964028</v>
      </c>
      <c r="G3">
        <v>8.2220643601435235</v>
      </c>
      <c r="H3">
        <v>116</v>
      </c>
      <c r="I3">
        <v>255</v>
      </c>
      <c r="J3">
        <v>255</v>
      </c>
      <c r="K3">
        <v>255</v>
      </c>
      <c r="L3">
        <v>8.933060884475708</v>
      </c>
      <c r="M3">
        <v>5.7897860421775285</v>
      </c>
      <c r="N3">
        <v>22.616351727255967</v>
      </c>
    </row>
    <row r="4" spans="1:14" x14ac:dyDescent="0.3">
      <c r="A4" s="1" t="s">
        <v>16</v>
      </c>
      <c r="B4">
        <v>78.19361159368961</v>
      </c>
      <c r="C4">
        <v>74.032606107052018</v>
      </c>
      <c r="D4">
        <v>71.223242337179371</v>
      </c>
      <c r="E4">
        <v>69.286698949386761</v>
      </c>
      <c r="F4">
        <v>155.97516999999999</v>
      </c>
      <c r="G4">
        <v>233.15875258340614</v>
      </c>
      <c r="H4">
        <v>64.188568115234375</v>
      </c>
      <c r="I4">
        <v>428.28616943359373</v>
      </c>
      <c r="J4">
        <v>487.11856079101528</v>
      </c>
      <c r="K4">
        <v>555.33235595703127</v>
      </c>
      <c r="L4">
        <v>29.69931173324585</v>
      </c>
      <c r="M4">
        <v>5.6674095661308233</v>
      </c>
      <c r="N4">
        <v>8.8553274470794126</v>
      </c>
    </row>
    <row r="5" spans="1:14" x14ac:dyDescent="0.3">
      <c r="A5" s="1" t="s">
        <v>17</v>
      </c>
      <c r="B5">
        <v>60.127312457742413</v>
      </c>
      <c r="C5">
        <v>50.213290539458065</v>
      </c>
      <c r="D5">
        <v>43.51799053429891</v>
      </c>
      <c r="E5">
        <v>39.774850180706373</v>
      </c>
      <c r="F5">
        <v>47.320180000000001</v>
      </c>
      <c r="G5">
        <v>86.437790920515496</v>
      </c>
      <c r="H5">
        <v>1.017913818359375</v>
      </c>
      <c r="I5">
        <v>191.13330078125</v>
      </c>
      <c r="J5">
        <v>213.8948852539063</v>
      </c>
      <c r="K5">
        <v>236.43693603515635</v>
      </c>
      <c r="L5">
        <v>55.945774078369141</v>
      </c>
      <c r="M5">
        <v>9.4945133144292768</v>
      </c>
      <c r="N5">
        <v>33.908976122961704</v>
      </c>
    </row>
    <row r="6" spans="1:14" x14ac:dyDescent="0.3">
      <c r="A6" s="1" t="s">
        <v>17</v>
      </c>
      <c r="B6">
        <v>60.130316310820383</v>
      </c>
      <c r="C6">
        <v>50.237083771183102</v>
      </c>
      <c r="D6">
        <v>43.542547457484446</v>
      </c>
      <c r="E6">
        <v>39.818210884741653</v>
      </c>
      <c r="F6">
        <v>47.393481999999999</v>
      </c>
      <c r="G6">
        <v>86.514483523714105</v>
      </c>
      <c r="H6">
        <v>1.019775390625</v>
      </c>
      <c r="I6">
        <v>191.29588012695319</v>
      </c>
      <c r="J6">
        <v>214.08045806884766</v>
      </c>
      <c r="K6">
        <v>236.71151000976568</v>
      </c>
      <c r="L6">
        <v>56.376311302185059</v>
      </c>
      <c r="M6">
        <v>9.5675794480420056</v>
      </c>
      <c r="N6">
        <v>34.169926600150021</v>
      </c>
    </row>
    <row r="7" spans="1:14" x14ac:dyDescent="0.3">
      <c r="A7" s="1" t="s">
        <v>18</v>
      </c>
      <c r="B7">
        <v>70.562602369533067</v>
      </c>
      <c r="C7">
        <v>59.588331122984584</v>
      </c>
      <c r="D7">
        <v>54.156239799804155</v>
      </c>
      <c r="E7">
        <v>51.610914172795361</v>
      </c>
      <c r="F7">
        <v>48.426833999999999</v>
      </c>
      <c r="G7">
        <v>72.222042601272364</v>
      </c>
      <c r="H7">
        <v>8.470458984375</v>
      </c>
      <c r="I7">
        <v>126.1059539794922</v>
      </c>
      <c r="J7">
        <v>143.9390747070313</v>
      </c>
      <c r="K7">
        <v>174.7509765625</v>
      </c>
      <c r="L7">
        <v>43.018135547637939</v>
      </c>
      <c r="M7">
        <v>7.9061875210689987</v>
      </c>
      <c r="N7">
        <v>30.408413542573072</v>
      </c>
    </row>
    <row r="8" spans="1:14" x14ac:dyDescent="0.3">
      <c r="A8" s="1" t="s">
        <v>18</v>
      </c>
      <c r="B8">
        <v>70.354371344470351</v>
      </c>
      <c r="C8">
        <v>59.346375126078101</v>
      </c>
      <c r="D8">
        <v>53.903624138772656</v>
      </c>
      <c r="E8">
        <v>51.351627032320103</v>
      </c>
      <c r="F8">
        <v>48.239289999999997</v>
      </c>
      <c r="G8">
        <v>72.123835562523993</v>
      </c>
      <c r="H8">
        <v>7.31201171875</v>
      </c>
      <c r="I8">
        <v>126.1199890136719</v>
      </c>
      <c r="J8">
        <v>143.8895141601563</v>
      </c>
      <c r="K8">
        <v>174.74811767578126</v>
      </c>
      <c r="L8">
        <v>48.375967741012573</v>
      </c>
      <c r="M8">
        <v>8.8908891007162882</v>
      </c>
      <c r="N8">
        <v>34.195727310447261</v>
      </c>
    </row>
    <row r="9" spans="1:14" x14ac:dyDescent="0.3">
      <c r="A9" s="1" t="s">
        <v>19</v>
      </c>
      <c r="B9">
        <v>58.916421207658317</v>
      </c>
      <c r="C9">
        <v>51.224489795918373</v>
      </c>
      <c r="D9">
        <v>47.220334525562805</v>
      </c>
      <c r="E9">
        <v>45.498281786941583</v>
      </c>
      <c r="F9">
        <v>53.60754</v>
      </c>
      <c r="G9">
        <v>88.916862833175514</v>
      </c>
      <c r="H9">
        <v>1.173614501953125</v>
      </c>
      <c r="I9">
        <v>166.8173828125</v>
      </c>
      <c r="J9">
        <v>203.09542922973634</v>
      </c>
      <c r="K9">
        <v>249.0739770507812</v>
      </c>
      <c r="L9">
        <v>54.405205726623535</v>
      </c>
      <c r="M9">
        <v>9.538748461782653</v>
      </c>
      <c r="N9">
        <v>31.795828205942176</v>
      </c>
    </row>
    <row r="10" spans="1:14" x14ac:dyDescent="0.3">
      <c r="A10" s="1" t="s">
        <v>20</v>
      </c>
      <c r="B10">
        <v>83.248747460357535</v>
      </c>
      <c r="C10">
        <v>76.520160102667674</v>
      </c>
      <c r="D10">
        <v>71.070147479592691</v>
      </c>
      <c r="E10">
        <v>68.053326480806916</v>
      </c>
      <c r="F10">
        <v>100.876656</v>
      </c>
      <c r="G10">
        <v>136.08456125696259</v>
      </c>
      <c r="H10">
        <v>91.9873046875</v>
      </c>
      <c r="I10">
        <v>235.54302978515625</v>
      </c>
      <c r="J10">
        <v>256.37309875488279</v>
      </c>
      <c r="K10">
        <v>281.38808227539062</v>
      </c>
      <c r="L10">
        <v>31.898387670516968</v>
      </c>
      <c r="M10">
        <v>5.9919008830361209</v>
      </c>
      <c r="N10">
        <v>18.15727540313976</v>
      </c>
    </row>
    <row r="11" spans="1:14" x14ac:dyDescent="0.3">
      <c r="A11" s="1" t="s">
        <v>21</v>
      </c>
      <c r="B11">
        <v>62.591514737644516</v>
      </c>
      <c r="C11">
        <v>59.925478020581878</v>
      </c>
      <c r="D11">
        <v>57.407234627112182</v>
      </c>
      <c r="E11">
        <v>55.559272169991104</v>
      </c>
      <c r="F11">
        <v>66.905730000000005</v>
      </c>
      <c r="G11">
        <v>98.380201577858131</v>
      </c>
      <c r="H11">
        <v>51.083251953125</v>
      </c>
      <c r="I11">
        <v>176.84523925781264</v>
      </c>
      <c r="J11">
        <v>198.3780517578125</v>
      </c>
      <c r="K11">
        <v>228.91738525390633</v>
      </c>
      <c r="L11">
        <v>38.040271759033203</v>
      </c>
      <c r="M11">
        <v>7.551508654998015</v>
      </c>
      <c r="N11">
        <v>26.039685017234536</v>
      </c>
    </row>
    <row r="12" spans="1:14" x14ac:dyDescent="0.3">
      <c r="A12" s="1" t="s">
        <v>21</v>
      </c>
      <c r="B12">
        <v>62.657302121712618</v>
      </c>
      <c r="C12">
        <v>59.98570702579088</v>
      </c>
      <c r="D12">
        <v>57.455731482657853</v>
      </c>
      <c r="E12">
        <v>55.573565144200231</v>
      </c>
      <c r="F12">
        <v>66.823340000000002</v>
      </c>
      <c r="G12">
        <v>98.264262244088513</v>
      </c>
      <c r="H12">
        <v>50.8873291015625</v>
      </c>
      <c r="I12">
        <v>176.4530029296875</v>
      </c>
      <c r="J12">
        <v>198.28726654052733</v>
      </c>
      <c r="K12">
        <v>228.8291015625</v>
      </c>
      <c r="L12">
        <v>36.648964643478394</v>
      </c>
      <c r="M12">
        <v>7.2753153672258914</v>
      </c>
      <c r="N12">
        <v>25.087294369744452</v>
      </c>
    </row>
    <row r="13" spans="1:14" x14ac:dyDescent="0.3">
      <c r="A13" s="1" t="s">
        <v>22</v>
      </c>
      <c r="B13">
        <v>87.794870970507546</v>
      </c>
      <c r="C13">
        <v>83.635741740969365</v>
      </c>
      <c r="D13">
        <v>79.681695101737532</v>
      </c>
      <c r="E13">
        <v>76.981560070873343</v>
      </c>
      <c r="F13">
        <v>77.336296000000004</v>
      </c>
      <c r="G13">
        <v>97.436597975298795</v>
      </c>
      <c r="H13">
        <v>66.371383666992188</v>
      </c>
      <c r="I13">
        <v>161.5057373046875</v>
      </c>
      <c r="J13">
        <v>179.611083984375</v>
      </c>
      <c r="K13">
        <v>202.12082641601557</v>
      </c>
      <c r="L13">
        <v>25.710267543792725</v>
      </c>
      <c r="M13">
        <v>4.5921688428413505</v>
      </c>
      <c r="N13">
        <v>17.662187857082117</v>
      </c>
    </row>
    <row r="14" spans="1:14" x14ac:dyDescent="0.3">
      <c r="A14" s="1" t="s">
        <v>23</v>
      </c>
      <c r="B14">
        <v>72.666708244044216</v>
      </c>
      <c r="C14">
        <v>66.91268887034947</v>
      </c>
      <c r="D14">
        <v>64.346325241421425</v>
      </c>
      <c r="E14">
        <v>62.545138718489802</v>
      </c>
      <c r="F14">
        <v>64.652630000000002</v>
      </c>
      <c r="G14">
        <v>85.9994379069567</v>
      </c>
      <c r="H14">
        <v>81.491943359375</v>
      </c>
      <c r="I14">
        <v>132.554443359375</v>
      </c>
      <c r="J14">
        <v>141.66064453125</v>
      </c>
      <c r="K14">
        <v>176.497802734375</v>
      </c>
      <c r="L14">
        <v>37.546775579452515</v>
      </c>
      <c r="M14">
        <v>6.397936327220183</v>
      </c>
      <c r="N14">
        <v>26.658068030084095</v>
      </c>
    </row>
    <row r="15" spans="1:14" x14ac:dyDescent="0.3">
      <c r="A15" s="1" t="s">
        <v>24</v>
      </c>
      <c r="B15">
        <v>87.700888888888883</v>
      </c>
      <c r="C15">
        <v>87.700888888888883</v>
      </c>
      <c r="D15">
        <v>87.319000000000003</v>
      </c>
      <c r="E15">
        <v>87.033148148148143</v>
      </c>
      <c r="F15">
        <v>167.26443925925926</v>
      </c>
      <c r="G15">
        <v>6.4425644767465879</v>
      </c>
      <c r="H15">
        <v>186</v>
      </c>
      <c r="I15">
        <v>255</v>
      </c>
      <c r="J15">
        <v>255</v>
      </c>
      <c r="K15">
        <v>255</v>
      </c>
      <c r="L15">
        <v>23.701640367507935</v>
      </c>
      <c r="M15">
        <v>8.7783853212992344</v>
      </c>
      <c r="N15">
        <v>34.290567661325134</v>
      </c>
    </row>
    <row r="16" spans="1:14" x14ac:dyDescent="0.3">
      <c r="A16" s="1" t="s">
        <v>25</v>
      </c>
      <c r="B16">
        <v>86.904955130424739</v>
      </c>
      <c r="C16">
        <v>84.356136022622337</v>
      </c>
      <c r="D16">
        <v>83.315371075715603</v>
      </c>
      <c r="E16">
        <v>82.481767226454295</v>
      </c>
      <c r="F16">
        <v>202.95331999999999</v>
      </c>
      <c r="G16">
        <v>246.8142251142547</v>
      </c>
      <c r="H16">
        <v>223.389892578125</v>
      </c>
      <c r="I16">
        <v>406.146728515625</v>
      </c>
      <c r="J16">
        <v>429.6138977050781</v>
      </c>
      <c r="K16">
        <v>486.07120117187515</v>
      </c>
      <c r="L16">
        <v>20.034387350082397</v>
      </c>
      <c r="M16">
        <v>3.6130805903166836</v>
      </c>
      <c r="N16">
        <v>4.7540534083114254</v>
      </c>
    </row>
    <row r="18" spans="1:14" x14ac:dyDescent="0.3">
      <c r="A18" s="2" t="s">
        <v>26</v>
      </c>
      <c r="B18">
        <f>AVERAGE(I3DRALSC[bad050])</f>
        <v>73.339943477801853</v>
      </c>
      <c r="C18">
        <f>AVERAGE(I3DRALSC[bad100])</f>
        <v>67.768146593367049</v>
      </c>
      <c r="D18">
        <f>AVERAGE(I3DRALSC[bad200])</f>
        <v>64.090331163510967</v>
      </c>
      <c r="E18">
        <f>AVERAGE(I3DRALSC[bad400])</f>
        <v>61.989495733407111</v>
      </c>
      <c r="F18">
        <f>AVERAGE(I3DRALSC[avgerr])</f>
        <v>89.071133347259988</v>
      </c>
      <c r="G18">
        <f>AVERAGE(I3DRALSC[rms])</f>
        <v>101.03671082835906</v>
      </c>
      <c r="H18">
        <f>AVERAGE(I3DRALSC[A50])</f>
        <v>67.038013712565103</v>
      </c>
      <c r="I18">
        <f>AVERAGE(I3DRALSC[A90])</f>
        <v>212.89132548014325</v>
      </c>
      <c r="J18">
        <f>AVERAGE(I3DRALSC[A95])</f>
        <v>233.39840398152668</v>
      </c>
      <c r="K18">
        <f>AVERAGE(I3DRALSC[A99])</f>
        <v>264.18315706380207</v>
      </c>
      <c r="L18">
        <f>AVERAGE(I3DRALSC[time])</f>
        <v>36.43847500483195</v>
      </c>
      <c r="M18">
        <f>AVERAGE(I3DRALSC[time/MP])</f>
        <v>7.1610633068395906</v>
      </c>
      <c r="N18">
        <f>AVERAGE(I3DRALSC[time/Gdisp])</f>
        <v>24.702171987419504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2863-AA5D-4449-B9CF-BD6FEB8F0368}">
  <dimension ref="A1:N16"/>
  <sheetViews>
    <sheetView workbookViewId="0">
      <selection activeCell="D21" sqref="D21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>
        <v>74.894086536301558</v>
      </c>
      <c r="C2">
        <v>70.079507929733126</v>
      </c>
      <c r="D2">
        <v>68.030016595156795</v>
      </c>
      <c r="E2">
        <v>67.295501898193905</v>
      </c>
      <c r="F2">
        <v>75.342094000000003</v>
      </c>
      <c r="G2">
        <v>101.40925939294202</v>
      </c>
      <c r="H2">
        <v>60.099853515625</v>
      </c>
      <c r="I2">
        <v>166.87595520019531</v>
      </c>
      <c r="J2">
        <v>181.89680786132806</v>
      </c>
      <c r="K2">
        <v>225.76478515625013</v>
      </c>
      <c r="L2">
        <v>0.423797607421875</v>
      </c>
      <c r="M2">
        <v>7.4375927935650066E-2</v>
      </c>
      <c r="N2">
        <v>0.25646871701948298</v>
      </c>
    </row>
    <row r="3" spans="1:14" x14ac:dyDescent="0.3">
      <c r="A3" s="1" t="s">
        <v>15</v>
      </c>
      <c r="B3">
        <v>70.462764923196573</v>
      </c>
      <c r="C3">
        <v>70.462764923196573</v>
      </c>
      <c r="D3">
        <v>67.814245900576836</v>
      </c>
      <c r="E3">
        <v>67.515393090932662</v>
      </c>
      <c r="F3">
        <v>91.259626028906609</v>
      </c>
      <c r="G3">
        <v>7.6474922890430461</v>
      </c>
      <c r="H3">
        <v>76</v>
      </c>
      <c r="I3">
        <v>177</v>
      </c>
      <c r="J3">
        <v>255</v>
      </c>
      <c r="K3">
        <v>255</v>
      </c>
      <c r="L3">
        <v>0.11947870254516602</v>
      </c>
      <c r="M3">
        <v>7.7437748749216426E-2</v>
      </c>
      <c r="N3">
        <v>0.30249120605162666</v>
      </c>
    </row>
    <row r="4" spans="1:14" x14ac:dyDescent="0.3">
      <c r="A4" s="1" t="s">
        <v>16</v>
      </c>
      <c r="B4">
        <v>76.277925519734495</v>
      </c>
      <c r="C4">
        <v>73.756365965138329</v>
      </c>
      <c r="D4">
        <v>72.74554000787731</v>
      </c>
      <c r="E4">
        <v>72.22716038262962</v>
      </c>
      <c r="F4">
        <v>172.42948999999999</v>
      </c>
      <c r="G4">
        <v>251.71564437873144</v>
      </c>
      <c r="H4">
        <v>69.07269287109375</v>
      </c>
      <c r="I4">
        <v>466.65481262207027</v>
      </c>
      <c r="J4">
        <v>542.90599975585917</v>
      </c>
      <c r="K4">
        <v>559.64554809570313</v>
      </c>
      <c r="L4">
        <v>0.3456423282623291</v>
      </c>
      <c r="M4">
        <v>6.5957644246039421E-2</v>
      </c>
      <c r="N4">
        <v>0.10305881913443661</v>
      </c>
    </row>
    <row r="5" spans="1:14" x14ac:dyDescent="0.3">
      <c r="A5" s="1" t="s">
        <v>17</v>
      </c>
      <c r="B5">
        <v>70.85125462627316</v>
      </c>
      <c r="C5">
        <v>59.741223997154314</v>
      </c>
      <c r="D5">
        <v>54.392261124099527</v>
      </c>
      <c r="E5">
        <v>52.684528221963355</v>
      </c>
      <c r="F5">
        <v>66.682469999999995</v>
      </c>
      <c r="G5">
        <v>103.43682968060747</v>
      </c>
      <c r="H5">
        <v>40.2275390625</v>
      </c>
      <c r="I5">
        <v>203.7048278808594</v>
      </c>
      <c r="J5">
        <v>220.54400024414065</v>
      </c>
      <c r="K5">
        <v>236.09900329589851</v>
      </c>
      <c r="L5">
        <v>0.43454241752624512</v>
      </c>
      <c r="M5">
        <v>7.3745851887004402E-2</v>
      </c>
      <c r="N5">
        <v>0.26337804245358715</v>
      </c>
    </row>
    <row r="6" spans="1:14" x14ac:dyDescent="0.3">
      <c r="A6" s="1" t="s">
        <v>17</v>
      </c>
      <c r="B6">
        <v>70.85125462627316</v>
      </c>
      <c r="C6">
        <v>59.741223997154314</v>
      </c>
      <c r="D6">
        <v>54.392261124099527</v>
      </c>
      <c r="E6">
        <v>52.684528221963355</v>
      </c>
      <c r="F6">
        <v>66.682469999999995</v>
      </c>
      <c r="G6">
        <v>103.43682968060747</v>
      </c>
      <c r="H6">
        <v>40.2275390625</v>
      </c>
      <c r="I6">
        <v>203.7048278808594</v>
      </c>
      <c r="J6">
        <v>220.54400024414065</v>
      </c>
      <c r="K6">
        <v>236.09900329589851</v>
      </c>
      <c r="L6">
        <v>0.45604968070983887</v>
      </c>
      <c r="M6">
        <v>7.7395832605253456E-2</v>
      </c>
      <c r="N6">
        <v>0.2764136878759052</v>
      </c>
    </row>
    <row r="7" spans="1:14" x14ac:dyDescent="0.3">
      <c r="A7" s="1" t="s">
        <v>18</v>
      </c>
      <c r="B7">
        <v>64.93599055480243</v>
      </c>
      <c r="C7">
        <v>56.3515241114251</v>
      </c>
      <c r="D7">
        <v>54.700728091817197</v>
      </c>
      <c r="E7">
        <v>54.162268023654157</v>
      </c>
      <c r="F7">
        <v>54.949714999999998</v>
      </c>
      <c r="G7">
        <v>79.687450980377079</v>
      </c>
      <c r="H7">
        <v>53.2178955078125</v>
      </c>
      <c r="I7">
        <v>134.337890625</v>
      </c>
      <c r="J7">
        <v>155.43605422973633</v>
      </c>
      <c r="K7">
        <v>186.1372610473633</v>
      </c>
      <c r="L7">
        <v>0.44329118728637695</v>
      </c>
      <c r="M7">
        <v>8.1471295966378851E-2</v>
      </c>
      <c r="N7">
        <v>0.31335113833222639</v>
      </c>
    </row>
    <row r="8" spans="1:14" x14ac:dyDescent="0.3">
      <c r="A8" s="1" t="s">
        <v>18</v>
      </c>
      <c r="B8">
        <v>64.93599055480243</v>
      </c>
      <c r="C8">
        <v>56.3515241114251</v>
      </c>
      <c r="D8">
        <v>54.700728091817197</v>
      </c>
      <c r="E8">
        <v>54.162268023654157</v>
      </c>
      <c r="F8">
        <v>54.949714999999998</v>
      </c>
      <c r="G8">
        <v>79.687450980377079</v>
      </c>
      <c r="H8">
        <v>53.2178955078125</v>
      </c>
      <c r="I8">
        <v>134.337890625</v>
      </c>
      <c r="J8">
        <v>155.43605422973633</v>
      </c>
      <c r="K8">
        <v>186.1372610473633</v>
      </c>
      <c r="L8">
        <v>0.40720033645629883</v>
      </c>
      <c r="M8">
        <v>7.483825548647377E-2</v>
      </c>
      <c r="N8">
        <v>0.2878394441787453</v>
      </c>
    </row>
    <row r="9" spans="1:14" x14ac:dyDescent="0.3">
      <c r="A9" s="1" t="s">
        <v>19</v>
      </c>
      <c r="B9">
        <v>58.082386562872571</v>
      </c>
      <c r="C9">
        <v>52.861561119293079</v>
      </c>
      <c r="D9">
        <v>51.214899361806573</v>
      </c>
      <c r="E9">
        <v>50.663510765130795</v>
      </c>
      <c r="F9">
        <v>63.132103000000001</v>
      </c>
      <c r="G9">
        <v>98.126856073210149</v>
      </c>
      <c r="H9">
        <v>13.5675048828125</v>
      </c>
      <c r="I9">
        <v>177.5442840576172</v>
      </c>
      <c r="J9">
        <v>204.72439651489259</v>
      </c>
      <c r="K9">
        <v>255.3476574707031</v>
      </c>
      <c r="L9">
        <v>0.4530937671661377</v>
      </c>
      <c r="M9">
        <v>7.9439961982982282E-2</v>
      </c>
      <c r="N9">
        <v>0.26479987327660759</v>
      </c>
    </row>
    <row r="10" spans="1:14" x14ac:dyDescent="0.3">
      <c r="A10" s="1" t="s">
        <v>20</v>
      </c>
      <c r="B10">
        <v>76.076774593957751</v>
      </c>
      <c r="C10">
        <v>69.293675088060979</v>
      </c>
      <c r="D10">
        <v>66.247757150070328</v>
      </c>
      <c r="E10">
        <v>65.300124878277487</v>
      </c>
      <c r="F10">
        <v>97.015204999999995</v>
      </c>
      <c r="G10">
        <v>133.02781810818743</v>
      </c>
      <c r="H10">
        <v>88.17669677734375</v>
      </c>
      <c r="I10">
        <v>232.48876953125</v>
      </c>
      <c r="J10">
        <v>252.79281005859366</v>
      </c>
      <c r="K10">
        <v>281.26918060302734</v>
      </c>
      <c r="L10">
        <v>0.43747210502624512</v>
      </c>
      <c r="M10">
        <v>8.2176237855220297E-2</v>
      </c>
      <c r="N10">
        <v>0.24901890259157666</v>
      </c>
    </row>
    <row r="11" spans="1:14" x14ac:dyDescent="0.3">
      <c r="A11" s="1" t="s">
        <v>21</v>
      </c>
      <c r="B11">
        <v>85.104437968491936</v>
      </c>
      <c r="C11">
        <v>80.014015055266157</v>
      </c>
      <c r="D11">
        <v>77.012291957819841</v>
      </c>
      <c r="E11">
        <v>75.2009155444035</v>
      </c>
      <c r="F11">
        <v>92.775440000000003</v>
      </c>
      <c r="G11">
        <v>116.46095610493244</v>
      </c>
      <c r="H11">
        <v>102.81666564941406</v>
      </c>
      <c r="I11">
        <v>184.9578857421875</v>
      </c>
      <c r="J11">
        <v>195.76611328125</v>
      </c>
      <c r="K11">
        <v>220.9439489746095</v>
      </c>
      <c r="L11">
        <v>0.39547991752624512</v>
      </c>
      <c r="M11">
        <v>7.8508114742060472E-2</v>
      </c>
      <c r="N11">
        <v>0.27071763704158786</v>
      </c>
    </row>
    <row r="12" spans="1:14" x14ac:dyDescent="0.3">
      <c r="A12" s="1" t="s">
        <v>21</v>
      </c>
      <c r="B12">
        <v>85.104437968491936</v>
      </c>
      <c r="C12">
        <v>80.014015055266157</v>
      </c>
      <c r="D12">
        <v>77.012291957819841</v>
      </c>
      <c r="E12">
        <v>75.2009155444035</v>
      </c>
      <c r="F12">
        <v>92.775440000000003</v>
      </c>
      <c r="G12">
        <v>116.46095610493244</v>
      </c>
      <c r="H12">
        <v>102.81666564941406</v>
      </c>
      <c r="I12">
        <v>184.9578857421875</v>
      </c>
      <c r="J12">
        <v>195.76611328125</v>
      </c>
      <c r="K12">
        <v>220.9439489746095</v>
      </c>
      <c r="L12">
        <v>0.36032795906066895</v>
      </c>
      <c r="M12">
        <v>7.1529975356663097E-2</v>
      </c>
      <c r="N12">
        <v>0.24665508743676931</v>
      </c>
    </row>
    <row r="13" spans="1:14" x14ac:dyDescent="0.3">
      <c r="A13" s="1" t="s">
        <v>22</v>
      </c>
      <c r="B13">
        <v>83.943544238683131</v>
      </c>
      <c r="C13">
        <v>78.425086448331044</v>
      </c>
      <c r="D13">
        <v>75.584597908093272</v>
      </c>
      <c r="E13">
        <v>74.534161379743949</v>
      </c>
      <c r="F13">
        <v>75.230699999999999</v>
      </c>
      <c r="G13">
        <v>95.915693775836289</v>
      </c>
      <c r="H13">
        <v>67.433013916015625</v>
      </c>
      <c r="I13">
        <v>159.29945068359382</v>
      </c>
      <c r="J13">
        <v>179.56298828125</v>
      </c>
      <c r="K13">
        <v>205.60466674804672</v>
      </c>
      <c r="L13">
        <v>0.46188449859619141</v>
      </c>
      <c r="M13">
        <v>8.2498231487945703E-2</v>
      </c>
      <c r="N13">
        <v>0.31730089033825276</v>
      </c>
    </row>
    <row r="14" spans="1:14" x14ac:dyDescent="0.3">
      <c r="A14" s="1" t="s">
        <v>23</v>
      </c>
      <c r="B14">
        <v>74.649523155191304</v>
      </c>
      <c r="C14">
        <v>67.915419345340339</v>
      </c>
      <c r="D14">
        <v>65.66320347559612</v>
      </c>
      <c r="E14">
        <v>65.088004313141724</v>
      </c>
      <c r="F14">
        <v>69.808660000000003</v>
      </c>
      <c r="G14">
        <v>90.12139165800204</v>
      </c>
      <c r="H14">
        <v>87.709716796875</v>
      </c>
      <c r="I14">
        <v>134.5224609375</v>
      </c>
      <c r="J14">
        <v>144.706787109375</v>
      </c>
      <c r="K14">
        <v>189.06915283203125</v>
      </c>
      <c r="L14">
        <v>0.46187853813171387</v>
      </c>
      <c r="M14">
        <v>7.8703681801464934E-2</v>
      </c>
      <c r="N14">
        <v>0.32793200750610385</v>
      </c>
    </row>
    <row r="15" spans="1:14" x14ac:dyDescent="0.3">
      <c r="A15" s="1" t="s">
        <v>24</v>
      </c>
      <c r="B15">
        <v>82.754259259259257</v>
      </c>
      <c r="C15">
        <v>82.754259259259257</v>
      </c>
      <c r="D15">
        <v>81.913259259259263</v>
      </c>
      <c r="E15">
        <v>81.685518518518521</v>
      </c>
      <c r="F15">
        <v>134.95278814814816</v>
      </c>
      <c r="G15">
        <v>7.406519400476153</v>
      </c>
      <c r="H15">
        <v>127</v>
      </c>
      <c r="I15">
        <v>255</v>
      </c>
      <c r="J15">
        <v>255</v>
      </c>
      <c r="K15">
        <v>255</v>
      </c>
      <c r="L15">
        <v>0.2431175708770752</v>
      </c>
      <c r="M15">
        <v>9.0043544769287109E-2</v>
      </c>
      <c r="N15">
        <v>0.35173259675502777</v>
      </c>
    </row>
    <row r="16" spans="1:14" x14ac:dyDescent="0.3">
      <c r="A16" s="1" t="s">
        <v>25</v>
      </c>
      <c r="B16">
        <v>80.62532461911357</v>
      </c>
      <c r="C16">
        <v>75.457749018928894</v>
      </c>
      <c r="D16">
        <v>73.456093461449683</v>
      </c>
      <c r="E16">
        <v>72.4475199099723</v>
      </c>
      <c r="F16">
        <v>168.24294</v>
      </c>
      <c r="G16">
        <v>223.85212404062642</v>
      </c>
      <c r="H16">
        <v>148.97030639648438</v>
      </c>
      <c r="I16">
        <v>401.812744140625</v>
      </c>
      <c r="J16">
        <v>428.307861328125</v>
      </c>
      <c r="K16">
        <v>486.06080322265643</v>
      </c>
      <c r="L16">
        <v>0.39059782028198242</v>
      </c>
      <c r="M16">
        <v>7.0441954546467858E-2</v>
      </c>
      <c r="N16">
        <v>9.2686782297984022E-2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CC3C-AFEE-46C1-8D60-52E7BDE82CAF}">
  <dimension ref="A1:N16"/>
  <sheetViews>
    <sheetView workbookViewId="0">
      <selection activeCell="C18" sqref="C18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>
        <v>77.243838591742303</v>
      </c>
      <c r="C2">
        <v>71.838110173870078</v>
      </c>
      <c r="D2">
        <v>69.264597279629797</v>
      </c>
      <c r="E2">
        <v>68.350424566448027</v>
      </c>
      <c r="F2">
        <v>75.84281</v>
      </c>
      <c r="G2">
        <v>101.64502416498311</v>
      </c>
      <c r="H2">
        <v>60.327484130859375</v>
      </c>
      <c r="I2">
        <v>166.98847351074218</v>
      </c>
      <c r="J2">
        <v>180.92950439453125</v>
      </c>
      <c r="K2">
        <v>226.54932373046881</v>
      </c>
      <c r="L2">
        <v>10.556811809539795</v>
      </c>
      <c r="M2">
        <v>1.8527067180795589</v>
      </c>
      <c r="N2">
        <v>6.3886438554467553</v>
      </c>
    </row>
    <row r="3" spans="1:14" x14ac:dyDescent="0.3">
      <c r="A3" s="1" t="s">
        <v>15</v>
      </c>
      <c r="B3">
        <v>83.820467949964353</v>
      </c>
      <c r="C3">
        <v>83.820467949964353</v>
      </c>
      <c r="D3">
        <v>81.955538272085036</v>
      </c>
      <c r="E3">
        <v>81.702249011601523</v>
      </c>
      <c r="F3">
        <v>105.6341259965001</v>
      </c>
      <c r="G3">
        <v>8.74274273821195</v>
      </c>
      <c r="H3">
        <v>112</v>
      </c>
      <c r="I3">
        <v>177</v>
      </c>
      <c r="J3">
        <v>218</v>
      </c>
      <c r="K3">
        <v>255</v>
      </c>
      <c r="L3">
        <v>1.1971523761749268</v>
      </c>
      <c r="M3">
        <v>0.77591054259830627</v>
      </c>
      <c r="N3">
        <v>3.0309005570246339</v>
      </c>
    </row>
    <row r="4" spans="1:14" x14ac:dyDescent="0.3">
      <c r="A4" s="1" t="s">
        <v>16</v>
      </c>
      <c r="B4">
        <v>72.983996543754188</v>
      </c>
      <c r="C4">
        <v>69.4660184170272</v>
      </c>
      <c r="D4">
        <v>67.772072495672063</v>
      </c>
      <c r="E4">
        <v>66.887993362298218</v>
      </c>
      <c r="F4">
        <v>158.69051999999999</v>
      </c>
      <c r="G4">
        <v>242.57345053869767</v>
      </c>
      <c r="H4">
        <v>64.7021484375</v>
      </c>
      <c r="I4">
        <v>464.97379150390623</v>
      </c>
      <c r="J4">
        <v>541.74002685546861</v>
      </c>
      <c r="K4">
        <v>559.55265258789063</v>
      </c>
      <c r="L4">
        <v>7.9457805156707764</v>
      </c>
      <c r="M4">
        <v>1.5162638417131729</v>
      </c>
      <c r="N4">
        <v>2.369162252676833</v>
      </c>
    </row>
    <row r="5" spans="1:14" x14ac:dyDescent="0.3">
      <c r="A5" s="1" t="s">
        <v>17</v>
      </c>
      <c r="B5">
        <v>64.571182153650653</v>
      </c>
      <c r="C5">
        <v>49.990615080496475</v>
      </c>
      <c r="D5">
        <v>42.955608142783831</v>
      </c>
      <c r="E5">
        <v>40.577778411358842</v>
      </c>
      <c r="F5">
        <v>45.450474</v>
      </c>
      <c r="G5">
        <v>82.117017662867852</v>
      </c>
      <c r="H5">
        <v>0.999267578125</v>
      </c>
      <c r="I5">
        <v>168.89931945800782</v>
      </c>
      <c r="J5">
        <v>205.8570434570313</v>
      </c>
      <c r="K5">
        <v>232.48710693359385</v>
      </c>
      <c r="L5">
        <v>8.6068174839019775</v>
      </c>
      <c r="M5">
        <v>1.4606562254603832</v>
      </c>
      <c r="N5">
        <v>5.2166293766442253</v>
      </c>
    </row>
    <row r="6" spans="1:14" x14ac:dyDescent="0.3">
      <c r="A6" s="1" t="s">
        <v>17</v>
      </c>
      <c r="B6">
        <v>64.571182153650653</v>
      </c>
      <c r="C6">
        <v>49.990615080496475</v>
      </c>
      <c r="D6">
        <v>42.955608142783831</v>
      </c>
      <c r="E6">
        <v>40.577778411358842</v>
      </c>
      <c r="F6">
        <v>45.450474</v>
      </c>
      <c r="G6">
        <v>82.117017662867852</v>
      </c>
      <c r="H6">
        <v>0.999267578125</v>
      </c>
      <c r="I6">
        <v>168.89931945800782</v>
      </c>
      <c r="J6">
        <v>205.8570434570313</v>
      </c>
      <c r="K6">
        <v>232.48710693359385</v>
      </c>
      <c r="L6">
        <v>8.3470804691314697</v>
      </c>
      <c r="M6">
        <v>1.4165764609810465</v>
      </c>
      <c r="N6">
        <v>5.0592016463608802</v>
      </c>
    </row>
    <row r="7" spans="1:14" x14ac:dyDescent="0.3">
      <c r="A7" s="1" t="s">
        <v>18</v>
      </c>
      <c r="B7">
        <v>60.446434085047954</v>
      </c>
      <c r="C7">
        <v>49.46879953068072</v>
      </c>
      <c r="D7">
        <v>46.747074841134243</v>
      </c>
      <c r="E7">
        <v>45.734553779108232</v>
      </c>
      <c r="F7">
        <v>44.038795</v>
      </c>
      <c r="G7">
        <v>71.442790158454756</v>
      </c>
      <c r="H7">
        <v>0.937591552734375</v>
      </c>
      <c r="I7">
        <v>130.0625</v>
      </c>
      <c r="J7">
        <v>151.76674499511722</v>
      </c>
      <c r="K7">
        <v>184.56517761230469</v>
      </c>
      <c r="L7">
        <v>7.2822861671447754</v>
      </c>
      <c r="M7">
        <v>1.3383918035168025</v>
      </c>
      <c r="N7">
        <v>5.1476607827569332</v>
      </c>
    </row>
    <row r="8" spans="1:14" x14ac:dyDescent="0.3">
      <c r="A8" s="1" t="s">
        <v>18</v>
      </c>
      <c r="B8">
        <v>60.446434085047954</v>
      </c>
      <c r="C8">
        <v>49.46879953068072</v>
      </c>
      <c r="D8">
        <v>46.747074841134243</v>
      </c>
      <c r="E8">
        <v>45.734553779108232</v>
      </c>
      <c r="F8">
        <v>44.038795</v>
      </c>
      <c r="G8">
        <v>71.442790158454756</v>
      </c>
      <c r="H8">
        <v>0.937591552734375</v>
      </c>
      <c r="I8">
        <v>130.0625</v>
      </c>
      <c r="J8">
        <v>151.76674499511722</v>
      </c>
      <c r="K8">
        <v>184.56517761230469</v>
      </c>
      <c r="L8">
        <v>7.4565548896789551</v>
      </c>
      <c r="M8">
        <v>1.3704201836841996</v>
      </c>
      <c r="N8">
        <v>5.2708468603238448</v>
      </c>
    </row>
    <row r="9" spans="1:14" x14ac:dyDescent="0.3">
      <c r="A9" s="1" t="s">
        <v>19</v>
      </c>
      <c r="B9">
        <v>54.17813310891367</v>
      </c>
      <c r="C9">
        <v>47.023458868083317</v>
      </c>
      <c r="D9">
        <v>44.47287677957781</v>
      </c>
      <c r="E9">
        <v>43.54751385090119</v>
      </c>
      <c r="F9">
        <v>52.464109999999998</v>
      </c>
      <c r="G9">
        <v>88.565110560500912</v>
      </c>
      <c r="H9">
        <v>0.697265625</v>
      </c>
      <c r="I9">
        <v>173.271484375</v>
      </c>
      <c r="J9">
        <v>191.25</v>
      </c>
      <c r="K9">
        <v>237.82117797851538</v>
      </c>
      <c r="L9">
        <v>7.8803513050079346</v>
      </c>
      <c r="M9">
        <v>1.3816451548158943</v>
      </c>
      <c r="N9">
        <v>4.6054838493863146</v>
      </c>
    </row>
    <row r="10" spans="1:14" x14ac:dyDescent="0.3">
      <c r="A10" s="1" t="s">
        <v>20</v>
      </c>
      <c r="B10">
        <v>78.125601098808616</v>
      </c>
      <c r="C10">
        <v>70.825819598225564</v>
      </c>
      <c r="D10">
        <v>67.271315715127258</v>
      </c>
      <c r="E10">
        <v>65.962329137663644</v>
      </c>
      <c r="F10">
        <v>95.367170000000002</v>
      </c>
      <c r="G10">
        <v>131.49130347907044</v>
      </c>
      <c r="H10">
        <v>84.378662109375</v>
      </c>
      <c r="I10">
        <v>231.90910644531255</v>
      </c>
      <c r="J10">
        <v>252.11846008300779</v>
      </c>
      <c r="K10">
        <v>280.77833648681639</v>
      </c>
      <c r="L10">
        <v>8.2330005168914795</v>
      </c>
      <c r="M10">
        <v>1.5465146256528457</v>
      </c>
      <c r="N10">
        <v>4.6864079565237748</v>
      </c>
    </row>
    <row r="11" spans="1:14" x14ac:dyDescent="0.3">
      <c r="A11" s="1" t="s">
        <v>21</v>
      </c>
      <c r="B11">
        <v>82.102476654808783</v>
      </c>
      <c r="C11">
        <v>75.363299612501592</v>
      </c>
      <c r="D11">
        <v>71.031436602718841</v>
      </c>
      <c r="E11">
        <v>68.126667513657736</v>
      </c>
      <c r="F11">
        <v>80.798034999999999</v>
      </c>
      <c r="G11">
        <v>108.46540527110476</v>
      </c>
      <c r="H11">
        <v>81.11767578125</v>
      </c>
      <c r="I11">
        <v>181.9912109375</v>
      </c>
      <c r="J11">
        <v>193.8991714477539</v>
      </c>
      <c r="K11">
        <v>215.44851928710966</v>
      </c>
      <c r="L11">
        <v>6.5620801448822021</v>
      </c>
      <c r="M11">
        <v>1.3026616981804651</v>
      </c>
      <c r="N11">
        <v>4.4919368902774659</v>
      </c>
    </row>
    <row r="12" spans="1:14" x14ac:dyDescent="0.3">
      <c r="A12" s="1" t="s">
        <v>21</v>
      </c>
      <c r="B12">
        <v>82.102476654808783</v>
      </c>
      <c r="C12">
        <v>75.363299612501592</v>
      </c>
      <c r="D12">
        <v>71.031436602718841</v>
      </c>
      <c r="E12">
        <v>68.126667513657736</v>
      </c>
      <c r="F12">
        <v>80.798034999999999</v>
      </c>
      <c r="G12">
        <v>108.46540527110476</v>
      </c>
      <c r="H12">
        <v>81.11767578125</v>
      </c>
      <c r="I12">
        <v>181.9912109375</v>
      </c>
      <c r="J12">
        <v>193.8991714477539</v>
      </c>
      <c r="K12">
        <v>215.44851928710966</v>
      </c>
      <c r="L12">
        <v>7.5130095481872559</v>
      </c>
      <c r="M12">
        <v>1.4914340514601179</v>
      </c>
      <c r="N12">
        <v>5.142876039517648</v>
      </c>
    </row>
    <row r="13" spans="1:14" x14ac:dyDescent="0.3">
      <c r="A13" s="1" t="s">
        <v>22</v>
      </c>
      <c r="B13">
        <v>74.941486625514415</v>
      </c>
      <c r="C13">
        <v>64.941558070416093</v>
      </c>
      <c r="D13">
        <v>59.708004686785557</v>
      </c>
      <c r="E13">
        <v>57.516325160036573</v>
      </c>
      <c r="F13">
        <v>53.131573000000003</v>
      </c>
      <c r="G13">
        <v>79.586513829880431</v>
      </c>
      <c r="H13">
        <v>44.064208984375</v>
      </c>
      <c r="I13">
        <v>148.6856689453125</v>
      </c>
      <c r="J13">
        <v>175.2769836425781</v>
      </c>
      <c r="K13">
        <v>198.25424926757807</v>
      </c>
      <c r="L13">
        <v>7.4624130725860596</v>
      </c>
      <c r="M13">
        <v>1.3328784208865705</v>
      </c>
      <c r="N13">
        <v>5.1264554649483483</v>
      </c>
    </row>
    <row r="14" spans="1:14" x14ac:dyDescent="0.3">
      <c r="A14" s="1" t="s">
        <v>23</v>
      </c>
      <c r="B14">
        <v>76.023553243580722</v>
      </c>
      <c r="C14">
        <v>67.831242195721757</v>
      </c>
      <c r="D14">
        <v>64.430996548396067</v>
      </c>
      <c r="E14">
        <v>63.079510259388307</v>
      </c>
      <c r="F14">
        <v>62.285392999999999</v>
      </c>
      <c r="G14">
        <v>83.325996421810046</v>
      </c>
      <c r="H14">
        <v>78.512069702148438</v>
      </c>
      <c r="I14">
        <v>130.661865234375</v>
      </c>
      <c r="J14">
        <v>140.440185546875</v>
      </c>
      <c r="K14">
        <v>164.64141845703125</v>
      </c>
      <c r="L14">
        <v>8.6454253196716309</v>
      </c>
      <c r="M14">
        <v>1.4731725924094075</v>
      </c>
      <c r="N14">
        <v>6.138219135039197</v>
      </c>
    </row>
    <row r="15" spans="1:14" x14ac:dyDescent="0.3">
      <c r="A15" s="1" t="s">
        <v>24</v>
      </c>
      <c r="B15">
        <v>75.879222222222225</v>
      </c>
      <c r="C15">
        <v>75.879222222222225</v>
      </c>
      <c r="D15">
        <v>74.046037037037038</v>
      </c>
      <c r="E15">
        <v>73.612296296296293</v>
      </c>
      <c r="F15">
        <v>130.05099555555555</v>
      </c>
      <c r="G15">
        <v>6.5144275209665139</v>
      </c>
      <c r="H15">
        <v>124</v>
      </c>
      <c r="I15">
        <v>255</v>
      </c>
      <c r="J15">
        <v>255</v>
      </c>
      <c r="K15">
        <v>255</v>
      </c>
      <c r="L15">
        <v>2.8701643943786621</v>
      </c>
      <c r="M15">
        <v>1.0630238497698747</v>
      </c>
      <c r="N15">
        <v>4.152436913163573</v>
      </c>
    </row>
    <row r="16" spans="1:14" x14ac:dyDescent="0.3">
      <c r="A16" s="1" t="s">
        <v>25</v>
      </c>
      <c r="B16">
        <v>77.911580967220686</v>
      </c>
      <c r="C16">
        <v>71.28700657894737</v>
      </c>
      <c r="D16">
        <v>68.176524267082186</v>
      </c>
      <c r="E16">
        <v>66.19135214681441</v>
      </c>
      <c r="F16">
        <v>142.30783</v>
      </c>
      <c r="G16">
        <v>205.12659962813208</v>
      </c>
      <c r="H16">
        <v>103.8231201171875</v>
      </c>
      <c r="I16">
        <v>392.5078125</v>
      </c>
      <c r="J16">
        <v>426.38089599609361</v>
      </c>
      <c r="K16">
        <v>485.87116210937529</v>
      </c>
      <c r="L16">
        <v>7.4313127994537354</v>
      </c>
      <c r="M16">
        <v>1.3401923186918816</v>
      </c>
      <c r="N16">
        <v>1.7634109456472125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C340-C0E4-433F-B4FE-3234CB87CE8B}">
  <dimension ref="A1"/>
  <sheetViews>
    <sheetView tabSelected="1" workbookViewId="0">
      <selection activeCell="L20" sqref="L20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F G h l U l 5 M 5 3 m j A A A A 9 Q A A A B I A H A B D b 2 5 m a W c v U G F j a 2 F n Z S 5 4 b W w g o h g A K K A U A A A A A A A A A A A A A A A A A A A A A A A A A A A A h Y + x D o I w F E V / h X S n L X U h 5 F E S H V w k M T E x r g 1 U a I S H o c X y b w 5 + k r 8 g R l E 3 x 3 v P G e 6 9 X 2 + Q j W 0 T X H R v T Y c p i S g n g c a i K w 1 W K R n c M Y x J J m G r i p O q d D D J a J P R l i m p n T s n j H n v q V / Q r q + Y 4 D x i h 3 y z K 2 r d K v K R z X 8 5 N G i d w k I T C f v X G C l o H F P B p 0 n A 5 g 5 y g 1 8 u J v a k P y W s h s Y N v Z Y a w / U S 2 B y B v S / I B 1 B L A w Q U A A I A C A A U a G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G h l U q a x n l a c A Q A A 3 g 0 A A B M A H A B G b 3 J t d W x h c y 9 T Z W N 0 a W 9 u M S 5 t I K I Y A C i g F A A A A A A A A A A A A A A A A A A A A A A A A A A A A O 2 W T U / C M B j H 7 y R 8 h 2 Z e I K k I K A c 1 O + B Q N P F 9 x I s Y 0 m 2 P o 7 E v 5 G k 3 N c T v b h W I x p S T 4 m m 7 d P v / u q d P 0 1 + W G U g t 1 4 r E i 7 F z W K / V a 2 b K E D J y t j u 4 j Y c X J C Q C b L 1 G 3 B X r A l N w S W T K 1 k C n h Q R l G y d c Q C v S y r o H 0 w i i g 3 G k M x h / v D / m u x m a X G 4 n o N K p Z P g 0 h p K J C Y I p h D W t 1 J R B k 9 4 P Q H D J L W A Y 0 I C S S I t C K h N 2 9 i g 5 V q n O u M r D T r f X p e S m 0 B Z i + y o g / L p t X W o F D 0 2 6 a H I r u E Y t H c v I K b A M 0 A S u 4 x F L 3 M Q l W e a N x X 4 o u V / m f S H i l A m G J r R Y f C 8 Z T Z n K X c X R 6 w y + y o 2 Q K f O o U S 4 6 / o C m 4 V m f z u c B c R u z b g K x 8 G L f K J k H C c v a v f Y q V o V M A F e g 0 1 4 D u u v A n h e w M g d E D 0 B p P G n f 2 0 9 / 3 5 / 2 v O m + J 7 V c w p p 4 5 + J 6 H R l m 3 M x + w L d m v c a V 9 1 g 8 8 k 6 4 s x J n m 3 R 4 8 n z 2 u U b l c u X y 5 l z u n 8 f R 7 y x e V f m U t / o K V + b + g 7 l X M 1 D R 3 d G f / 0 O k Z S I n l c K V w v + l c D z c h M Q m r z S u N N 6 c x u 9 Q S w E C L Q A U A A I A C A A U a G V S X k z n e a M A A A D 1 A A A A E g A A A A A A A A A A A A A A A A A A A A A A Q 2 9 u Z m l n L 1 B h Y 2 t h Z 2 U u e G 1 s U E s B A i 0 A F A A C A A g A F G h l U g / K 6 a u k A A A A 6 Q A A A B M A A A A A A A A A A A A A A A A A 7 w A A A F t D b 2 5 0 Z W 5 0 X 1 R 5 c G V z X S 5 4 b W x Q S w E C L Q A U A A I A C A A U a G V S p r G e V p w B A A D e D Q A A E w A A A A A A A A A A A A A A A A D g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T A A A A A A A A C V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l N H T V 9 p b n R l c n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M 0 R S U 0 d N X 2 l u d G V y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N V Q x M j o x N T o w N y 4 3 N D E w M T E 4 W i I g L z 4 8 R W 5 0 c n k g V H l w Z T 0 i R m l s b E N v b H V t b l R 5 c G V z I i B W Y W x 1 Z T 0 i c 0 J n V U Z C U V V G Q l F V R k J R V U Z C U V U 9 I i A v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Y W x f c m V z d W x 0 c 1 9 3 S W 5 0 Z X J w L 0 F 1 d G 9 S Z W 1 v d m V k Q 2 9 s d W 1 u c z E u e y A s M H 0 m c X V v d D s s J n F 1 b 3 Q 7 U 2 V j d G l v b j E v Z X Z h b F 9 y Z X N 1 b H R z X 3 d J b n R l c n A v Q X V 0 b 1 J l b W 9 2 Z W R D b 2 x 1 b W 5 z M S 5 7 Y m F k M D U w L D F 9 J n F 1 b 3 Q 7 L C Z x d W 9 0 O 1 N l Y 3 R p b 2 4 x L 2 V 2 Y W x f c m V z d W x 0 c 1 9 3 S W 5 0 Z X J w L 0 F 1 d G 9 S Z W 1 v d m V k Q 2 9 s d W 1 u c z E u e 2 J h Z D E w M C w y f S Z x d W 9 0 O y w m c X V v d D t T Z W N 0 a W 9 u M S 9 l d m F s X 3 J l c 3 V s d H N f d 0 l u d G V y c C 9 B d X R v U m V t b 3 Z l Z E N v b H V t b n M x L n t i Y W Q y M D A s M 3 0 m c X V v d D s s J n F 1 b 3 Q 7 U 2 V j d G l v b j E v Z X Z h b F 9 y Z X N 1 b H R z X 3 d J b n R l c n A v Q X V 0 b 1 J l b W 9 2 Z W R D b 2 x 1 b W 5 z M S 5 7 Y m F k N D A w L D R 9 J n F 1 b 3 Q 7 L C Z x d W 9 0 O 1 N l Y 3 R p b 2 4 x L 2 V 2 Y W x f c m V z d W x 0 c 1 9 3 S W 5 0 Z X J w L 0 F 1 d G 9 S Z W 1 v d m V k Q 2 9 s d W 1 u c z E u e 2 F 2 Z 2 V y c i w 1 f S Z x d W 9 0 O y w m c X V v d D t T Z W N 0 a W 9 u M S 9 l d m F s X 3 J l c 3 V s d H N f d 0 l u d G V y c C 9 B d X R v U m V t b 3 Z l Z E N v b H V t b n M x L n t y b X M s N n 0 m c X V v d D s s J n F 1 b 3 Q 7 U 2 V j d G l v b j E v Z X Z h b F 9 y Z X N 1 b H R z X 3 d J b n R l c n A v Q X V 0 b 1 J l b W 9 2 Z W R D b 2 x 1 b W 5 z M S 5 7 Q T U w L D d 9 J n F 1 b 3 Q 7 L C Z x d W 9 0 O 1 N l Y 3 R p b 2 4 x L 2 V 2 Y W x f c m V z d W x 0 c 1 9 3 S W 5 0 Z X J w L 0 F 1 d G 9 S Z W 1 v d m V k Q 2 9 s d W 1 u c z E u e 0 E 5 M C w 4 f S Z x d W 9 0 O y w m c X V v d D t T Z W N 0 a W 9 u M S 9 l d m F s X 3 J l c 3 V s d H N f d 0 l u d G V y c C 9 B d X R v U m V t b 3 Z l Z E N v b H V t b n M x L n t B O T U s O X 0 m c X V v d D s s J n F 1 b 3 Q 7 U 2 V j d G l v b j E v Z X Z h b F 9 y Z X N 1 b H R z X 3 d J b n R l c n A v Q X V 0 b 1 J l b W 9 2 Z W R D b 2 x 1 b W 5 z M S 5 7 Q T k 5 L D E w f S Z x d W 9 0 O y w m c X V v d D t T Z W N 0 a W 9 u M S 9 l d m F s X 3 J l c 3 V s d H N f d 0 l u d G V y c C 9 B d X R v U m V t b 3 Z l Z E N v b H V t b n M x L n t 0 a W 1 l L D E x f S Z x d W 9 0 O y w m c X V v d D t T Z W N 0 a W 9 u M S 9 l d m F s X 3 J l c 3 V s d H N f d 0 l u d G V y c C 9 B d X R v U m V t b 3 Z l Z E N v b H V t b n M x L n t 0 a W 1 l L 0 1 Q L D E y f S Z x d W 9 0 O y w m c X V v d D t T Z W N 0 a W 9 u M S 9 l d m F s X 3 J l c 3 V s d H N f d 0 l u d G V y c C 9 B d X R v U m V t b 3 Z l Z E N v b H V t b n M x L n t 0 a W 1 l L 0 d k a X N w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X Z h b F 9 y Z X N 1 b H R z X 3 d J b n R l c n A v Q X V 0 b 1 J l b W 9 2 Z W R D b 2 x 1 b W 5 z M S 5 7 I C w w f S Z x d W 9 0 O y w m c X V v d D t T Z W N 0 a W 9 u M S 9 l d m F s X 3 J l c 3 V s d H N f d 0 l u d G V y c C 9 B d X R v U m V t b 3 Z l Z E N v b H V t b n M x L n t i Y W Q w N T A s M X 0 m c X V v d D s s J n F 1 b 3 Q 7 U 2 V j d G l v b j E v Z X Z h b F 9 y Z X N 1 b H R z X 3 d J b n R l c n A v Q X V 0 b 1 J l b W 9 2 Z W R D b 2 x 1 b W 5 z M S 5 7 Y m F k M T A w L D J 9 J n F 1 b 3 Q 7 L C Z x d W 9 0 O 1 N l Y 3 R p b 2 4 x L 2 V 2 Y W x f c m V z d W x 0 c 1 9 3 S W 5 0 Z X J w L 0 F 1 d G 9 S Z W 1 v d m V k Q 2 9 s d W 1 u c z E u e 2 J h Z D I w M C w z f S Z x d W 9 0 O y w m c X V v d D t T Z W N 0 a W 9 u M S 9 l d m F s X 3 J l c 3 V s d H N f d 0 l u d G V y c C 9 B d X R v U m V t b 3 Z l Z E N v b H V t b n M x L n t i Y W Q 0 M D A s N H 0 m c X V v d D s s J n F 1 b 3 Q 7 U 2 V j d G l v b j E v Z X Z h b F 9 y Z X N 1 b H R z X 3 d J b n R l c n A v Q X V 0 b 1 J l b W 9 2 Z W R D b 2 x 1 b W 5 z M S 5 7 Y X Z n Z X J y L D V 9 J n F 1 b 3 Q 7 L C Z x d W 9 0 O 1 N l Y 3 R p b 2 4 x L 2 V 2 Y W x f c m V z d W x 0 c 1 9 3 S W 5 0 Z X J w L 0 F 1 d G 9 S Z W 1 v d m V k Q 2 9 s d W 1 u c z E u e 3 J t c y w 2 f S Z x d W 9 0 O y w m c X V v d D t T Z W N 0 a W 9 u M S 9 l d m F s X 3 J l c 3 V s d H N f d 0 l u d G V y c C 9 B d X R v U m V t b 3 Z l Z E N v b H V t b n M x L n t B N T A s N 3 0 m c X V v d D s s J n F 1 b 3 Q 7 U 2 V j d G l v b j E v Z X Z h b F 9 y Z X N 1 b H R z X 3 d J b n R l c n A v Q X V 0 b 1 J l b W 9 2 Z W R D b 2 x 1 b W 5 z M S 5 7 Q T k w L D h 9 J n F 1 b 3 Q 7 L C Z x d W 9 0 O 1 N l Y 3 R p b 2 4 x L 2 V 2 Y W x f c m V z d W x 0 c 1 9 3 S W 5 0 Z X J w L 0 F 1 d G 9 S Z W 1 v d m V k Q 2 9 s d W 1 u c z E u e 0 E 5 N S w 5 f S Z x d W 9 0 O y w m c X V v d D t T Z W N 0 a W 9 u M S 9 l d m F s X 3 J l c 3 V s d H N f d 0 l u d G V y c C 9 B d X R v U m V t b 3 Z l Z E N v b H V t b n M x L n t B O T k s M T B 9 J n F 1 b 3 Q 7 L C Z x d W 9 0 O 1 N l Y 3 R p b 2 4 x L 2 V 2 Y W x f c m V z d W x 0 c 1 9 3 S W 5 0 Z X J w L 0 F 1 d G 9 S Z W 1 v d m V k Q 2 9 s d W 1 u c z E u e 3 R p b W U s M T F 9 J n F 1 b 3 Q 7 L C Z x d W 9 0 O 1 N l Y 3 R p b 2 4 x L 2 V 2 Y W x f c m V z d W x 0 c 1 9 3 S W 5 0 Z X J w L 0 F 1 d G 9 S Z W 1 v d m V k Q 2 9 s d W 1 u c z E u e 3 R p b W U v T V A s M T J 9 J n F 1 b 3 Q 7 L C Z x d W 9 0 O 1 N l Y 3 R p b 2 4 x L 2 V 2 Y W x f c m V z d W x 0 c 1 9 3 S W 5 0 Z X J w L 0 F 1 d G 9 S Z W 1 v d m V k Q 2 9 s d W 1 u c z E u e 3 R p b W U v R 2 R p c 3 A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M 0 R S U 0 d N X 2 l u d G V y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U 0 d N X 2 l u d G V y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U 0 d N X 2 l u d G V y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M 0 R S U 0 d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1 V D E y O j E 0 O j I z L j Q 2 M D U 0 O D J a I i A v P j x F b n R y e S B U e X B l P S J G a W x s Q 2 9 s d W 1 u V H l w Z X M i I F Z h b H V l P S J z Q m d V R k J R V U Z C U V V G Q l F V R k J R V T 0 i I C 8 + P E V u d H J 5 I F R 5 c G U 9 I k Z p b G x D b 2 x 1 b W 5 O Y W 1 l c y I g V m F s d W U 9 I n N b J n F 1 b 3 Q 7 I C Z x d W 9 0 O y w m c X V v d D t i Y W Q w N T A m c X V v d D s s J n F 1 b 3 Q 7 Y m F k M T A w J n F 1 b 3 Q 7 L C Z x d W 9 0 O 2 J h Z D I w M C Z x d W 9 0 O y w m c X V v d D t i Y W Q 0 M D A m c X V v d D s s J n F 1 b 3 Q 7 Y X Z n Z X J y J n F 1 b 3 Q 7 L C Z x d W 9 0 O 3 J t c y Z x d W 9 0 O y w m c X V v d D t B N T A m c X V v d D s s J n F 1 b 3 Q 7 Q T k w J n F 1 b 3 Q 7 L C Z x d W 9 0 O 0 E 5 N S Z x d W 9 0 O y w m c X V v d D t B O T k m c X V v d D s s J n F 1 b 3 Q 7 d G l t Z S Z x d W 9 0 O y w m c X V v d D t 0 a W 1 l L 0 1 Q J n F 1 b 3 Q 7 L C Z x d W 9 0 O 3 R p b W U v R 2 R p c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h b F 9 y Z X N 1 b H R z L 0 F 1 d G 9 S Z W 1 v d m V k Q 2 9 s d W 1 u c z E u e y A s M H 0 m c X V v d D s s J n F 1 b 3 Q 7 U 2 V j d G l v b j E v Z X Z h b F 9 y Z X N 1 b H R z L 0 F 1 d G 9 S Z W 1 v d m V k Q 2 9 s d W 1 u c z E u e 2 J h Z D A 1 M C w x f S Z x d W 9 0 O y w m c X V v d D t T Z W N 0 a W 9 u M S 9 l d m F s X 3 J l c 3 V s d H M v Q X V 0 b 1 J l b W 9 2 Z W R D b 2 x 1 b W 5 z M S 5 7 Y m F k M T A w L D J 9 J n F 1 b 3 Q 7 L C Z x d W 9 0 O 1 N l Y 3 R p b 2 4 x L 2 V 2 Y W x f c m V z d W x 0 c y 9 B d X R v U m V t b 3 Z l Z E N v b H V t b n M x L n t i Y W Q y M D A s M 3 0 m c X V v d D s s J n F 1 b 3 Q 7 U 2 V j d G l v b j E v Z X Z h b F 9 y Z X N 1 b H R z L 0 F 1 d G 9 S Z W 1 v d m V k Q 2 9 s d W 1 u c z E u e 2 J h Z D Q w M C w 0 f S Z x d W 9 0 O y w m c X V v d D t T Z W N 0 a W 9 u M S 9 l d m F s X 3 J l c 3 V s d H M v Q X V 0 b 1 J l b W 9 2 Z W R D b 2 x 1 b W 5 z M S 5 7 Y X Z n Z X J y L D V 9 J n F 1 b 3 Q 7 L C Z x d W 9 0 O 1 N l Y 3 R p b 2 4 x L 2 V 2 Y W x f c m V z d W x 0 c y 9 B d X R v U m V t b 3 Z l Z E N v b H V t b n M x L n t y b X M s N n 0 m c X V v d D s s J n F 1 b 3 Q 7 U 2 V j d G l v b j E v Z X Z h b F 9 y Z X N 1 b H R z L 0 F 1 d G 9 S Z W 1 v d m V k Q 2 9 s d W 1 u c z E u e 0 E 1 M C w 3 f S Z x d W 9 0 O y w m c X V v d D t T Z W N 0 a W 9 u M S 9 l d m F s X 3 J l c 3 V s d H M v Q X V 0 b 1 J l b W 9 2 Z W R D b 2 x 1 b W 5 z M S 5 7 Q T k w L D h 9 J n F 1 b 3 Q 7 L C Z x d W 9 0 O 1 N l Y 3 R p b 2 4 x L 2 V 2 Y W x f c m V z d W x 0 c y 9 B d X R v U m V t b 3 Z l Z E N v b H V t b n M x L n t B O T U s O X 0 m c X V v d D s s J n F 1 b 3 Q 7 U 2 V j d G l v b j E v Z X Z h b F 9 y Z X N 1 b H R z L 0 F 1 d G 9 S Z W 1 v d m V k Q 2 9 s d W 1 u c z E u e 0 E 5 O S w x M H 0 m c X V v d D s s J n F 1 b 3 Q 7 U 2 V j d G l v b j E v Z X Z h b F 9 y Z X N 1 b H R z L 0 F 1 d G 9 S Z W 1 v d m V k Q 2 9 s d W 1 u c z E u e 3 R p b W U s M T F 9 J n F 1 b 3 Q 7 L C Z x d W 9 0 O 1 N l Y 3 R p b 2 4 x L 2 V 2 Y W x f c m V z d W x 0 c y 9 B d X R v U m V t b 3 Z l Z E N v b H V t b n M x L n t 0 a W 1 l L 0 1 Q L D E y f S Z x d W 9 0 O y w m c X V v d D t T Z W N 0 a W 9 u M S 9 l d m F s X 3 J l c 3 V s d H M v Q X V 0 b 1 J l b W 9 2 Z W R D b 2 x 1 b W 5 z M S 5 7 d G l t Z S 9 H Z G l z c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V 2 Y W x f c m V z d W x 0 c y 9 B d X R v U m V t b 3 Z l Z E N v b H V t b n M x L n s g L D B 9 J n F 1 b 3 Q 7 L C Z x d W 9 0 O 1 N l Y 3 R p b 2 4 x L 2 V 2 Y W x f c m V z d W x 0 c y 9 B d X R v U m V t b 3 Z l Z E N v b H V t b n M x L n t i Y W Q w N T A s M X 0 m c X V v d D s s J n F 1 b 3 Q 7 U 2 V j d G l v b j E v Z X Z h b F 9 y Z X N 1 b H R z L 0 F 1 d G 9 S Z W 1 v d m V k Q 2 9 s d W 1 u c z E u e 2 J h Z D E w M C w y f S Z x d W 9 0 O y w m c X V v d D t T Z W N 0 a W 9 u M S 9 l d m F s X 3 J l c 3 V s d H M v Q X V 0 b 1 J l b W 9 2 Z W R D b 2 x 1 b W 5 z M S 5 7 Y m F k M j A w L D N 9 J n F 1 b 3 Q 7 L C Z x d W 9 0 O 1 N l Y 3 R p b 2 4 x L 2 V 2 Y W x f c m V z d W x 0 c y 9 B d X R v U m V t b 3 Z l Z E N v b H V t b n M x L n t i Y W Q 0 M D A s N H 0 m c X V v d D s s J n F 1 b 3 Q 7 U 2 V j d G l v b j E v Z X Z h b F 9 y Z X N 1 b H R z L 0 F 1 d G 9 S Z W 1 v d m V k Q 2 9 s d W 1 u c z E u e 2 F 2 Z 2 V y c i w 1 f S Z x d W 9 0 O y w m c X V v d D t T Z W N 0 a W 9 u M S 9 l d m F s X 3 J l c 3 V s d H M v Q X V 0 b 1 J l b W 9 2 Z W R D b 2 x 1 b W 5 z M S 5 7 c m 1 z L D Z 9 J n F 1 b 3 Q 7 L C Z x d W 9 0 O 1 N l Y 3 R p b 2 4 x L 2 V 2 Y W x f c m V z d W x 0 c y 9 B d X R v U m V t b 3 Z l Z E N v b H V t b n M x L n t B N T A s N 3 0 m c X V v d D s s J n F 1 b 3 Q 7 U 2 V j d G l v b j E v Z X Z h b F 9 y Z X N 1 b H R z L 0 F 1 d G 9 S Z W 1 v d m V k Q 2 9 s d W 1 u c z E u e 0 E 5 M C w 4 f S Z x d W 9 0 O y w m c X V v d D t T Z W N 0 a W 9 u M S 9 l d m F s X 3 J l c 3 V s d H M v Q X V 0 b 1 J l b W 9 2 Z W R D b 2 x 1 b W 5 z M S 5 7 Q T k 1 L D l 9 J n F 1 b 3 Q 7 L C Z x d W 9 0 O 1 N l Y 3 R p b 2 4 x L 2 V 2 Y W x f c m V z d W x 0 c y 9 B d X R v U m V t b 3 Z l Z E N v b H V t b n M x L n t B O T k s M T B 9 J n F 1 b 3 Q 7 L C Z x d W 9 0 O 1 N l Y 3 R p b 2 4 x L 2 V 2 Y W x f c m V z d W x 0 c y 9 B d X R v U m V t b 3 Z l Z E N v b H V t b n M x L n t 0 a W 1 l L D E x f S Z x d W 9 0 O y w m c X V v d D t T Z W N 0 a W 9 u M S 9 l d m F s X 3 J l c 3 V s d H M v Q X V 0 b 1 J l b W 9 2 Z W R D b 2 x 1 b W 5 z M S 5 7 d G l t Z S 9 N U C w x M n 0 m c X V v d D s s J n F 1 b 3 Q 7 U 2 V j d G l v b j E v Z X Z h b F 9 y Z X N 1 b H R z L 0 F 1 d G 9 S Z W 1 v d m V k Q 2 9 s d W 1 u c z E u e 3 R p b W U v R 2 R p c 3 A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M 0 R S U 0 d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l N H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B T F N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T N E U k F M U 0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V U M T I 6 M j E 6 M D Q u N T Q 1 M z Q 1 N F o i I C 8 + P E V u d H J 5 I F R 5 c G U 9 I k Z p b G x D b 2 x 1 b W 5 U e X B l c y I g V m F s d W U 9 I n N C Z 1 V G Q l F V R k J R V U Z C U V V G Q l F V P S I g L z 4 8 R W 5 0 c n k g V H l w Z T 0 i R m l s b E N v b H V t b k 5 h b W V z I i B W Y W x 1 Z T 0 i c 1 s m c X V v d D s g J n F 1 b 3 Q 7 L C Z x d W 9 0 O 2 J h Z D A 1 M C Z x d W 9 0 O y w m c X V v d D t i Y W Q x M D A m c X V v d D s s J n F 1 b 3 Q 7 Y m F k M j A w J n F 1 b 3 Q 7 L C Z x d W 9 0 O 2 J h Z D Q w M C Z x d W 9 0 O y w m c X V v d D t h d m d l c n I m c X V v d D s s J n F 1 b 3 Q 7 c m 1 z J n F 1 b 3 Q 7 L C Z x d W 9 0 O 0 E 1 M C Z x d W 9 0 O y w m c X V v d D t B O T A m c X V v d D s s J n F 1 b 3 Q 7 Q T k 1 J n F 1 b 3 Q 7 L C Z x d W 9 0 O 0 E 5 O S Z x d W 9 0 O y w m c X V v d D t 0 a W 1 l J n F 1 b 3 Q 7 L C Z x d W 9 0 O 3 R p b W U v T V A m c X V v d D s s J n F 1 b 3 Q 7 d G l t Z S 9 H Z G l z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F s X 3 J l c 3 V s d H M g K D I p L 0 F 1 d G 9 S Z W 1 v d m V k Q 2 9 s d W 1 u c z E u e y A s M H 0 m c X V v d D s s J n F 1 b 3 Q 7 U 2 V j d G l v b j E v Z X Z h b F 9 y Z X N 1 b H R z I C g y K S 9 B d X R v U m V t b 3 Z l Z E N v b H V t b n M x L n t i Y W Q w N T A s M X 0 m c X V v d D s s J n F 1 b 3 Q 7 U 2 V j d G l v b j E v Z X Z h b F 9 y Z X N 1 b H R z I C g y K S 9 B d X R v U m V t b 3 Z l Z E N v b H V t b n M x L n t i Y W Q x M D A s M n 0 m c X V v d D s s J n F 1 b 3 Q 7 U 2 V j d G l v b j E v Z X Z h b F 9 y Z X N 1 b H R z I C g y K S 9 B d X R v U m V t b 3 Z l Z E N v b H V t b n M x L n t i Y W Q y M D A s M 3 0 m c X V v d D s s J n F 1 b 3 Q 7 U 2 V j d G l v b j E v Z X Z h b F 9 y Z X N 1 b H R z I C g y K S 9 B d X R v U m V t b 3 Z l Z E N v b H V t b n M x L n t i Y W Q 0 M D A s N H 0 m c X V v d D s s J n F 1 b 3 Q 7 U 2 V j d G l v b j E v Z X Z h b F 9 y Z X N 1 b H R z I C g y K S 9 B d X R v U m V t b 3 Z l Z E N v b H V t b n M x L n t h d m d l c n I s N X 0 m c X V v d D s s J n F 1 b 3 Q 7 U 2 V j d G l v b j E v Z X Z h b F 9 y Z X N 1 b H R z I C g y K S 9 B d X R v U m V t b 3 Z l Z E N v b H V t b n M x L n t y b X M s N n 0 m c X V v d D s s J n F 1 b 3 Q 7 U 2 V j d G l v b j E v Z X Z h b F 9 y Z X N 1 b H R z I C g y K S 9 B d X R v U m V t b 3 Z l Z E N v b H V t b n M x L n t B N T A s N 3 0 m c X V v d D s s J n F 1 b 3 Q 7 U 2 V j d G l v b j E v Z X Z h b F 9 y Z X N 1 b H R z I C g y K S 9 B d X R v U m V t b 3 Z l Z E N v b H V t b n M x L n t B O T A s O H 0 m c X V v d D s s J n F 1 b 3 Q 7 U 2 V j d G l v b j E v Z X Z h b F 9 y Z X N 1 b H R z I C g y K S 9 B d X R v U m V t b 3 Z l Z E N v b H V t b n M x L n t B O T U s O X 0 m c X V v d D s s J n F 1 b 3 Q 7 U 2 V j d G l v b j E v Z X Z h b F 9 y Z X N 1 b H R z I C g y K S 9 B d X R v U m V t b 3 Z l Z E N v b H V t b n M x L n t B O T k s M T B 9 J n F 1 b 3 Q 7 L C Z x d W 9 0 O 1 N l Y 3 R p b 2 4 x L 2 V 2 Y W x f c m V z d W x 0 c y A o M i k v Q X V 0 b 1 J l b W 9 2 Z W R D b 2 x 1 b W 5 z M S 5 7 d G l t Z S w x M X 0 m c X V v d D s s J n F 1 b 3 Q 7 U 2 V j d G l v b j E v Z X Z h b F 9 y Z X N 1 b H R z I C g y K S 9 B d X R v U m V t b 3 Z l Z E N v b H V t b n M x L n t 0 a W 1 l L 0 1 Q L D E y f S Z x d W 9 0 O y w m c X V v d D t T Z W N 0 a W 9 u M S 9 l d m F s X 3 J l c 3 V s d H M g K D I p L 0 F 1 d G 9 S Z W 1 v d m V k Q 2 9 s d W 1 u c z E u e 3 R p b W U v R 2 R p c 3 A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l d m F s X 3 J l c 3 V s d H M g K D I p L 0 F 1 d G 9 S Z W 1 v d m V k Q 2 9 s d W 1 u c z E u e y A s M H 0 m c X V v d D s s J n F 1 b 3 Q 7 U 2 V j d G l v b j E v Z X Z h b F 9 y Z X N 1 b H R z I C g y K S 9 B d X R v U m V t b 3 Z l Z E N v b H V t b n M x L n t i Y W Q w N T A s M X 0 m c X V v d D s s J n F 1 b 3 Q 7 U 2 V j d G l v b j E v Z X Z h b F 9 y Z X N 1 b H R z I C g y K S 9 B d X R v U m V t b 3 Z l Z E N v b H V t b n M x L n t i Y W Q x M D A s M n 0 m c X V v d D s s J n F 1 b 3 Q 7 U 2 V j d G l v b j E v Z X Z h b F 9 y Z X N 1 b H R z I C g y K S 9 B d X R v U m V t b 3 Z l Z E N v b H V t b n M x L n t i Y W Q y M D A s M 3 0 m c X V v d D s s J n F 1 b 3 Q 7 U 2 V j d G l v b j E v Z X Z h b F 9 y Z X N 1 b H R z I C g y K S 9 B d X R v U m V t b 3 Z l Z E N v b H V t b n M x L n t i Y W Q 0 M D A s N H 0 m c X V v d D s s J n F 1 b 3 Q 7 U 2 V j d G l v b j E v Z X Z h b F 9 y Z X N 1 b H R z I C g y K S 9 B d X R v U m V t b 3 Z l Z E N v b H V t b n M x L n t h d m d l c n I s N X 0 m c X V v d D s s J n F 1 b 3 Q 7 U 2 V j d G l v b j E v Z X Z h b F 9 y Z X N 1 b H R z I C g y K S 9 B d X R v U m V t b 3 Z l Z E N v b H V t b n M x L n t y b X M s N n 0 m c X V v d D s s J n F 1 b 3 Q 7 U 2 V j d G l v b j E v Z X Z h b F 9 y Z X N 1 b H R z I C g y K S 9 B d X R v U m V t b 3 Z l Z E N v b H V t b n M x L n t B N T A s N 3 0 m c X V v d D s s J n F 1 b 3 Q 7 U 2 V j d G l v b j E v Z X Z h b F 9 y Z X N 1 b H R z I C g y K S 9 B d X R v U m V t b 3 Z l Z E N v b H V t b n M x L n t B O T A s O H 0 m c X V v d D s s J n F 1 b 3 Q 7 U 2 V j d G l v b j E v Z X Z h b F 9 y Z X N 1 b H R z I C g y K S 9 B d X R v U m V t b 3 Z l Z E N v b H V t b n M x L n t B O T U s O X 0 m c X V v d D s s J n F 1 b 3 Q 7 U 2 V j d G l v b j E v Z X Z h b F 9 y Z X N 1 b H R z I C g y K S 9 B d X R v U m V t b 3 Z l Z E N v b H V t b n M x L n t B O T k s M T B 9 J n F 1 b 3 Q 7 L C Z x d W 9 0 O 1 N l Y 3 R p b 2 4 x L 2 V 2 Y W x f c m V z d W x 0 c y A o M i k v Q X V 0 b 1 J l b W 9 2 Z W R D b 2 x 1 b W 5 z M S 5 7 d G l t Z S w x M X 0 m c X V v d D s s J n F 1 b 3 Q 7 U 2 V j d G l v b j E v Z X Z h b F 9 y Z X N 1 b H R z I C g y K S 9 B d X R v U m V t b 3 Z l Z E N v b H V t b n M x L n t 0 a W 1 l L 0 1 Q L D E y f S Z x d W 9 0 O y w m c X V v d D t T Z W N 0 a W 9 u M S 9 l d m F s X 3 J l c 3 V s d H M g K D I p L 0 F 1 d G 9 S Z W 1 v d m V k Q 2 9 s d W 1 u c z E u e 3 R p b W U v R 2 R p c 3 A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M 0 R S Q U x T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Q U x T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Q U x T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k J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3 B l b k N W Q k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V U M T I 6 N T U 6 N T M u O D I x N j M 3 O F o i I C 8 + P E V u d H J 5 I F R 5 c G U 9 I k Z p b G x D b 2 x 1 b W 5 U e X B l c y I g V m F s d W U 9 I n N C Z 1 V G Q l F V R k J R V U Z C U V V G Q l F V P S I g L z 4 8 R W 5 0 c n k g V H l w Z T 0 i R m l s b E N v b H V t b k 5 h b W V z I i B W Y W x 1 Z T 0 i c 1 s m c X V v d D s g J n F 1 b 3 Q 7 L C Z x d W 9 0 O 2 J h Z D A 1 M C Z x d W 9 0 O y w m c X V v d D t i Y W Q x M D A m c X V v d D s s J n F 1 b 3 Q 7 Y m F k M j A w J n F 1 b 3 Q 7 L C Z x d W 9 0 O 2 J h Z D Q w M C Z x d W 9 0 O y w m c X V v d D t h d m d l c n I m c X V v d D s s J n F 1 b 3 Q 7 c m 1 z J n F 1 b 3 Q 7 L C Z x d W 9 0 O 0 E 1 M C Z x d W 9 0 O y w m c X V v d D t B O T A m c X V v d D s s J n F 1 b 3 Q 7 Q T k 1 J n F 1 b 3 Q 7 L C Z x d W 9 0 O 0 E 5 O S Z x d W 9 0 O y w m c X V v d D t 0 a W 1 l J n F 1 b 3 Q 7 L C Z x d W 9 0 O 3 R p b W U v T V A m c X V v d D s s J n F 1 b 3 Q 7 d G l t Z S 9 H Z G l z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m J t X 2 V 2 Y W x f c m V z d W x 0 c y 9 B d X R v U m V t b 3 Z l Z E N v b H V t b n M x L n s g L D B 9 J n F 1 b 3 Q 7 L C Z x d W 9 0 O 1 N l Y 3 R p b 2 4 x L 2 N 2 Y m 1 f Z X Z h b F 9 y Z X N 1 b H R z L 0 F 1 d G 9 S Z W 1 v d m V k Q 2 9 s d W 1 u c z E u e 2 J h Z D A 1 M C w x f S Z x d W 9 0 O y w m c X V v d D t T Z W N 0 a W 9 u M S 9 j d m J t X 2 V 2 Y W x f c m V z d W x 0 c y 9 B d X R v U m V t b 3 Z l Z E N v b H V t b n M x L n t i Y W Q x M D A s M n 0 m c X V v d D s s J n F 1 b 3 Q 7 U 2 V j d G l v b j E v Y 3 Z i b V 9 l d m F s X 3 J l c 3 V s d H M v Q X V 0 b 1 J l b W 9 2 Z W R D b 2 x 1 b W 5 z M S 5 7 Y m F k M j A w L D N 9 J n F 1 b 3 Q 7 L C Z x d W 9 0 O 1 N l Y 3 R p b 2 4 x L 2 N 2 Y m 1 f Z X Z h b F 9 y Z X N 1 b H R z L 0 F 1 d G 9 S Z W 1 v d m V k Q 2 9 s d W 1 u c z E u e 2 J h Z D Q w M C w 0 f S Z x d W 9 0 O y w m c X V v d D t T Z W N 0 a W 9 u M S 9 j d m J t X 2 V 2 Y W x f c m V z d W x 0 c y 9 B d X R v U m V t b 3 Z l Z E N v b H V t b n M x L n t h d m d l c n I s N X 0 m c X V v d D s s J n F 1 b 3 Q 7 U 2 V j d G l v b j E v Y 3 Z i b V 9 l d m F s X 3 J l c 3 V s d H M v Q X V 0 b 1 J l b W 9 2 Z W R D b 2 x 1 b W 5 z M S 5 7 c m 1 z L D Z 9 J n F 1 b 3 Q 7 L C Z x d W 9 0 O 1 N l Y 3 R p b 2 4 x L 2 N 2 Y m 1 f Z X Z h b F 9 y Z X N 1 b H R z L 0 F 1 d G 9 S Z W 1 v d m V k Q 2 9 s d W 1 u c z E u e 0 E 1 M C w 3 f S Z x d W 9 0 O y w m c X V v d D t T Z W N 0 a W 9 u M S 9 j d m J t X 2 V 2 Y W x f c m V z d W x 0 c y 9 B d X R v U m V t b 3 Z l Z E N v b H V t b n M x L n t B O T A s O H 0 m c X V v d D s s J n F 1 b 3 Q 7 U 2 V j d G l v b j E v Y 3 Z i b V 9 l d m F s X 3 J l c 3 V s d H M v Q X V 0 b 1 J l b W 9 2 Z W R D b 2 x 1 b W 5 z M S 5 7 Q T k 1 L D l 9 J n F 1 b 3 Q 7 L C Z x d W 9 0 O 1 N l Y 3 R p b 2 4 x L 2 N 2 Y m 1 f Z X Z h b F 9 y Z X N 1 b H R z L 0 F 1 d G 9 S Z W 1 v d m V k Q 2 9 s d W 1 u c z E u e 0 E 5 O S w x M H 0 m c X V v d D s s J n F 1 b 3 Q 7 U 2 V j d G l v b j E v Y 3 Z i b V 9 l d m F s X 3 J l c 3 V s d H M v Q X V 0 b 1 J l b W 9 2 Z W R D b 2 x 1 b W 5 z M S 5 7 d G l t Z S w x M X 0 m c X V v d D s s J n F 1 b 3 Q 7 U 2 V j d G l v b j E v Y 3 Z i b V 9 l d m F s X 3 J l c 3 V s d H M v Q X V 0 b 1 J l b W 9 2 Z W R D b 2 x 1 b W 5 z M S 5 7 d G l t Z S 9 N U C w x M n 0 m c X V v d D s s J n F 1 b 3 Q 7 U 2 V j d G l v b j E v Y 3 Z i b V 9 l d m F s X 3 J l c 3 V s d H M v Q X V 0 b 1 J l b W 9 2 Z W R D b 2 x 1 b W 5 z M S 5 7 d G l t Z S 9 H Z G l z c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N 2 Y m 1 f Z X Z h b F 9 y Z X N 1 b H R z L 0 F 1 d G 9 S Z W 1 v d m V k Q 2 9 s d W 1 u c z E u e y A s M H 0 m c X V v d D s s J n F 1 b 3 Q 7 U 2 V j d G l v b j E v Y 3 Z i b V 9 l d m F s X 3 J l c 3 V s d H M v Q X V 0 b 1 J l b W 9 2 Z W R D b 2 x 1 b W 5 z M S 5 7 Y m F k M D U w L D F 9 J n F 1 b 3 Q 7 L C Z x d W 9 0 O 1 N l Y 3 R p b 2 4 x L 2 N 2 Y m 1 f Z X Z h b F 9 y Z X N 1 b H R z L 0 F 1 d G 9 S Z W 1 v d m V k Q 2 9 s d W 1 u c z E u e 2 J h Z D E w M C w y f S Z x d W 9 0 O y w m c X V v d D t T Z W N 0 a W 9 u M S 9 j d m J t X 2 V 2 Y W x f c m V z d W x 0 c y 9 B d X R v U m V t b 3 Z l Z E N v b H V t b n M x L n t i Y W Q y M D A s M 3 0 m c X V v d D s s J n F 1 b 3 Q 7 U 2 V j d G l v b j E v Y 3 Z i b V 9 l d m F s X 3 J l c 3 V s d H M v Q X V 0 b 1 J l b W 9 2 Z W R D b 2 x 1 b W 5 z M S 5 7 Y m F k N D A w L D R 9 J n F 1 b 3 Q 7 L C Z x d W 9 0 O 1 N l Y 3 R p b 2 4 x L 2 N 2 Y m 1 f Z X Z h b F 9 y Z X N 1 b H R z L 0 F 1 d G 9 S Z W 1 v d m V k Q 2 9 s d W 1 u c z E u e 2 F 2 Z 2 V y c i w 1 f S Z x d W 9 0 O y w m c X V v d D t T Z W N 0 a W 9 u M S 9 j d m J t X 2 V 2 Y W x f c m V z d W x 0 c y 9 B d X R v U m V t b 3 Z l Z E N v b H V t b n M x L n t y b X M s N n 0 m c X V v d D s s J n F 1 b 3 Q 7 U 2 V j d G l v b j E v Y 3 Z i b V 9 l d m F s X 3 J l c 3 V s d H M v Q X V 0 b 1 J l b W 9 2 Z W R D b 2 x 1 b W 5 z M S 5 7 Q T U w L D d 9 J n F 1 b 3 Q 7 L C Z x d W 9 0 O 1 N l Y 3 R p b 2 4 x L 2 N 2 Y m 1 f Z X Z h b F 9 y Z X N 1 b H R z L 0 F 1 d G 9 S Z W 1 v d m V k Q 2 9 s d W 1 u c z E u e 0 E 5 M C w 4 f S Z x d W 9 0 O y w m c X V v d D t T Z W N 0 a W 9 u M S 9 j d m J t X 2 V 2 Y W x f c m V z d W x 0 c y 9 B d X R v U m V t b 3 Z l Z E N v b H V t b n M x L n t B O T U s O X 0 m c X V v d D s s J n F 1 b 3 Q 7 U 2 V j d G l v b j E v Y 3 Z i b V 9 l d m F s X 3 J l c 3 V s d H M v Q X V 0 b 1 J l b W 9 2 Z W R D b 2 x 1 b W 5 z M S 5 7 Q T k 5 L D E w f S Z x d W 9 0 O y w m c X V v d D t T Z W N 0 a W 9 u M S 9 j d m J t X 2 V 2 Y W x f c m V z d W x 0 c y 9 B d X R v U m V t b 3 Z l Z E N v b H V t b n M x L n t 0 a W 1 l L D E x f S Z x d W 9 0 O y w m c X V v d D t T Z W N 0 a W 9 u M S 9 j d m J t X 2 V 2 Y W x f c m V z d W x 0 c y 9 B d X R v U m V t b 3 Z l Z E N v b H V t b n M x L n t 0 a W 1 l L 0 1 Q L D E y f S Z x d W 9 0 O y w m c X V v d D t T Z W N 0 a W 9 u M S 9 j d m J t X 2 V 2 Y W x f c m V z d W x 0 c y 9 B d X R v U m V t b 3 Z l Z E N v b H V t b n M x L n t 0 a W 1 l L 0 d k a X N w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B l b k N W Q k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k N W Q k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k N W Q k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Q 1 Z T R 0 J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3 B l b k N W U 0 d C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N V Q x M z o w M D o z N C 4 5 N T g 2 N D g y W i I g L z 4 8 R W 5 0 c n k g V H l w Z T 0 i R m l s b E N v b H V t b l R 5 c G V z I i B W Y W x 1 Z T 0 i c 0 J n V U Z C U V V G Q l F V R k J R V U Z C U V U 9 I i A v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2 c 2 d i b V 9 l d m F s X 3 J l c 3 V s d H M v Q X V 0 b 1 J l b W 9 2 Z W R D b 2 x 1 b W 5 z M S 5 7 I C w w f S Z x d W 9 0 O y w m c X V v d D t T Z W N 0 a W 9 u M S 9 j d n N n Y m 1 f Z X Z h b F 9 y Z X N 1 b H R z L 0 F 1 d G 9 S Z W 1 v d m V k Q 2 9 s d W 1 u c z E u e 2 J h Z D A 1 M C w x f S Z x d W 9 0 O y w m c X V v d D t T Z W N 0 a W 9 u M S 9 j d n N n Y m 1 f Z X Z h b F 9 y Z X N 1 b H R z L 0 F 1 d G 9 S Z W 1 v d m V k Q 2 9 s d W 1 u c z E u e 2 J h Z D E w M C w y f S Z x d W 9 0 O y w m c X V v d D t T Z W N 0 a W 9 u M S 9 j d n N n Y m 1 f Z X Z h b F 9 y Z X N 1 b H R z L 0 F 1 d G 9 S Z W 1 v d m V k Q 2 9 s d W 1 u c z E u e 2 J h Z D I w M C w z f S Z x d W 9 0 O y w m c X V v d D t T Z W N 0 a W 9 u M S 9 j d n N n Y m 1 f Z X Z h b F 9 y Z X N 1 b H R z L 0 F 1 d G 9 S Z W 1 v d m V k Q 2 9 s d W 1 u c z E u e 2 J h Z D Q w M C w 0 f S Z x d W 9 0 O y w m c X V v d D t T Z W N 0 a W 9 u M S 9 j d n N n Y m 1 f Z X Z h b F 9 y Z X N 1 b H R z L 0 F 1 d G 9 S Z W 1 v d m V k Q 2 9 s d W 1 u c z E u e 2 F 2 Z 2 V y c i w 1 f S Z x d W 9 0 O y w m c X V v d D t T Z W N 0 a W 9 u M S 9 j d n N n Y m 1 f Z X Z h b F 9 y Z X N 1 b H R z L 0 F 1 d G 9 S Z W 1 v d m V k Q 2 9 s d W 1 u c z E u e 3 J t c y w 2 f S Z x d W 9 0 O y w m c X V v d D t T Z W N 0 a W 9 u M S 9 j d n N n Y m 1 f Z X Z h b F 9 y Z X N 1 b H R z L 0 F 1 d G 9 S Z W 1 v d m V k Q 2 9 s d W 1 u c z E u e 0 E 1 M C w 3 f S Z x d W 9 0 O y w m c X V v d D t T Z W N 0 a W 9 u M S 9 j d n N n Y m 1 f Z X Z h b F 9 y Z X N 1 b H R z L 0 F 1 d G 9 S Z W 1 v d m V k Q 2 9 s d W 1 u c z E u e 0 E 5 M C w 4 f S Z x d W 9 0 O y w m c X V v d D t T Z W N 0 a W 9 u M S 9 j d n N n Y m 1 f Z X Z h b F 9 y Z X N 1 b H R z L 0 F 1 d G 9 S Z W 1 v d m V k Q 2 9 s d W 1 u c z E u e 0 E 5 N S w 5 f S Z x d W 9 0 O y w m c X V v d D t T Z W N 0 a W 9 u M S 9 j d n N n Y m 1 f Z X Z h b F 9 y Z X N 1 b H R z L 0 F 1 d G 9 S Z W 1 v d m V k Q 2 9 s d W 1 u c z E u e 0 E 5 O S w x M H 0 m c X V v d D s s J n F 1 b 3 Q 7 U 2 V j d G l v b j E v Y 3 Z z Z 2 J t X 2 V 2 Y W x f c m V z d W x 0 c y 9 B d X R v U m V t b 3 Z l Z E N v b H V t b n M x L n t 0 a W 1 l L D E x f S Z x d W 9 0 O y w m c X V v d D t T Z W N 0 a W 9 u M S 9 j d n N n Y m 1 f Z X Z h b F 9 y Z X N 1 b H R z L 0 F 1 d G 9 S Z W 1 v d m V k Q 2 9 s d W 1 u c z E u e 3 R p b W U v T V A s M T J 9 J n F 1 b 3 Q 7 L C Z x d W 9 0 O 1 N l Y 3 R p b 2 4 x L 2 N 2 c 2 d i b V 9 l d m F s X 3 J l c 3 V s d H M v Q X V 0 b 1 J l b W 9 2 Z W R D b 2 x 1 b W 5 z M S 5 7 d G l t Z S 9 H Z G l z c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N 2 c 2 d i b V 9 l d m F s X 3 J l c 3 V s d H M v Q X V 0 b 1 J l b W 9 2 Z W R D b 2 x 1 b W 5 z M S 5 7 I C w w f S Z x d W 9 0 O y w m c X V v d D t T Z W N 0 a W 9 u M S 9 j d n N n Y m 1 f Z X Z h b F 9 y Z X N 1 b H R z L 0 F 1 d G 9 S Z W 1 v d m V k Q 2 9 s d W 1 u c z E u e 2 J h Z D A 1 M C w x f S Z x d W 9 0 O y w m c X V v d D t T Z W N 0 a W 9 u M S 9 j d n N n Y m 1 f Z X Z h b F 9 y Z X N 1 b H R z L 0 F 1 d G 9 S Z W 1 v d m V k Q 2 9 s d W 1 u c z E u e 2 J h Z D E w M C w y f S Z x d W 9 0 O y w m c X V v d D t T Z W N 0 a W 9 u M S 9 j d n N n Y m 1 f Z X Z h b F 9 y Z X N 1 b H R z L 0 F 1 d G 9 S Z W 1 v d m V k Q 2 9 s d W 1 u c z E u e 2 J h Z D I w M C w z f S Z x d W 9 0 O y w m c X V v d D t T Z W N 0 a W 9 u M S 9 j d n N n Y m 1 f Z X Z h b F 9 y Z X N 1 b H R z L 0 F 1 d G 9 S Z W 1 v d m V k Q 2 9 s d W 1 u c z E u e 2 J h Z D Q w M C w 0 f S Z x d W 9 0 O y w m c X V v d D t T Z W N 0 a W 9 u M S 9 j d n N n Y m 1 f Z X Z h b F 9 y Z X N 1 b H R z L 0 F 1 d G 9 S Z W 1 v d m V k Q 2 9 s d W 1 u c z E u e 2 F 2 Z 2 V y c i w 1 f S Z x d W 9 0 O y w m c X V v d D t T Z W N 0 a W 9 u M S 9 j d n N n Y m 1 f Z X Z h b F 9 y Z X N 1 b H R z L 0 F 1 d G 9 S Z W 1 v d m V k Q 2 9 s d W 1 u c z E u e 3 J t c y w 2 f S Z x d W 9 0 O y w m c X V v d D t T Z W N 0 a W 9 u M S 9 j d n N n Y m 1 f Z X Z h b F 9 y Z X N 1 b H R z L 0 F 1 d G 9 S Z W 1 v d m V k Q 2 9 s d W 1 u c z E u e 0 E 1 M C w 3 f S Z x d W 9 0 O y w m c X V v d D t T Z W N 0 a W 9 u M S 9 j d n N n Y m 1 f Z X Z h b F 9 y Z X N 1 b H R z L 0 F 1 d G 9 S Z W 1 v d m V k Q 2 9 s d W 1 u c z E u e 0 E 5 M C w 4 f S Z x d W 9 0 O y w m c X V v d D t T Z W N 0 a W 9 u M S 9 j d n N n Y m 1 f Z X Z h b F 9 y Z X N 1 b H R z L 0 F 1 d G 9 S Z W 1 v d m V k Q 2 9 s d W 1 u c z E u e 0 E 5 N S w 5 f S Z x d W 9 0 O y w m c X V v d D t T Z W N 0 a W 9 u M S 9 j d n N n Y m 1 f Z X Z h b F 9 y Z X N 1 b H R z L 0 F 1 d G 9 S Z W 1 v d m V k Q 2 9 s d W 1 u c z E u e 0 E 5 O S w x M H 0 m c X V v d D s s J n F 1 b 3 Q 7 U 2 V j d G l v b j E v Y 3 Z z Z 2 J t X 2 V 2 Y W x f c m V z d W x 0 c y 9 B d X R v U m V t b 3 Z l Z E N v b H V t b n M x L n t 0 a W 1 l L D E x f S Z x d W 9 0 O y w m c X V v d D t T Z W N 0 a W 9 u M S 9 j d n N n Y m 1 f Z X Z h b F 9 y Z X N 1 b H R z L 0 F 1 d G 9 S Z W 1 v d m V k Q 2 9 s d W 1 u c z E u e 3 R p b W U v T V A s M T J 9 J n F 1 b 3 Q 7 L C Z x d W 9 0 O 1 N l Y 3 R p b 2 4 x L 2 N 2 c 2 d i b V 9 l d m F s X 3 J l c 3 V s d H M v Q X V 0 b 1 J l b W 9 2 Z W R D b 2 x 1 b W 5 z M S 5 7 d G l t Z S 9 H Z G l z c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w Z W 5 D V l N H Q k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k N W U 0 d C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Q 1 Z T R 0 J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K 1 I Y w S B S N L p b R p I t 2 S x S o A A A A A A g A A A A A A E G Y A A A A B A A A g A A A A g 8 i 0 N W + e l Q k 4 I P 5 + J P + b n E V o h r Q Z y W f U Q U O b c H r T v l I A A A A A D o A A A A A C A A A g A A A A p 7 T V s R w N s 6 4 x D b U 0 y S T J e 1 K 0 7 Z A p a W e n 5 D u W J P + S a U B Q A A A A 5 A V E T G h A g q E O b r n y J 9 a V 6 X i I D H 1 H o 2 H y + G 2 C c 8 k o k b d I t + X 3 g b / x C b W L S 5 P K U 8 + c r E r S B R l I U M + c 8 D E L 5 j s j O 1 6 5 f Y 9 l b 8 q 1 C Q f o 2 7 d t Y 4 9 A A A A A J O 3 T / C 0 U m u o F T R h D V z E 2 Y 6 e F t N M 4 v + v s 9 o n i G D s p b S t 9 L I d d D R G S 0 q 6 k X 6 S w U O O 0 O b n Y E L e 4 q 8 B 5 6 b Y b l i n G I A = = < / D a t a M a s h u p > 
</file>

<file path=customXml/itemProps1.xml><?xml version="1.0" encoding="utf-8"?>
<ds:datastoreItem xmlns:ds="http://schemas.openxmlformats.org/officeDocument/2006/customXml" ds:itemID="{35D2CD05-DF17-455A-A1FC-EB1DE3B0A0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I3DRSGM</vt:lpstr>
      <vt:lpstr>I3DRSGM_interp</vt:lpstr>
      <vt:lpstr>I3DRALSC</vt:lpstr>
      <vt:lpstr>OpenCVBM</vt:lpstr>
      <vt:lpstr>OpenCVSGBM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Knight</dc:creator>
  <cp:lastModifiedBy>Ben Knight</cp:lastModifiedBy>
  <dcterms:created xsi:type="dcterms:W3CDTF">2021-03-05T12:13:12Z</dcterms:created>
  <dcterms:modified xsi:type="dcterms:W3CDTF">2021-03-05T13:14:54Z</dcterms:modified>
</cp:coreProperties>
</file>