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n Bolzern\Documents\GitHub\Scalable-Video-Streaming\"/>
    </mc:Choice>
  </mc:AlternateContent>
  <bookViews>
    <workbookView xWindow="0" yWindow="0" windowWidth="28800" windowHeight="12216" activeTab="1"/>
  </bookViews>
  <sheets>
    <sheet name="Statistics" sheetId="1" r:id="rId1"/>
    <sheet name="StatisticsRom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 s="1"/>
  <c r="F7" i="2"/>
  <c r="F4" i="2" l="1"/>
  <c r="B17" i="2" l="1"/>
  <c r="F3" i="2"/>
  <c r="F12" i="2" l="1"/>
  <c r="F17" i="2" s="1"/>
  <c r="E6" i="1"/>
  <c r="E5" i="1"/>
  <c r="E7" i="1"/>
  <c r="E13" i="1"/>
  <c r="E14" i="1"/>
  <c r="F20" i="2" l="1"/>
  <c r="F23" i="2" s="1"/>
  <c r="E15" i="1"/>
  <c r="D7" i="1" l="1"/>
  <c r="D14" i="1"/>
  <c r="D15" i="1"/>
  <c r="C15" i="1" l="1"/>
  <c r="C14" i="1"/>
  <c r="C7" i="1" l="1"/>
</calcChain>
</file>

<file path=xl/sharedStrings.xml><?xml version="1.0" encoding="utf-8"?>
<sst xmlns="http://schemas.openxmlformats.org/spreadsheetml/2006/main" count="58" uniqueCount="49">
  <si>
    <t>bmp</t>
  </si>
  <si>
    <t>jpg</t>
  </si>
  <si>
    <t>jp2</t>
  </si>
  <si>
    <t>128 tree</t>
  </si>
  <si>
    <t>256 tree</t>
  </si>
  <si>
    <t>512 tree</t>
  </si>
  <si>
    <t>1024 tree</t>
  </si>
  <si>
    <t>2048 tree</t>
  </si>
  <si>
    <t>4096 tree</t>
  </si>
  <si>
    <t>Full tree</t>
  </si>
  <si>
    <t>Creation Time</t>
  </si>
  <si>
    <t>Resize Image</t>
  </si>
  <si>
    <t>Create Video</t>
  </si>
  <si>
    <t>Image Count</t>
  </si>
  <si>
    <t>Image per Video</t>
  </si>
  <si>
    <t>2h34</t>
  </si>
  <si>
    <t>2h25</t>
  </si>
  <si>
    <t xml:space="preserve">22h </t>
  </si>
  <si>
    <t>Videos size on disk (MB)</t>
  </si>
  <si>
    <t>Images Size on disk (MB)</t>
  </si>
  <si>
    <t>JPEG2000 images:</t>
  </si>
  <si>
    <t>count</t>
  </si>
  <si>
    <t>Total size</t>
  </si>
  <si>
    <t>BMP images:</t>
  </si>
  <si>
    <t>Videos:</t>
  </si>
  <si>
    <t>Calculations</t>
  </si>
  <si>
    <t>Average video size</t>
  </si>
  <si>
    <t>Videos per image</t>
  </si>
  <si>
    <t>Total image count</t>
  </si>
  <si>
    <t>Total videos count</t>
  </si>
  <si>
    <t>Total videos size</t>
  </si>
  <si>
    <t>Min total video size</t>
  </si>
  <si>
    <t>Black tiles deduction</t>
  </si>
  <si>
    <t>~20%, but black videos are from 2KB to 60KB, not 200KB, so you don't gain that much space</t>
  </si>
  <si>
    <t>Different approaches:</t>
  </si>
  <si>
    <t xml:space="preserve"> a) on the fly generation of small time resolution videos</t>
  </si>
  <si>
    <t xml:space="preserve"> b) on the fly generation of high zoom full res videos</t>
  </si>
  <si>
    <t>Video size 4096 res</t>
  </si>
  <si>
    <t>Estimations Upper Bound</t>
  </si>
  <si>
    <t>AIA 4500 every hour, HMI mag &amp; cont every 45min, rest every 36 seconds</t>
  </si>
  <si>
    <t>Video ratio 1:(1-32)</t>
  </si>
  <si>
    <t>c) a and b combined</t>
  </si>
  <si>
    <t>d) Only pregenerate high temporal res for "interesting" images</t>
  </si>
  <si>
    <t>Time resolution 0.5</t>
  </si>
  <si>
    <t>Bitrate down, larger spatial resolution</t>
  </si>
  <si>
    <t>Rückwärts abspielen 4k möglich? Code too slow?</t>
  </si>
  <si>
    <t>Codec: 4k, rückwärts, texturen brauchen</t>
  </si>
  <si>
    <t>Grayscale oder Farb?</t>
  </si>
  <si>
    <t>h265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</si>
</sst>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&quot; GB&quot;"/>
    <numFmt numFmtId="165" formatCode="0.00&quot; MB&quot;"/>
    <numFmt numFmtId="166" formatCode="_ * #,##0_ ;_ * \-#,##0_ ;_ * &quot;-&quot;??_ ;_ @_ "/>
    <numFmt numFmtId="167" formatCode="_ * #,##0_ &quot; GB&quot;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1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0" fontId="3" fillId="0" borderId="0" xfId="0" applyFont="1" applyAlignment="1">
      <alignment vertical="center"/>
    </xf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20" sqref="B20"/>
    </sheetView>
  </sheetViews>
  <sheetFormatPr baseColWidth="10" defaultColWidth="8.77734375" defaultRowHeight="14.4" x14ac:dyDescent="0.3"/>
  <cols>
    <col min="1" max="1" width="29.77734375" customWidth="1"/>
    <col min="2" max="2" width="16" bestFit="1" customWidth="1"/>
    <col min="3" max="3" width="11" customWidth="1"/>
    <col min="12" max="12" width="13.5546875" bestFit="1" customWidth="1"/>
    <col min="13" max="13" width="12.77734375" customWidth="1"/>
  </cols>
  <sheetData>
    <row r="1" spans="1:14" x14ac:dyDescent="0.3">
      <c r="A1" s="2"/>
      <c r="B1" s="2"/>
      <c r="C1" s="2" t="s">
        <v>16</v>
      </c>
      <c r="D1" s="2" t="s">
        <v>15</v>
      </c>
      <c r="E1" t="s">
        <v>17</v>
      </c>
      <c r="L1" t="s">
        <v>10</v>
      </c>
      <c r="M1" s="2" t="s">
        <v>15</v>
      </c>
      <c r="N1" t="s">
        <v>17</v>
      </c>
    </row>
    <row r="2" spans="1:14" x14ac:dyDescent="0.3">
      <c r="A2" s="2" t="s">
        <v>13</v>
      </c>
      <c r="B2" s="2"/>
      <c r="C2" s="2">
        <v>240</v>
      </c>
      <c r="D2" s="2">
        <v>256</v>
      </c>
      <c r="E2">
        <v>2048</v>
      </c>
      <c r="M2" s="2">
        <v>256</v>
      </c>
      <c r="N2">
        <v>2048</v>
      </c>
    </row>
    <row r="3" spans="1:14" x14ac:dyDescent="0.3">
      <c r="A3" s="3" t="s">
        <v>14</v>
      </c>
      <c r="B3" s="3"/>
      <c r="C3" s="3">
        <v>60</v>
      </c>
      <c r="D3" s="3">
        <v>64</v>
      </c>
      <c r="E3" s="3">
        <v>64</v>
      </c>
      <c r="M3" s="3">
        <v>64</v>
      </c>
      <c r="N3">
        <v>64</v>
      </c>
    </row>
    <row r="4" spans="1:14" x14ac:dyDescent="0.3">
      <c r="A4" s="2"/>
      <c r="B4" s="2"/>
      <c r="C4" s="2"/>
      <c r="D4" s="2"/>
      <c r="M4" s="2"/>
    </row>
    <row r="5" spans="1:14" x14ac:dyDescent="0.3">
      <c r="A5" t="s">
        <v>19</v>
      </c>
      <c r="B5" t="s">
        <v>2</v>
      </c>
      <c r="C5">
        <v>246</v>
      </c>
      <c r="D5">
        <v>263</v>
      </c>
      <c r="E5">
        <f>2.05*1024</f>
        <v>2099.1999999999998</v>
      </c>
      <c r="L5" t="s">
        <v>11</v>
      </c>
      <c r="M5" s="1">
        <v>1.638888888888889E-2</v>
      </c>
      <c r="N5" s="1"/>
    </row>
    <row r="6" spans="1:14" x14ac:dyDescent="0.3">
      <c r="B6" t="s">
        <v>1</v>
      </c>
      <c r="C6">
        <v>212</v>
      </c>
      <c r="D6">
        <v>226</v>
      </c>
      <c r="E6">
        <f>1.44*1024</f>
        <v>1474.56</v>
      </c>
      <c r="L6" t="s">
        <v>12</v>
      </c>
      <c r="M6" s="1">
        <v>7.4722222222222232E-2</v>
      </c>
      <c r="N6" s="1">
        <v>0.77178240740740733</v>
      </c>
    </row>
    <row r="7" spans="1:14" x14ac:dyDescent="0.3">
      <c r="B7" t="s">
        <v>0</v>
      </c>
      <c r="C7">
        <f>3.75*1024</f>
        <v>3840</v>
      </c>
      <c r="D7">
        <f>4*1024</f>
        <v>4096</v>
      </c>
      <c r="E7">
        <f>32*1024</f>
        <v>32768</v>
      </c>
    </row>
    <row r="9" spans="1:14" x14ac:dyDescent="0.3">
      <c r="A9" t="s">
        <v>18</v>
      </c>
      <c r="B9" t="s">
        <v>3</v>
      </c>
      <c r="C9">
        <v>1.1100000000000001</v>
      </c>
      <c r="D9">
        <v>1.18</v>
      </c>
      <c r="E9">
        <v>9.4600000000000009</v>
      </c>
    </row>
    <row r="10" spans="1:14" x14ac:dyDescent="0.3">
      <c r="B10" t="s">
        <v>4</v>
      </c>
      <c r="C10">
        <v>5.05</v>
      </c>
      <c r="D10">
        <v>5.3</v>
      </c>
      <c r="E10">
        <v>44.8</v>
      </c>
    </row>
    <row r="11" spans="1:14" x14ac:dyDescent="0.3">
      <c r="B11" t="s">
        <v>5</v>
      </c>
      <c r="C11">
        <v>21.1</v>
      </c>
      <c r="D11">
        <v>21.8</v>
      </c>
      <c r="E11">
        <v>183</v>
      </c>
    </row>
    <row r="12" spans="1:14" x14ac:dyDescent="0.3">
      <c r="B12" t="s">
        <v>6</v>
      </c>
      <c r="C12">
        <v>91.7</v>
      </c>
      <c r="D12">
        <v>93.9</v>
      </c>
      <c r="E12">
        <v>771</v>
      </c>
    </row>
    <row r="13" spans="1:14" x14ac:dyDescent="0.3">
      <c r="B13" t="s">
        <v>7</v>
      </c>
      <c r="C13">
        <v>376</v>
      </c>
      <c r="D13">
        <v>382</v>
      </c>
      <c r="E13">
        <f>3.06*1024</f>
        <v>3133.44</v>
      </c>
    </row>
    <row r="14" spans="1:14" x14ac:dyDescent="0.3">
      <c r="B14" s="3" t="s">
        <v>8</v>
      </c>
      <c r="C14" s="3">
        <f>1.42*1024</f>
        <v>1454.08</v>
      </c>
      <c r="D14" s="3">
        <f>1.44*1024</f>
        <v>1474.56</v>
      </c>
      <c r="E14" s="3">
        <f>12*1024</f>
        <v>12288</v>
      </c>
    </row>
    <row r="15" spans="1:14" x14ac:dyDescent="0.3">
      <c r="B15" t="s">
        <v>9</v>
      </c>
      <c r="C15">
        <f>1.9*1024</f>
        <v>1945.6</v>
      </c>
      <c r="D15">
        <f>1.93 *1024</f>
        <v>1976.32</v>
      </c>
      <c r="E15">
        <f>16*1024</f>
        <v>16384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workbookViewId="0">
      <selection activeCell="G8" sqref="G8"/>
    </sheetView>
  </sheetViews>
  <sheetFormatPr baseColWidth="10" defaultRowHeight="14.4" x14ac:dyDescent="0.3"/>
  <cols>
    <col min="1" max="1" width="16.5546875" bestFit="1" customWidth="1"/>
    <col min="2" max="2" width="11.33203125" bestFit="1" customWidth="1"/>
    <col min="5" max="5" width="17.33203125" customWidth="1"/>
    <col min="6" max="6" width="15.6640625" bestFit="1" customWidth="1"/>
  </cols>
  <sheetData>
    <row r="2" spans="1:9" ht="15.6" x14ac:dyDescent="0.3">
      <c r="A2" s="5" t="s">
        <v>20</v>
      </c>
      <c r="E2" s="5" t="s">
        <v>25</v>
      </c>
      <c r="I2" s="10"/>
    </row>
    <row r="3" spans="1:9" ht="15.6" x14ac:dyDescent="0.3">
      <c r="A3" t="s">
        <v>21</v>
      </c>
      <c r="B3">
        <v>2379</v>
      </c>
      <c r="E3" t="s">
        <v>26</v>
      </c>
      <c r="F3" s="6">
        <f>B12/B11*1024</f>
        <v>0.24433471416735708</v>
      </c>
      <c r="I3" s="10"/>
    </row>
    <row r="4" spans="1:9" ht="15.6" x14ac:dyDescent="0.3">
      <c r="A4" t="s">
        <v>22</v>
      </c>
      <c r="B4" s="4">
        <v>2.38</v>
      </c>
      <c r="E4" t="s">
        <v>27</v>
      </c>
      <c r="F4">
        <f>B11/B3</f>
        <v>2.5367801597309794</v>
      </c>
      <c r="I4" s="10"/>
    </row>
    <row r="5" spans="1:9" ht="15.6" x14ac:dyDescent="0.3">
      <c r="I5" s="10"/>
    </row>
    <row r="6" spans="1:9" ht="15.6" x14ac:dyDescent="0.3">
      <c r="A6" s="5" t="s">
        <v>23</v>
      </c>
      <c r="E6" s="5" t="s">
        <v>38</v>
      </c>
      <c r="I6" s="10"/>
    </row>
    <row r="7" spans="1:9" ht="15.6" x14ac:dyDescent="0.3">
      <c r="A7" t="s">
        <v>21</v>
      </c>
      <c r="B7">
        <v>14274</v>
      </c>
      <c r="E7" t="s">
        <v>28</v>
      </c>
      <c r="F7" s="7">
        <f>((60/36)*9+1+(60/45)*2)*60*24*365.25*8</f>
        <v>78543360</v>
      </c>
      <c r="H7" t="s">
        <v>39</v>
      </c>
      <c r="I7" s="10"/>
    </row>
    <row r="8" spans="1:9" x14ac:dyDescent="0.3">
      <c r="A8" t="s">
        <v>22</v>
      </c>
      <c r="B8" s="4">
        <v>74.3</v>
      </c>
      <c r="E8" t="s">
        <v>29</v>
      </c>
      <c r="F8" s="8">
        <f>F7*F4</f>
        <v>199247237.32660782</v>
      </c>
    </row>
    <row r="9" spans="1:9" ht="15.6" x14ac:dyDescent="0.3">
      <c r="E9" t="s">
        <v>30</v>
      </c>
      <c r="F9" s="9">
        <f>F3/1024*F8</f>
        <v>47542.008575031527</v>
      </c>
      <c r="I9" s="10"/>
    </row>
    <row r="10" spans="1:9" x14ac:dyDescent="0.3">
      <c r="A10" s="5" t="s">
        <v>24</v>
      </c>
    </row>
    <row r="11" spans="1:9" ht="15.6" x14ac:dyDescent="0.3">
      <c r="A11" t="s">
        <v>21</v>
      </c>
      <c r="B11">
        <v>6035</v>
      </c>
      <c r="E11" t="s">
        <v>32</v>
      </c>
      <c r="F11">
        <v>0.9</v>
      </c>
      <c r="H11" t="s">
        <v>33</v>
      </c>
      <c r="I11" s="10"/>
    </row>
    <row r="12" spans="1:9" x14ac:dyDescent="0.3">
      <c r="A12" t="s">
        <v>22</v>
      </c>
      <c r="B12" s="4">
        <v>1.44</v>
      </c>
      <c r="E12" t="s">
        <v>31</v>
      </c>
      <c r="F12" s="9">
        <f>F9*F11</f>
        <v>42787.807717528376</v>
      </c>
    </row>
    <row r="15" spans="1:9" x14ac:dyDescent="0.3">
      <c r="E15" s="5" t="s">
        <v>34</v>
      </c>
    </row>
    <row r="16" spans="1:9" x14ac:dyDescent="0.3">
      <c r="E16" t="s">
        <v>35</v>
      </c>
    </row>
    <row r="17" spans="1:6" x14ac:dyDescent="0.3">
      <c r="A17" t="s">
        <v>40</v>
      </c>
      <c r="B17" s="11">
        <f>(7.06/13.3)</f>
        <v>0.53082706766917287</v>
      </c>
      <c r="E17" t="s">
        <v>31</v>
      </c>
      <c r="F17" s="9">
        <f>F12*(1-B17)</f>
        <v>20074.881214840385</v>
      </c>
    </row>
    <row r="19" spans="1:6" x14ac:dyDescent="0.3">
      <c r="E19" t="s">
        <v>36</v>
      </c>
    </row>
    <row r="20" spans="1:6" x14ac:dyDescent="0.3">
      <c r="A20" t="s">
        <v>37</v>
      </c>
      <c r="B20" s="4">
        <v>1.07</v>
      </c>
      <c r="E20" t="s">
        <v>31</v>
      </c>
      <c r="F20" s="9">
        <f>F12/B12*(B12-B20)</f>
        <v>10994.089482976038</v>
      </c>
    </row>
    <row r="21" spans="1:6" x14ac:dyDescent="0.3">
      <c r="B21" s="4"/>
      <c r="F21" s="9"/>
    </row>
    <row r="22" spans="1:6" x14ac:dyDescent="0.3">
      <c r="B22" s="4"/>
      <c r="E22" t="s">
        <v>41</v>
      </c>
      <c r="F22" s="9"/>
    </row>
    <row r="23" spans="1:6" x14ac:dyDescent="0.3">
      <c r="B23" s="4"/>
      <c r="E23" t="s">
        <v>31</v>
      </c>
      <c r="F23" s="9">
        <f>F20*(1-B17)</f>
        <v>5158.1292010353754</v>
      </c>
    </row>
    <row r="25" spans="1:6" x14ac:dyDescent="0.3">
      <c r="E25" t="s">
        <v>42</v>
      </c>
    </row>
    <row r="28" spans="1:6" x14ac:dyDescent="0.3">
      <c r="E28" t="s">
        <v>43</v>
      </c>
    </row>
    <row r="29" spans="1:6" x14ac:dyDescent="0.3">
      <c r="E29" t="s">
        <v>44</v>
      </c>
    </row>
    <row r="30" spans="1:6" x14ac:dyDescent="0.3">
      <c r="E30" t="s">
        <v>45</v>
      </c>
    </row>
    <row r="31" spans="1:6" x14ac:dyDescent="0.3">
      <c r="E31" t="s">
        <v>46</v>
      </c>
    </row>
    <row r="32" spans="1:6" x14ac:dyDescent="0.3">
      <c r="E32" t="s">
        <v>47</v>
      </c>
    </row>
    <row r="33" spans="5:5" x14ac:dyDescent="0.3">
      <c r="E33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StatisticsRoman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Serquet</dc:creator>
  <cp:lastModifiedBy>Roman Bolzern</cp:lastModifiedBy>
  <dcterms:created xsi:type="dcterms:W3CDTF">2017-09-18T15:44:32Z</dcterms:created>
  <dcterms:modified xsi:type="dcterms:W3CDTF">2018-01-10T15:06:06Z</dcterms:modified>
</cp:coreProperties>
</file>