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中国朝代基表BaseLine" sheetId="1" r:id="rId1"/>
    <sheet name="100时间表TimeLine" sheetId="2" r:id="rId2"/>
    <sheet name="101人物表VipLine" sheetId="4" r:id="rId3"/>
  </sheets>
  <definedNames>
    <definedName name="_xlnm._FilterDatabase" localSheetId="2" hidden="1">'101人物表VipLine'!$A$2:$D$2</definedName>
    <definedName name="_xlnm._FilterDatabase" localSheetId="0" hidden="1">中国朝代基表BaseLine!$A$1:$D$1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  <c r="E59" i="4" s="1"/>
  <c r="E60" i="4" l="1"/>
  <c r="I56" i="4"/>
  <c r="G56" i="4"/>
  <c r="H56" i="4"/>
  <c r="E14" i="4"/>
  <c r="F6" i="4"/>
  <c r="F5" i="4"/>
  <c r="E4" i="4"/>
  <c r="E5" i="4"/>
  <c r="F3" i="4"/>
  <c r="E3" i="4"/>
  <c r="F64" i="4"/>
  <c r="E64" i="4"/>
  <c r="G63" i="4"/>
  <c r="F63" i="4"/>
  <c r="F62" i="4"/>
  <c r="E63" i="4"/>
  <c r="E62" i="4"/>
  <c r="E61" i="4"/>
  <c r="J55" i="4"/>
  <c r="F56" i="4"/>
  <c r="I55" i="4"/>
  <c r="E56" i="4"/>
  <c r="H55" i="4"/>
  <c r="G55" i="4"/>
  <c r="F55" i="4"/>
  <c r="E55" i="4"/>
  <c r="E48" i="4"/>
  <c r="F38" i="4"/>
  <c r="E38" i="4"/>
  <c r="E39" i="4"/>
  <c r="G37" i="4"/>
  <c r="F37" i="4"/>
  <c r="F36" i="4"/>
  <c r="E37" i="4"/>
  <c r="E36" i="4"/>
  <c r="E31" i="4"/>
  <c r="H16" i="4"/>
  <c r="G16" i="4"/>
  <c r="F16" i="4"/>
  <c r="E16" i="4"/>
  <c r="E25" i="4"/>
  <c r="G21" i="4"/>
  <c r="I23" i="4"/>
  <c r="H23" i="4"/>
  <c r="G23" i="4"/>
  <c r="F23" i="4"/>
  <c r="E23" i="4"/>
  <c r="H22" i="4"/>
  <c r="G22" i="4"/>
  <c r="F22" i="4"/>
  <c r="E22" i="4"/>
  <c r="F21" i="4"/>
  <c r="E21" i="4"/>
  <c r="E15" i="4"/>
  <c r="E13" i="4"/>
  <c r="E6" i="4"/>
  <c r="G9" i="4"/>
  <c r="F9" i="4"/>
  <c r="E9" i="4"/>
  <c r="I10" i="4"/>
  <c r="H10" i="4"/>
  <c r="G10" i="4"/>
  <c r="F10" i="4"/>
  <c r="E10" i="4"/>
  <c r="E11" i="4"/>
  <c r="E12" i="4"/>
  <c r="G14" i="4"/>
  <c r="F14" i="4"/>
</calcChain>
</file>

<file path=xl/sharedStrings.xml><?xml version="1.0" encoding="utf-8"?>
<sst xmlns="http://schemas.openxmlformats.org/spreadsheetml/2006/main" count="400" uniqueCount="275">
  <si>
    <t>春秋</t>
  </si>
  <si>
    <t>春秋</t>
    <phoneticPr fontId="1"/>
  </si>
  <si>
    <t>战国</t>
    <phoneticPr fontId="1"/>
  </si>
  <si>
    <t>西周</t>
    <phoneticPr fontId="1"/>
  </si>
  <si>
    <t>东周</t>
    <phoneticPr fontId="1"/>
  </si>
  <si>
    <t>秦</t>
    <phoneticPr fontId="1"/>
  </si>
  <si>
    <t>齐</t>
    <phoneticPr fontId="1"/>
  </si>
  <si>
    <t>楚</t>
    <phoneticPr fontId="1"/>
  </si>
  <si>
    <t>韩</t>
    <phoneticPr fontId="1"/>
  </si>
  <si>
    <t>赵</t>
    <phoneticPr fontId="1"/>
  </si>
  <si>
    <t>魏</t>
  </si>
  <si>
    <t>魏</t>
    <phoneticPr fontId="1"/>
  </si>
  <si>
    <t>燕</t>
    <phoneticPr fontId="1"/>
  </si>
  <si>
    <t>初期</t>
    <phoneticPr fontId="1"/>
  </si>
  <si>
    <t>中后期</t>
    <phoneticPr fontId="1"/>
  </si>
  <si>
    <t>魏</t>
    <phoneticPr fontId="1"/>
  </si>
  <si>
    <t>蜀</t>
  </si>
  <si>
    <t>蜀</t>
    <phoneticPr fontId="1"/>
  </si>
  <si>
    <t>吴</t>
  </si>
  <si>
    <t>吴</t>
    <phoneticPr fontId="1"/>
  </si>
  <si>
    <t>西晋</t>
  </si>
  <si>
    <t>西晋</t>
    <phoneticPr fontId="1"/>
  </si>
  <si>
    <t>东晋</t>
    <phoneticPr fontId="1"/>
  </si>
  <si>
    <t>南北朝</t>
  </si>
  <si>
    <t>南北朝</t>
    <phoneticPr fontId="1"/>
  </si>
  <si>
    <t>五代十国</t>
  </si>
  <si>
    <t>五代十国</t>
    <phoneticPr fontId="1"/>
  </si>
  <si>
    <t>后梁</t>
  </si>
  <si>
    <t>后唐</t>
  </si>
  <si>
    <t>后晋</t>
  </si>
  <si>
    <t>后周</t>
  </si>
  <si>
    <t>北宋</t>
  </si>
  <si>
    <t>北宋</t>
    <phoneticPr fontId="1"/>
  </si>
  <si>
    <t>南唐</t>
  </si>
  <si>
    <t>南宋</t>
  </si>
  <si>
    <t>南宋</t>
    <phoneticPr fontId="1"/>
  </si>
  <si>
    <t>元</t>
  </si>
  <si>
    <t>元</t>
    <phoneticPr fontId="1"/>
  </si>
  <si>
    <t>明</t>
  </si>
  <si>
    <t>明</t>
    <phoneticPr fontId="1"/>
  </si>
  <si>
    <t>清</t>
    <phoneticPr fontId="1"/>
  </si>
  <si>
    <t>夏朝</t>
  </si>
  <si>
    <t>商朝</t>
  </si>
  <si>
    <t>商朝</t>
    <phoneticPr fontId="1"/>
  </si>
  <si>
    <t>秦朝</t>
  </si>
  <si>
    <t>秦朝</t>
    <phoneticPr fontId="1"/>
  </si>
  <si>
    <t>新朝</t>
  </si>
  <si>
    <t>新朝</t>
    <phoneticPr fontId="1"/>
  </si>
  <si>
    <t>西汉王朝</t>
    <phoneticPr fontId="1"/>
  </si>
  <si>
    <t>东汉王朝</t>
    <phoneticPr fontId="1"/>
  </si>
  <si>
    <t>朝代</t>
  </si>
  <si>
    <t>存在时间</t>
  </si>
  <si>
    <t>创立者</t>
  </si>
  <si>
    <t>都城</t>
  </si>
  <si>
    <t>前3077年-前2037年</t>
  </si>
  <si>
    <t>黄帝</t>
  </si>
  <si>
    <t>颛顼</t>
  </si>
  <si>
    <t>帝喾</t>
  </si>
  <si>
    <t>尧</t>
  </si>
  <si>
    <t>舜</t>
  </si>
  <si>
    <t>/</t>
  </si>
  <si>
    <t>前2037年-前1559年</t>
  </si>
  <si>
    <t>山西夏县</t>
  </si>
  <si>
    <t>前1559年-前1046年</t>
  </si>
  <si>
    <t>汤</t>
  </si>
  <si>
    <t>商丘</t>
  </si>
  <si>
    <t>洛阳</t>
  </si>
  <si>
    <t>安阳</t>
  </si>
  <si>
    <t>西周王朝</t>
  </si>
  <si>
    <t>前1046年-前771年（275年）</t>
  </si>
  <si>
    <t>周武王姬发</t>
  </si>
  <si>
    <t>西安</t>
  </si>
  <si>
    <t>东周王朝</t>
  </si>
  <si>
    <t>前770年 -前221年（549年）</t>
  </si>
  <si>
    <t>前770年 -前476年（295年）</t>
  </si>
  <si>
    <t>前475年 -前221年（254年）</t>
  </si>
  <si>
    <t>西楚王朝</t>
  </si>
  <si>
    <t>前206年-前202年（5年）</t>
  </si>
  <si>
    <t>徐州</t>
  </si>
  <si>
    <t>前202—公元8年11月（210年）</t>
  </si>
  <si>
    <t>公元8年12月-23年10月（16年）</t>
  </si>
  <si>
    <t>23年10月-25年（2年）</t>
  </si>
  <si>
    <t>25年-220年（195年）</t>
  </si>
  <si>
    <t>三国</t>
  </si>
  <si>
    <t>220年－280年（60年）</t>
  </si>
  <si>
    <t>220年-265年（45年）</t>
  </si>
  <si>
    <t>221年-263年（42年）</t>
  </si>
  <si>
    <t>成都</t>
  </si>
  <si>
    <t>222年-280年（58年）</t>
  </si>
  <si>
    <t>南京</t>
  </si>
  <si>
    <t>晋朝</t>
  </si>
  <si>
    <t>265—420年</t>
  </si>
  <si>
    <t>265年-316年（51年）</t>
  </si>
  <si>
    <t>317年-420年（103年）</t>
  </si>
  <si>
    <t>十六国</t>
  </si>
  <si>
    <t>成汉</t>
  </si>
  <si>
    <t>前凉</t>
  </si>
  <si>
    <t>后赵</t>
  </si>
  <si>
    <t>前燕</t>
  </si>
  <si>
    <t>前秦</t>
  </si>
  <si>
    <t>后秦</t>
  </si>
  <si>
    <t>后燕</t>
  </si>
  <si>
    <t>西秦</t>
  </si>
  <si>
    <t>后凉</t>
  </si>
  <si>
    <t>南凉</t>
  </si>
  <si>
    <t>南燕</t>
  </si>
  <si>
    <t>西凉</t>
  </si>
  <si>
    <t>胡夏</t>
  </si>
  <si>
    <t>北燕</t>
  </si>
  <si>
    <t>北凉</t>
  </si>
  <si>
    <t>*冉魏</t>
  </si>
  <si>
    <t>*西燕</t>
  </si>
  <si>
    <t>*西蜀(后蜀)</t>
  </si>
  <si>
    <t>304年-439年（135年）</t>
  </si>
  <si>
    <t>（多政权存在）</t>
  </si>
  <si>
    <t>420年—589年（169年）</t>
  </si>
  <si>
    <t>420年-479年（59年）</t>
  </si>
  <si>
    <t>刘裕</t>
  </si>
  <si>
    <t>479年-502年（23年）</t>
  </si>
  <si>
    <t>502年-557年（55年）</t>
  </si>
  <si>
    <t>557年-589年（32年）</t>
  </si>
  <si>
    <t>386年-534年（148年）</t>
  </si>
  <si>
    <t>拓跋珪</t>
  </si>
  <si>
    <t>大同</t>
  </si>
  <si>
    <t>534年-550年（16年）</t>
  </si>
  <si>
    <t>元善见</t>
  </si>
  <si>
    <t>535年-557年（22年）</t>
  </si>
  <si>
    <t>元宝炬</t>
  </si>
  <si>
    <t>550年-577年（27年）</t>
  </si>
  <si>
    <t>高洋</t>
  </si>
  <si>
    <t>557年-581年（24年）</t>
  </si>
  <si>
    <t>宇文觉</t>
  </si>
  <si>
    <t>581年-619年（38年）</t>
  </si>
  <si>
    <t>隋文帝杨坚</t>
  </si>
  <si>
    <t>唐朝前期</t>
  </si>
  <si>
    <t>唐朝中后期</t>
  </si>
  <si>
    <t>618年-690年（72年）</t>
  </si>
  <si>
    <t>690年-705年（15年）</t>
  </si>
  <si>
    <t>705年-907年（202年）</t>
  </si>
  <si>
    <t>后汉</t>
  </si>
  <si>
    <t>前蜀</t>
  </si>
  <si>
    <t>后蜀</t>
  </si>
  <si>
    <t>杨吴</t>
  </si>
  <si>
    <t>吴越</t>
  </si>
  <si>
    <t>闽国</t>
  </si>
  <si>
    <t>马楚</t>
  </si>
  <si>
    <t>南汉</t>
  </si>
  <si>
    <t>南平</t>
  </si>
  <si>
    <t>北汉</t>
  </si>
  <si>
    <t>891年-979年（89年）</t>
  </si>
  <si>
    <t>开封</t>
  </si>
  <si>
    <t>宋朝</t>
  </si>
  <si>
    <t>960年-1279年（320年）</t>
  </si>
  <si>
    <t>960年-1127年（167年）</t>
  </si>
  <si>
    <t>1127年-1279年（152年）</t>
  </si>
  <si>
    <t>杭州</t>
  </si>
  <si>
    <t>辽朝</t>
  </si>
  <si>
    <t>西辽</t>
  </si>
  <si>
    <t>916 年-1125年（210年)</t>
  </si>
  <si>
    <t>1124年-1218年（94年）</t>
  </si>
  <si>
    <t>耶律阿保机</t>
  </si>
  <si>
    <t>耶律大石</t>
  </si>
  <si>
    <t>上京</t>
  </si>
  <si>
    <t>1038年-1227年（190年）</t>
  </si>
  <si>
    <t>李元昊</t>
  </si>
  <si>
    <t>兴庆</t>
  </si>
  <si>
    <t>金朝</t>
  </si>
  <si>
    <t>1115年-1234年（120年）</t>
  </si>
  <si>
    <t>大理国</t>
  </si>
  <si>
    <t>前大理</t>
  </si>
  <si>
    <t>937年-1094年，1096年-1253年（316年）</t>
  </si>
  <si>
    <t>地方政权</t>
  </si>
  <si>
    <t>段思平</t>
  </si>
  <si>
    <t>云南大理</t>
  </si>
  <si>
    <t>大蒙古国</t>
  </si>
  <si>
    <t>北元</t>
  </si>
  <si>
    <t>1206年-1271年（66年)</t>
  </si>
  <si>
    <t>1271年-1368年（98年)</t>
  </si>
  <si>
    <t>1368年—1402年（35年)</t>
  </si>
  <si>
    <t>元世祖忽必烈</t>
  </si>
  <si>
    <t>元昭宗</t>
  </si>
  <si>
    <t>大都</t>
  </si>
  <si>
    <t>南明</t>
  </si>
  <si>
    <t>1368年-1644年（277年）</t>
  </si>
  <si>
    <t>1644年-1662年（19年）</t>
  </si>
  <si>
    <t>北京</t>
  </si>
  <si>
    <t>后金</t>
  </si>
  <si>
    <t>1616年-1636年（21年）</t>
  </si>
  <si>
    <t>1636年-1840年（205年）</t>
  </si>
  <si>
    <t>清太宗皇太极</t>
  </si>
  <si>
    <t>1840年-1912年（73年）</t>
  </si>
  <si>
    <t>中华民国（资本主义社会）</t>
  </si>
  <si>
    <t>1912年-1949年（38年）</t>
  </si>
  <si>
    <t>重庆</t>
  </si>
  <si>
    <t>1949年-至今</t>
  </si>
  <si>
    <t>毛泽东</t>
  </si>
  <si>
    <t>咸阳、西安</t>
    <phoneticPr fontId="1"/>
  </si>
  <si>
    <r>
      <t>郑</t>
    </r>
    <r>
      <rPr>
        <sz val="11"/>
        <rFont val="游ゴシック"/>
        <family val="3"/>
        <charset val="128"/>
        <scheme val="minor"/>
      </rPr>
      <t>州</t>
    </r>
  </si>
  <si>
    <r>
      <t>周平王姬</t>
    </r>
    <r>
      <rPr>
        <sz val="11"/>
        <rFont val="游ゴシック"/>
        <family val="3"/>
        <charset val="128"/>
        <scheme val="minor"/>
      </rPr>
      <t>宜臼</t>
    </r>
  </si>
  <si>
    <r>
      <t>战</t>
    </r>
    <r>
      <rPr>
        <sz val="11"/>
        <rFont val="游ゴシック"/>
        <family val="3"/>
        <charset val="128"/>
        <scheme val="minor"/>
      </rPr>
      <t>国</t>
    </r>
  </si>
  <si>
    <t>秦始皇嬴政</t>
  </si>
  <si>
    <r>
      <t>西楚霸王项</t>
    </r>
    <r>
      <rPr>
        <sz val="11"/>
        <rFont val="游ゴシック"/>
        <family val="3"/>
        <charset val="128"/>
        <scheme val="minor"/>
      </rPr>
      <t>羽</t>
    </r>
  </si>
  <si>
    <r>
      <t>西汉</t>
    </r>
    <r>
      <rPr>
        <sz val="11"/>
        <rFont val="游ゴシック"/>
        <family val="3"/>
        <charset val="128"/>
        <scheme val="minor"/>
      </rPr>
      <t>王朝</t>
    </r>
  </si>
  <si>
    <r>
      <t>汉</t>
    </r>
    <r>
      <rPr>
        <sz val="11"/>
        <rFont val="游ゴシック"/>
        <family val="3"/>
        <charset val="128"/>
        <scheme val="minor"/>
      </rPr>
      <t>高祖刘邦</t>
    </r>
  </si>
  <si>
    <r>
      <t>建兴</t>
    </r>
    <r>
      <rPr>
        <sz val="11"/>
        <rFont val="游ゴシック"/>
        <family val="3"/>
        <charset val="128"/>
        <scheme val="minor"/>
      </rPr>
      <t>帝王莽</t>
    </r>
  </si>
  <si>
    <t>更始帝刘玄</t>
  </si>
  <si>
    <r>
      <t>东汉</t>
    </r>
    <r>
      <rPr>
        <sz val="11"/>
        <rFont val="游ゴシック"/>
        <family val="3"/>
        <charset val="128"/>
        <scheme val="minor"/>
      </rPr>
      <t>王朝</t>
    </r>
  </si>
  <si>
    <t>光武帝刘秀</t>
  </si>
  <si>
    <r>
      <t>东</t>
    </r>
    <r>
      <rPr>
        <sz val="11"/>
        <rFont val="游ゴシック"/>
        <family val="3"/>
        <charset val="128"/>
        <scheme val="minor"/>
      </rPr>
      <t>晋</t>
    </r>
  </si>
  <si>
    <r>
      <t>晋元帝</t>
    </r>
    <r>
      <rPr>
        <sz val="11"/>
        <rFont val="游ゴシック"/>
        <family val="3"/>
        <charset val="128"/>
        <scheme val="minor"/>
      </rPr>
      <t>司</t>
    </r>
    <r>
      <rPr>
        <sz val="11"/>
        <rFont val="游ゴシック"/>
        <family val="2"/>
        <scheme val="minor"/>
      </rPr>
      <t>马</t>
    </r>
    <r>
      <rPr>
        <sz val="11"/>
        <rFont val="游ゴシック"/>
        <family val="3"/>
        <charset val="128"/>
        <scheme val="minor"/>
      </rPr>
      <t>睿</t>
    </r>
  </si>
  <si>
    <r>
      <t>前赵</t>
    </r>
    <r>
      <rPr>
        <sz val="11"/>
        <rFont val="游ゴシック"/>
        <family val="3"/>
        <charset val="128"/>
        <scheme val="minor"/>
      </rPr>
      <t>(</t>
    </r>
    <r>
      <rPr>
        <sz val="11"/>
        <rFont val="游ゴシック"/>
        <family val="2"/>
        <scheme val="minor"/>
      </rPr>
      <t>汉赵</t>
    </r>
    <r>
      <rPr>
        <sz val="11"/>
        <rFont val="游ゴシック"/>
        <family val="3"/>
        <charset val="128"/>
        <scheme val="minor"/>
      </rPr>
      <t>)</t>
    </r>
  </si>
  <si>
    <t>南朝·宋</t>
  </si>
  <si>
    <r>
      <t>南朝</t>
    </r>
    <r>
      <rPr>
        <sz val="11"/>
        <rFont val="游ゴシック"/>
        <family val="3"/>
        <charset val="128"/>
        <scheme val="minor"/>
      </rPr>
      <t>·</t>
    </r>
    <r>
      <rPr>
        <sz val="11"/>
        <rFont val="游ゴシック"/>
        <family val="2"/>
        <scheme val="minor"/>
      </rPr>
      <t>齐</t>
    </r>
  </si>
  <si>
    <r>
      <t>萧</t>
    </r>
    <r>
      <rPr>
        <sz val="11"/>
        <rFont val="游ゴシック"/>
        <family val="3"/>
        <charset val="128"/>
        <scheme val="minor"/>
      </rPr>
      <t>道成</t>
    </r>
  </si>
  <si>
    <t>南朝·梁</t>
  </si>
  <si>
    <r>
      <t>萧</t>
    </r>
    <r>
      <rPr>
        <sz val="11"/>
        <rFont val="游ゴシック"/>
        <family val="3"/>
        <charset val="128"/>
        <scheme val="minor"/>
      </rPr>
      <t>衍</t>
    </r>
  </si>
  <si>
    <r>
      <t>南朝</t>
    </r>
    <r>
      <rPr>
        <sz val="11"/>
        <rFont val="游ゴシック"/>
        <family val="3"/>
        <charset val="128"/>
        <scheme val="minor"/>
      </rPr>
      <t>·</t>
    </r>
    <r>
      <rPr>
        <sz val="11"/>
        <rFont val="游ゴシック"/>
        <family val="2"/>
        <scheme val="minor"/>
      </rPr>
      <t>陈</t>
    </r>
  </si>
  <si>
    <r>
      <t>陈</t>
    </r>
    <r>
      <rPr>
        <sz val="11"/>
        <rFont val="游ゴシック"/>
        <family val="3"/>
        <charset val="128"/>
        <scheme val="minor"/>
      </rPr>
      <t>霸先</t>
    </r>
  </si>
  <si>
    <t>北朝·北魏</t>
  </si>
  <si>
    <r>
      <t>北朝·东</t>
    </r>
    <r>
      <rPr>
        <sz val="11"/>
        <rFont val="游ゴシック"/>
        <family val="3"/>
        <charset val="128"/>
        <scheme val="minor"/>
      </rPr>
      <t>魏</t>
    </r>
  </si>
  <si>
    <t>北朝·西魏</t>
  </si>
  <si>
    <r>
      <t>北朝·</t>
    </r>
    <r>
      <rPr>
        <sz val="11"/>
        <rFont val="游ゴシック"/>
        <family val="3"/>
        <charset val="128"/>
        <scheme val="minor"/>
      </rPr>
      <t>北</t>
    </r>
    <r>
      <rPr>
        <sz val="11"/>
        <rFont val="游ゴシック"/>
        <family val="2"/>
        <scheme val="minor"/>
      </rPr>
      <t>齐</t>
    </r>
  </si>
  <si>
    <t>北朝·北周</t>
  </si>
  <si>
    <t>唐高祖李渊</t>
  </si>
  <si>
    <r>
      <t>宋太祖赵</t>
    </r>
    <r>
      <rPr>
        <sz val="11"/>
        <rFont val="游ゴシック"/>
        <family val="3"/>
        <charset val="128"/>
        <scheme val="minor"/>
      </rPr>
      <t>匡胤</t>
    </r>
  </si>
  <si>
    <r>
      <t>宋高宗赵</t>
    </r>
    <r>
      <rPr>
        <sz val="11"/>
        <rFont val="游ゴシック"/>
        <family val="3"/>
        <charset val="128"/>
        <scheme val="minor"/>
      </rPr>
      <t>构</t>
    </r>
  </si>
  <si>
    <r>
      <t>完颜</t>
    </r>
    <r>
      <rPr>
        <sz val="11"/>
        <rFont val="游ゴシック"/>
        <family val="3"/>
        <charset val="128"/>
        <scheme val="minor"/>
      </rPr>
      <t>阿骨打</t>
    </r>
  </si>
  <si>
    <r>
      <t>铁</t>
    </r>
    <r>
      <rPr>
        <sz val="11"/>
        <rFont val="游ゴシック"/>
        <family val="3"/>
        <charset val="128"/>
        <scheme val="minor"/>
      </rPr>
      <t>木真</t>
    </r>
  </si>
  <si>
    <t>明太祖朱元璋</t>
  </si>
  <si>
    <t>明安宗朱由崧</t>
  </si>
  <si>
    <r>
      <t>爱</t>
    </r>
    <r>
      <rPr>
        <sz val="11"/>
        <rFont val="游ゴシック"/>
        <family val="3"/>
        <charset val="128"/>
        <scheme val="minor"/>
      </rPr>
      <t>新</t>
    </r>
    <r>
      <rPr>
        <sz val="11"/>
        <rFont val="游ゴシック"/>
        <family val="2"/>
        <scheme val="minor"/>
      </rPr>
      <t>觉罗</t>
    </r>
    <r>
      <rPr>
        <sz val="11"/>
        <rFont val="游ゴシック"/>
        <family val="3"/>
        <charset val="128"/>
        <scheme val="minor"/>
      </rPr>
      <t>·努</t>
    </r>
    <r>
      <rPr>
        <sz val="11"/>
        <rFont val="游ゴシック"/>
        <family val="2"/>
        <scheme val="minor"/>
      </rPr>
      <t>尔</t>
    </r>
    <r>
      <rPr>
        <sz val="11"/>
        <rFont val="游ゴシック"/>
        <family val="3"/>
        <charset val="128"/>
        <scheme val="minor"/>
      </rPr>
      <t>哈赤</t>
    </r>
  </si>
  <si>
    <r>
      <t>赫图</t>
    </r>
    <r>
      <rPr>
        <sz val="11"/>
        <rFont val="游ゴシック"/>
        <family val="3"/>
        <charset val="128"/>
        <scheme val="minor"/>
      </rPr>
      <t>阿拉</t>
    </r>
  </si>
  <si>
    <t>清前期</t>
  </si>
  <si>
    <t>　　清末</t>
  </si>
  <si>
    <r>
      <t>临时</t>
    </r>
    <r>
      <rPr>
        <sz val="11"/>
        <rFont val="游ゴシック"/>
        <family val="3"/>
        <charset val="128"/>
        <scheme val="minor"/>
      </rPr>
      <t>大</t>
    </r>
    <r>
      <rPr>
        <sz val="11"/>
        <rFont val="游ゴシック"/>
        <family val="2"/>
        <scheme val="minor"/>
      </rPr>
      <t>总统孙</t>
    </r>
    <r>
      <rPr>
        <sz val="11"/>
        <rFont val="游ゴシック"/>
        <family val="3"/>
        <charset val="128"/>
        <scheme val="minor"/>
      </rPr>
      <t>中山</t>
    </r>
  </si>
  <si>
    <r>
      <t>中华</t>
    </r>
    <r>
      <rPr>
        <sz val="11"/>
        <rFont val="游ゴシック"/>
        <family val="3"/>
        <charset val="128"/>
        <scheme val="minor"/>
      </rPr>
      <t>人民共和国</t>
    </r>
  </si>
  <si>
    <r>
      <rPr>
        <sz val="9"/>
        <rFont val="ＭＳ Ｐゴシック"/>
        <family val="3"/>
        <charset val="128"/>
      </rPr>
      <t>前</t>
    </r>
    <r>
      <rPr>
        <sz val="9"/>
        <rFont val="Arial"/>
        <family val="2"/>
      </rPr>
      <t>221</t>
    </r>
    <r>
      <rPr>
        <sz val="9"/>
        <rFont val="ＭＳ Ｐゴシック"/>
        <family val="3"/>
        <charset val="128"/>
      </rPr>
      <t>年</t>
    </r>
    <r>
      <rPr>
        <sz val="9"/>
        <rFont val="Arial"/>
        <family val="2"/>
      </rPr>
      <t>-</t>
    </r>
    <r>
      <rPr>
        <sz val="9"/>
        <rFont val="ＭＳ Ｐゴシック"/>
        <family val="3"/>
        <charset val="128"/>
      </rPr>
      <t>前</t>
    </r>
    <r>
      <rPr>
        <sz val="9"/>
        <rFont val="Arial"/>
        <family val="2"/>
      </rPr>
      <t>206</t>
    </r>
    <r>
      <rPr>
        <sz val="9"/>
        <rFont val="ＭＳ Ｐゴシック"/>
        <family val="3"/>
        <charset val="128"/>
      </rPr>
      <t>年（</t>
    </r>
    <r>
      <rPr>
        <sz val="9"/>
        <rFont val="Arial"/>
        <family val="2"/>
      </rPr>
      <t>16</t>
    </r>
    <r>
      <rPr>
        <sz val="9"/>
        <rFont val="ＭＳ Ｐゴシック"/>
        <family val="3"/>
        <charset val="128"/>
      </rPr>
      <t>年）</t>
    </r>
    <phoneticPr fontId="1"/>
  </si>
  <si>
    <t>洛阳</t>
    <phoneticPr fontId="1"/>
  </si>
  <si>
    <t>魏文帝曹丕</t>
    <phoneticPr fontId="1"/>
  </si>
  <si>
    <r>
      <t>汉</t>
    </r>
    <r>
      <rPr>
        <sz val="11"/>
        <rFont val="游ゴシック"/>
        <family val="3"/>
        <charset val="128"/>
        <scheme val="minor"/>
      </rPr>
      <t>昭烈帝刘</t>
    </r>
    <r>
      <rPr>
        <sz val="11"/>
        <rFont val="游ゴシック"/>
        <family val="3"/>
        <charset val="134"/>
        <scheme val="minor"/>
      </rPr>
      <t>备</t>
    </r>
    <phoneticPr fontId="1"/>
  </si>
  <si>
    <r>
      <t>吴大帝</t>
    </r>
    <r>
      <rPr>
        <sz val="11"/>
        <rFont val="游ゴシック"/>
        <family val="3"/>
        <charset val="134"/>
        <scheme val="minor"/>
      </rPr>
      <t>孙权</t>
    </r>
    <phoneticPr fontId="1"/>
  </si>
  <si>
    <r>
      <rPr>
        <sz val="9"/>
        <rFont val="ＭＳ Ｐゴシック"/>
        <family val="3"/>
        <charset val="128"/>
      </rPr>
      <t>晋武帝司</t>
    </r>
    <r>
      <rPr>
        <sz val="9"/>
        <rFont val="NSimSun"/>
        <family val="3"/>
        <charset val="134"/>
      </rPr>
      <t>马</t>
    </r>
    <r>
      <rPr>
        <sz val="9"/>
        <rFont val="ＭＳ Ｐゴシック"/>
        <family val="3"/>
        <charset val="128"/>
      </rPr>
      <t>炎</t>
    </r>
    <phoneticPr fontId="1"/>
  </si>
  <si>
    <t>隋朝</t>
    <phoneticPr fontId="1"/>
  </si>
  <si>
    <t>（武周）</t>
    <phoneticPr fontId="1"/>
  </si>
  <si>
    <r>
      <rPr>
        <sz val="11"/>
        <rFont val="游ゴシック"/>
        <family val="3"/>
        <charset val="134"/>
        <scheme val="minor"/>
      </rPr>
      <t>则</t>
    </r>
    <r>
      <rPr>
        <sz val="11"/>
        <rFont val="游ゴシック"/>
        <family val="3"/>
        <charset val="128"/>
        <scheme val="minor"/>
      </rPr>
      <t>天大圣皇帝武曌</t>
    </r>
    <phoneticPr fontId="1"/>
  </si>
  <si>
    <r>
      <rPr>
        <sz val="9"/>
        <rFont val="ＭＳ Ｐゴシック"/>
        <family val="3"/>
        <charset val="128"/>
      </rPr>
      <t>唐中宗李</t>
    </r>
    <r>
      <rPr>
        <sz val="9"/>
        <rFont val="NSimSun"/>
        <family val="3"/>
        <charset val="134"/>
      </rPr>
      <t>显</t>
    </r>
    <phoneticPr fontId="1"/>
  </si>
  <si>
    <t>西夏王朝</t>
    <phoneticPr fontId="1"/>
  </si>
  <si>
    <t>中都 开封</t>
    <phoneticPr fontId="1"/>
  </si>
  <si>
    <t>后大理</t>
    <phoneticPr fontId="1"/>
  </si>
  <si>
    <r>
      <t>五帝
（</t>
    </r>
    <r>
      <rPr>
        <sz val="11"/>
        <rFont val="游ゴシック"/>
        <family val="3"/>
        <charset val="134"/>
        <scheme val="minor"/>
      </rPr>
      <t>仅仅</t>
    </r>
    <r>
      <rPr>
        <sz val="11"/>
        <rFont val="游ゴシック"/>
        <family val="2"/>
        <scheme val="minor"/>
      </rPr>
      <t>是部落</t>
    </r>
    <r>
      <rPr>
        <sz val="11"/>
        <rFont val="游ゴシック"/>
        <family val="3"/>
        <charset val="134"/>
        <scheme val="minor"/>
      </rPr>
      <t>联</t>
    </r>
    <r>
      <rPr>
        <sz val="11"/>
        <rFont val="游ゴシック"/>
        <family val="2"/>
        <scheme val="minor"/>
      </rPr>
      <t>盟首</t>
    </r>
    <r>
      <rPr>
        <sz val="11"/>
        <rFont val="游ゴシック"/>
        <family val="3"/>
        <charset val="134"/>
        <scheme val="minor"/>
      </rPr>
      <t>领</t>
    </r>
    <r>
      <rPr>
        <sz val="11"/>
        <rFont val="游ゴシック"/>
        <family val="2"/>
        <scheme val="minor"/>
      </rPr>
      <t>，非真正的帝王）</t>
    </r>
    <phoneticPr fontId="1"/>
  </si>
  <si>
    <t>夏朝</t>
    <phoneticPr fontId="1"/>
  </si>
  <si>
    <t>五帝</t>
    <phoneticPr fontId="1"/>
  </si>
  <si>
    <t>鲧</t>
    <phoneticPr fontId="1"/>
  </si>
  <si>
    <r>
      <rPr>
        <sz val="11"/>
        <rFont val="游ゴシック"/>
        <family val="3"/>
        <charset val="128"/>
        <scheme val="minor"/>
      </rPr>
      <t>玄</t>
    </r>
    <r>
      <rPr>
        <sz val="11"/>
        <rFont val="游ゴシック"/>
        <family val="3"/>
        <charset val="134"/>
        <scheme val="minor"/>
      </rPr>
      <t>汉</t>
    </r>
    <r>
      <rPr>
        <sz val="11"/>
        <rFont val="游ゴシック"/>
        <family val="3"/>
        <charset val="128"/>
        <scheme val="minor"/>
      </rPr>
      <t>王朝</t>
    </r>
    <phoneticPr fontId="1"/>
  </si>
  <si>
    <t>西楚王朝</t>
    <phoneticPr fontId="1"/>
  </si>
  <si>
    <t>玄汉王朝</t>
    <phoneticPr fontId="1"/>
  </si>
  <si>
    <r>
      <t>二</t>
    </r>
    <r>
      <rPr>
        <sz val="11"/>
        <color theme="1"/>
        <rFont val="游ゴシック"/>
        <family val="3"/>
        <charset val="134"/>
        <scheme val="minor"/>
      </rPr>
      <t>级标题</t>
    </r>
    <phoneticPr fontId="1"/>
  </si>
  <si>
    <t>三级标题</t>
    <phoneticPr fontId="1"/>
  </si>
  <si>
    <t>四级标题</t>
    <phoneticPr fontId="1"/>
  </si>
  <si>
    <t>十六国</t>
    <phoneticPr fontId="1"/>
  </si>
  <si>
    <t>南朝·齐</t>
  </si>
  <si>
    <t>南朝·陈</t>
  </si>
  <si>
    <t>北朝·东魏</t>
  </si>
  <si>
    <t>北朝·北齐</t>
  </si>
  <si>
    <t>隋朝</t>
    <phoneticPr fontId="1"/>
  </si>
  <si>
    <t>唐朝前期</t>
    <phoneticPr fontId="1"/>
  </si>
  <si>
    <t>武周</t>
    <phoneticPr fontId="1"/>
  </si>
  <si>
    <t>唐朝中后期</t>
    <phoneticPr fontId="1"/>
  </si>
  <si>
    <t>辽朝(西辽)</t>
    <phoneticPr fontId="1"/>
  </si>
  <si>
    <t>西夏王朝</t>
    <phoneticPr fontId="1"/>
  </si>
  <si>
    <t>金朝</t>
    <phoneticPr fontId="1"/>
  </si>
  <si>
    <t>大蒙古国</t>
    <phoneticPr fontId="1"/>
  </si>
  <si>
    <r>
      <t>中</t>
    </r>
    <r>
      <rPr>
        <sz val="11"/>
        <color theme="1"/>
        <rFont val="游ゴシック"/>
        <family val="3"/>
        <charset val="134"/>
        <scheme val="minor"/>
      </rPr>
      <t>华民国</t>
    </r>
    <phoneticPr fontId="1"/>
  </si>
  <si>
    <r>
      <t>中</t>
    </r>
    <r>
      <rPr>
        <sz val="11"/>
        <color theme="1"/>
        <rFont val="游ゴシック"/>
        <family val="3"/>
        <charset val="134"/>
        <scheme val="minor"/>
      </rPr>
      <t>华</t>
    </r>
    <r>
      <rPr>
        <sz val="11"/>
        <color theme="1"/>
        <rFont val="游ゴシック"/>
        <family val="2"/>
        <scheme val="minor"/>
      </rPr>
      <t>人民共和国</t>
    </r>
    <phoneticPr fontId="1"/>
  </si>
  <si>
    <r>
      <t>一</t>
    </r>
    <r>
      <rPr>
        <sz val="11"/>
        <color theme="1"/>
        <rFont val="游ゴシック"/>
        <family val="3"/>
        <charset val="134"/>
        <scheme val="minor"/>
      </rPr>
      <t>级标题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</si>
</sst>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34"/>
      <scheme val="minor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9"/>
      <name val="Arial"/>
      <family val="2"/>
    </font>
    <font>
      <sz val="11"/>
      <name val="游ゴシック"/>
      <family val="2"/>
      <scheme val="minor"/>
    </font>
    <font>
      <sz val="11"/>
      <name val="游ゴシック"/>
      <family val="3"/>
      <charset val="134"/>
      <scheme val="minor"/>
    </font>
    <font>
      <sz val="11"/>
      <name val="游ゴシック"/>
      <family val="3"/>
      <charset val="128"/>
      <scheme val="minor"/>
    </font>
    <font>
      <sz val="9"/>
      <name val="N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2" fillId="4" borderId="1" xfId="0" applyFont="1" applyFill="1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zoomScaleNormal="100" workbookViewId="0">
      <selection activeCell="C8" sqref="C8:C14"/>
    </sheetView>
  </sheetViews>
  <sheetFormatPr defaultRowHeight="18.75" x14ac:dyDescent="0.4"/>
  <cols>
    <col min="1" max="1" width="15.125" style="1" bestFit="1" customWidth="1"/>
    <col min="2" max="4" width="11" style="1" bestFit="1" customWidth="1"/>
    <col min="5" max="16384" width="9" style="1"/>
  </cols>
  <sheetData>
    <row r="1" spans="1:4" x14ac:dyDescent="0.4">
      <c r="A1" s="19" t="s">
        <v>274</v>
      </c>
      <c r="B1" s="19" t="s">
        <v>256</v>
      </c>
      <c r="C1" s="20" t="s">
        <v>257</v>
      </c>
      <c r="D1" s="20" t="s">
        <v>258</v>
      </c>
    </row>
    <row r="2" spans="1:4" x14ac:dyDescent="0.4">
      <c r="A2" s="1" t="s">
        <v>251</v>
      </c>
    </row>
    <row r="3" spans="1:4" x14ac:dyDescent="0.4">
      <c r="A3" s="1" t="s">
        <v>250</v>
      </c>
    </row>
    <row r="4" spans="1:4" x14ac:dyDescent="0.4">
      <c r="A4" s="1" t="s">
        <v>43</v>
      </c>
    </row>
    <row r="5" spans="1:4" x14ac:dyDescent="0.4">
      <c r="A5" s="1" t="s">
        <v>3</v>
      </c>
    </row>
    <row r="6" spans="1:4" x14ac:dyDescent="0.4">
      <c r="A6" s="22" t="s">
        <v>4</v>
      </c>
      <c r="B6" s="1" t="s">
        <v>1</v>
      </c>
    </row>
    <row r="7" spans="1:4" x14ac:dyDescent="0.4">
      <c r="A7" s="22"/>
      <c r="B7" s="22" t="s">
        <v>2</v>
      </c>
      <c r="C7" s="1" t="s">
        <v>13</v>
      </c>
    </row>
    <row r="8" spans="1:4" x14ac:dyDescent="0.4">
      <c r="A8" s="22"/>
      <c r="B8" s="22"/>
      <c r="C8" s="21" t="s">
        <v>14</v>
      </c>
      <c r="D8" s="1" t="s">
        <v>5</v>
      </c>
    </row>
    <row r="9" spans="1:4" x14ac:dyDescent="0.4">
      <c r="A9" s="22"/>
      <c r="B9" s="22"/>
      <c r="C9" s="21"/>
      <c r="D9" s="2" t="s">
        <v>6</v>
      </c>
    </row>
    <row r="10" spans="1:4" x14ac:dyDescent="0.4">
      <c r="A10" s="22"/>
      <c r="B10" s="22"/>
      <c r="C10" s="21"/>
      <c r="D10" s="1" t="s">
        <v>7</v>
      </c>
    </row>
    <row r="11" spans="1:4" x14ac:dyDescent="0.4">
      <c r="A11" s="22"/>
      <c r="B11" s="22"/>
      <c r="C11" s="21"/>
      <c r="D11" s="2" t="s">
        <v>8</v>
      </c>
    </row>
    <row r="12" spans="1:4" x14ac:dyDescent="0.4">
      <c r="A12" s="22"/>
      <c r="B12" s="22"/>
      <c r="C12" s="21"/>
      <c r="D12" s="2" t="s">
        <v>9</v>
      </c>
    </row>
    <row r="13" spans="1:4" x14ac:dyDescent="0.4">
      <c r="A13" s="22"/>
      <c r="B13" s="22"/>
      <c r="C13" s="21"/>
      <c r="D13" s="2" t="s">
        <v>11</v>
      </c>
    </row>
    <row r="14" spans="1:4" x14ac:dyDescent="0.4">
      <c r="A14" s="22"/>
      <c r="B14" s="22"/>
      <c r="C14" s="21"/>
      <c r="D14" s="2" t="s">
        <v>12</v>
      </c>
    </row>
    <row r="15" spans="1:4" x14ac:dyDescent="0.4">
      <c r="A15" s="2" t="s">
        <v>45</v>
      </c>
    </row>
    <row r="16" spans="1:4" x14ac:dyDescent="0.4">
      <c r="A16" s="2" t="s">
        <v>254</v>
      </c>
    </row>
    <row r="17" spans="1:4" x14ac:dyDescent="0.4">
      <c r="A17" s="2" t="s">
        <v>48</v>
      </c>
    </row>
    <row r="18" spans="1:4" x14ac:dyDescent="0.4">
      <c r="A18" s="2" t="s">
        <v>47</v>
      </c>
    </row>
    <row r="19" spans="1:4" x14ac:dyDescent="0.4">
      <c r="A19" s="2" t="s">
        <v>255</v>
      </c>
    </row>
    <row r="20" spans="1:4" x14ac:dyDescent="0.4">
      <c r="A20" s="23" t="s">
        <v>49</v>
      </c>
      <c r="B20" s="1" t="s">
        <v>15</v>
      </c>
    </row>
    <row r="21" spans="1:4" x14ac:dyDescent="0.4">
      <c r="A21" s="24"/>
      <c r="B21" s="1" t="s">
        <v>17</v>
      </c>
    </row>
    <row r="22" spans="1:4" x14ac:dyDescent="0.4">
      <c r="A22" s="25"/>
      <c r="B22" s="1" t="s">
        <v>19</v>
      </c>
    </row>
    <row r="23" spans="1:4" x14ac:dyDescent="0.4">
      <c r="A23" s="1" t="s">
        <v>21</v>
      </c>
    </row>
    <row r="24" spans="1:4" x14ac:dyDescent="0.4">
      <c r="A24" s="2" t="s">
        <v>22</v>
      </c>
    </row>
    <row r="25" spans="1:4" x14ac:dyDescent="0.4">
      <c r="A25" s="2" t="s">
        <v>259</v>
      </c>
    </row>
    <row r="26" spans="1:4" x14ac:dyDescent="0.4">
      <c r="A26" s="23" t="s">
        <v>24</v>
      </c>
      <c r="B26" s="1" t="s">
        <v>211</v>
      </c>
    </row>
    <row r="27" spans="1:4" x14ac:dyDescent="0.4">
      <c r="A27" s="24"/>
      <c r="B27" s="1" t="s">
        <v>260</v>
      </c>
    </row>
    <row r="28" spans="1:4" x14ac:dyDescent="0.4">
      <c r="A28" s="24"/>
      <c r="B28" s="1" t="s">
        <v>214</v>
      </c>
      <c r="D28" s="4"/>
    </row>
    <row r="29" spans="1:4" x14ac:dyDescent="0.4">
      <c r="A29" s="24"/>
      <c r="B29" s="1" t="s">
        <v>261</v>
      </c>
    </row>
    <row r="30" spans="1:4" x14ac:dyDescent="0.4">
      <c r="A30" s="24"/>
      <c r="B30" s="1" t="s">
        <v>218</v>
      </c>
    </row>
    <row r="31" spans="1:4" x14ac:dyDescent="0.4">
      <c r="A31" s="24"/>
      <c r="B31" s="1" t="s">
        <v>262</v>
      </c>
      <c r="C31" s="4"/>
    </row>
    <row r="32" spans="1:4" x14ac:dyDescent="0.4">
      <c r="A32" s="24"/>
      <c r="B32" s="1" t="s">
        <v>220</v>
      </c>
    </row>
    <row r="33" spans="1:2" x14ac:dyDescent="0.4">
      <c r="A33" s="24"/>
      <c r="B33" s="1" t="s">
        <v>263</v>
      </c>
    </row>
    <row r="34" spans="1:2" x14ac:dyDescent="0.4">
      <c r="A34" s="25"/>
      <c r="B34" s="1" t="s">
        <v>222</v>
      </c>
    </row>
    <row r="35" spans="1:2" x14ac:dyDescent="0.4">
      <c r="A35" s="2" t="s">
        <v>264</v>
      </c>
    </row>
    <row r="36" spans="1:2" x14ac:dyDescent="0.4">
      <c r="A36" s="2" t="s">
        <v>265</v>
      </c>
    </row>
    <row r="37" spans="1:2" x14ac:dyDescent="0.4">
      <c r="A37" s="2" t="s">
        <v>266</v>
      </c>
    </row>
    <row r="38" spans="1:2" x14ac:dyDescent="0.4">
      <c r="A38" s="2" t="s">
        <v>267</v>
      </c>
    </row>
    <row r="39" spans="1:2" x14ac:dyDescent="0.4">
      <c r="A39" s="22" t="s">
        <v>26</v>
      </c>
      <c r="B39" s="1" t="s">
        <v>27</v>
      </c>
    </row>
    <row r="40" spans="1:2" x14ac:dyDescent="0.4">
      <c r="A40" s="22"/>
      <c r="B40" s="1" t="s">
        <v>28</v>
      </c>
    </row>
    <row r="41" spans="1:2" x14ac:dyDescent="0.4">
      <c r="A41" s="22"/>
      <c r="B41" s="1" t="s">
        <v>29</v>
      </c>
    </row>
    <row r="42" spans="1:2" x14ac:dyDescent="0.4">
      <c r="A42" s="22"/>
      <c r="B42" s="1" t="s">
        <v>139</v>
      </c>
    </row>
    <row r="43" spans="1:2" x14ac:dyDescent="0.4">
      <c r="A43" s="22"/>
      <c r="B43" s="1" t="s">
        <v>30</v>
      </c>
    </row>
    <row r="44" spans="1:2" x14ac:dyDescent="0.4">
      <c r="A44" s="22"/>
      <c r="B44" s="1" t="s">
        <v>140</v>
      </c>
    </row>
    <row r="45" spans="1:2" x14ac:dyDescent="0.4">
      <c r="A45" s="22"/>
      <c r="B45" s="1" t="s">
        <v>141</v>
      </c>
    </row>
    <row r="46" spans="1:2" x14ac:dyDescent="0.4">
      <c r="A46" s="22"/>
      <c r="B46" s="1" t="s">
        <v>142</v>
      </c>
    </row>
    <row r="47" spans="1:2" x14ac:dyDescent="0.4">
      <c r="A47" s="22"/>
      <c r="B47" s="1" t="s">
        <v>33</v>
      </c>
    </row>
    <row r="48" spans="1:2" x14ac:dyDescent="0.4">
      <c r="A48" s="22"/>
      <c r="B48" s="1" t="s">
        <v>143</v>
      </c>
    </row>
    <row r="49" spans="1:2" x14ac:dyDescent="0.4">
      <c r="A49" s="22"/>
      <c r="B49" s="1" t="s">
        <v>144</v>
      </c>
    </row>
    <row r="50" spans="1:2" x14ac:dyDescent="0.4">
      <c r="A50" s="22"/>
      <c r="B50" s="1" t="s">
        <v>145</v>
      </c>
    </row>
    <row r="51" spans="1:2" x14ac:dyDescent="0.4">
      <c r="A51" s="22"/>
      <c r="B51" s="1" t="s">
        <v>146</v>
      </c>
    </row>
    <row r="52" spans="1:2" x14ac:dyDescent="0.4">
      <c r="A52" s="22"/>
      <c r="B52" s="1" t="s">
        <v>147</v>
      </c>
    </row>
    <row r="53" spans="1:2" x14ac:dyDescent="0.4">
      <c r="A53" s="22"/>
      <c r="B53" s="1" t="s">
        <v>148</v>
      </c>
    </row>
    <row r="54" spans="1:2" x14ac:dyDescent="0.4">
      <c r="A54" s="3" t="s">
        <v>32</v>
      </c>
    </row>
    <row r="55" spans="1:2" x14ac:dyDescent="0.4">
      <c r="A55" s="3" t="s">
        <v>35</v>
      </c>
    </row>
    <row r="56" spans="1:2" x14ac:dyDescent="0.4">
      <c r="A56" s="2" t="s">
        <v>268</v>
      </c>
    </row>
    <row r="57" spans="1:2" x14ac:dyDescent="0.4">
      <c r="A57" s="2" t="s">
        <v>269</v>
      </c>
    </row>
    <row r="58" spans="1:2" x14ac:dyDescent="0.4">
      <c r="A58" s="2" t="s">
        <v>270</v>
      </c>
    </row>
    <row r="59" spans="1:2" x14ac:dyDescent="0.4">
      <c r="A59" s="2" t="s">
        <v>174</v>
      </c>
    </row>
    <row r="60" spans="1:2" x14ac:dyDescent="0.4">
      <c r="A60" s="1" t="s">
        <v>37</v>
      </c>
    </row>
    <row r="61" spans="1:2" x14ac:dyDescent="0.4">
      <c r="A61" s="1" t="s">
        <v>39</v>
      </c>
    </row>
    <row r="62" spans="1:2" x14ac:dyDescent="0.4">
      <c r="A62" s="1" t="s">
        <v>40</v>
      </c>
    </row>
    <row r="63" spans="1:2" x14ac:dyDescent="0.4">
      <c r="A63" s="1" t="s">
        <v>272</v>
      </c>
    </row>
    <row r="64" spans="1:2" x14ac:dyDescent="0.4">
      <c r="A64" s="1" t="s">
        <v>273</v>
      </c>
    </row>
  </sheetData>
  <autoFilter ref="A1:D1"/>
  <mergeCells count="6">
    <mergeCell ref="C8:C14"/>
    <mergeCell ref="B7:B14"/>
    <mergeCell ref="A6:A14"/>
    <mergeCell ref="A39:A53"/>
    <mergeCell ref="A20:A22"/>
    <mergeCell ref="A26:A3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D14" sqref="D14:D15"/>
    </sheetView>
  </sheetViews>
  <sheetFormatPr defaultRowHeight="18.75" x14ac:dyDescent="0.4"/>
  <cols>
    <col min="1" max="1" width="7.5" style="7" bestFit="1" customWidth="1"/>
    <col min="2" max="2" width="12.625" style="7" customWidth="1"/>
    <col min="3" max="4" width="21.875" style="7" bestFit="1" customWidth="1"/>
    <col min="5" max="5" width="17.75" style="7" bestFit="1" customWidth="1"/>
    <col min="6" max="6" width="12.25" style="7" bestFit="1" customWidth="1"/>
    <col min="7" max="16384" width="9" style="7"/>
  </cols>
  <sheetData>
    <row r="1" spans="1:6" x14ac:dyDescent="0.4">
      <c r="A1" s="26" t="s">
        <v>50</v>
      </c>
      <c r="B1" s="26"/>
      <c r="C1" s="26" t="s">
        <v>51</v>
      </c>
      <c r="D1" s="26"/>
      <c r="E1" s="6" t="s">
        <v>52</v>
      </c>
      <c r="F1" s="6" t="s">
        <v>53</v>
      </c>
    </row>
    <row r="2" spans="1:6" x14ac:dyDescent="0.4">
      <c r="A2" s="30" t="s">
        <v>249</v>
      </c>
      <c r="B2" s="31"/>
      <c r="C2" s="27" t="s">
        <v>54</v>
      </c>
      <c r="D2" s="27"/>
      <c r="E2" s="8" t="s">
        <v>55</v>
      </c>
      <c r="F2" s="27" t="s">
        <v>60</v>
      </c>
    </row>
    <row r="3" spans="1:6" x14ac:dyDescent="0.4">
      <c r="A3" s="32"/>
      <c r="B3" s="33"/>
      <c r="C3" s="27"/>
      <c r="D3" s="27"/>
      <c r="E3" s="8" t="s">
        <v>56</v>
      </c>
      <c r="F3" s="27"/>
    </row>
    <row r="4" spans="1:6" x14ac:dyDescent="0.4">
      <c r="A4" s="32"/>
      <c r="B4" s="33"/>
      <c r="C4" s="27"/>
      <c r="D4" s="27"/>
      <c r="E4" s="8" t="s">
        <v>57</v>
      </c>
      <c r="F4" s="27"/>
    </row>
    <row r="5" spans="1:6" x14ac:dyDescent="0.4">
      <c r="A5" s="32"/>
      <c r="B5" s="33"/>
      <c r="C5" s="27"/>
      <c r="D5" s="27"/>
      <c r="E5" s="8" t="s">
        <v>58</v>
      </c>
      <c r="F5" s="27"/>
    </row>
    <row r="6" spans="1:6" x14ac:dyDescent="0.4">
      <c r="A6" s="34"/>
      <c r="B6" s="35"/>
      <c r="C6" s="27"/>
      <c r="D6" s="27"/>
      <c r="E6" s="8" t="s">
        <v>59</v>
      </c>
      <c r="F6" s="27"/>
    </row>
    <row r="7" spans="1:6" x14ac:dyDescent="0.4">
      <c r="A7" s="28" t="s">
        <v>41</v>
      </c>
      <c r="B7" s="28"/>
      <c r="C7" s="27" t="s">
        <v>61</v>
      </c>
      <c r="D7" s="27"/>
      <c r="E7" s="18" t="s">
        <v>252</v>
      </c>
      <c r="F7" s="9" t="s">
        <v>62</v>
      </c>
    </row>
    <row r="8" spans="1:6" x14ac:dyDescent="0.4">
      <c r="A8" s="28" t="s">
        <v>42</v>
      </c>
      <c r="B8" s="28"/>
      <c r="C8" s="27" t="s">
        <v>63</v>
      </c>
      <c r="D8" s="27"/>
      <c r="E8" s="28" t="s">
        <v>64</v>
      </c>
      <c r="F8" s="9" t="s">
        <v>65</v>
      </c>
    </row>
    <row r="9" spans="1:6" x14ac:dyDescent="0.4">
      <c r="A9" s="28"/>
      <c r="B9" s="28"/>
      <c r="C9" s="27"/>
      <c r="D9" s="27"/>
      <c r="E9" s="28"/>
      <c r="F9" s="9" t="s">
        <v>66</v>
      </c>
    </row>
    <row r="10" spans="1:6" x14ac:dyDescent="0.4">
      <c r="A10" s="28"/>
      <c r="B10" s="28"/>
      <c r="C10" s="27"/>
      <c r="D10" s="27"/>
      <c r="E10" s="28"/>
      <c r="F10" s="8" t="s">
        <v>197</v>
      </c>
    </row>
    <row r="11" spans="1:6" x14ac:dyDescent="0.4">
      <c r="A11" s="28"/>
      <c r="B11" s="28"/>
      <c r="C11" s="27"/>
      <c r="D11" s="27"/>
      <c r="E11" s="28"/>
      <c r="F11" s="8" t="s">
        <v>67</v>
      </c>
    </row>
    <row r="12" spans="1:6" x14ac:dyDescent="0.4">
      <c r="A12" s="27" t="s">
        <v>68</v>
      </c>
      <c r="B12" s="27"/>
      <c r="C12" s="27" t="s">
        <v>69</v>
      </c>
      <c r="D12" s="27"/>
      <c r="E12" s="28" t="s">
        <v>70</v>
      </c>
      <c r="F12" s="8" t="s">
        <v>71</v>
      </c>
    </row>
    <row r="13" spans="1:6" x14ac:dyDescent="0.4">
      <c r="A13" s="27"/>
      <c r="B13" s="27"/>
      <c r="C13" s="27"/>
      <c r="D13" s="27"/>
      <c r="E13" s="28"/>
      <c r="F13" s="9" t="s">
        <v>66</v>
      </c>
    </row>
    <row r="14" spans="1:6" x14ac:dyDescent="0.4">
      <c r="A14" s="27" t="s">
        <v>72</v>
      </c>
      <c r="B14" s="28" t="s">
        <v>0</v>
      </c>
      <c r="C14" s="27" t="s">
        <v>73</v>
      </c>
      <c r="D14" s="27" t="s">
        <v>74</v>
      </c>
      <c r="E14" s="28" t="s">
        <v>198</v>
      </c>
      <c r="F14" s="27" t="s">
        <v>66</v>
      </c>
    </row>
    <row r="15" spans="1:6" x14ac:dyDescent="0.4">
      <c r="A15" s="27"/>
      <c r="B15" s="28"/>
      <c r="C15" s="27"/>
      <c r="D15" s="27"/>
      <c r="E15" s="28"/>
      <c r="F15" s="27"/>
    </row>
    <row r="16" spans="1:6" x14ac:dyDescent="0.4">
      <c r="A16" s="27"/>
      <c r="B16" s="17" t="s">
        <v>199</v>
      </c>
      <c r="C16" s="27"/>
      <c r="D16" s="9" t="s">
        <v>75</v>
      </c>
      <c r="E16" s="28"/>
      <c r="F16" s="27"/>
    </row>
    <row r="17" spans="1:6" x14ac:dyDescent="0.4">
      <c r="A17" s="28" t="s">
        <v>44</v>
      </c>
      <c r="B17" s="28"/>
      <c r="C17" s="27" t="s">
        <v>236</v>
      </c>
      <c r="D17" s="27"/>
      <c r="E17" s="8" t="s">
        <v>200</v>
      </c>
      <c r="F17" s="5" t="s">
        <v>196</v>
      </c>
    </row>
    <row r="18" spans="1:6" x14ac:dyDescent="0.4">
      <c r="A18" s="27" t="s">
        <v>76</v>
      </c>
      <c r="B18" s="27"/>
      <c r="C18" s="27" t="s">
        <v>77</v>
      </c>
      <c r="D18" s="27"/>
      <c r="E18" s="8" t="s">
        <v>201</v>
      </c>
      <c r="F18" s="8" t="s">
        <v>78</v>
      </c>
    </row>
    <row r="19" spans="1:6" x14ac:dyDescent="0.4">
      <c r="A19" s="28" t="s">
        <v>202</v>
      </c>
      <c r="B19" s="28"/>
      <c r="C19" s="27" t="s">
        <v>79</v>
      </c>
      <c r="D19" s="27"/>
      <c r="E19" s="28" t="s">
        <v>203</v>
      </c>
      <c r="F19" s="28" t="s">
        <v>71</v>
      </c>
    </row>
    <row r="20" spans="1:6" x14ac:dyDescent="0.4">
      <c r="A20" s="28"/>
      <c r="B20" s="28"/>
      <c r="C20" s="27"/>
      <c r="D20" s="27"/>
      <c r="E20" s="28"/>
      <c r="F20" s="28"/>
    </row>
    <row r="21" spans="1:6" x14ac:dyDescent="0.4">
      <c r="A21" s="28"/>
      <c r="B21" s="28"/>
      <c r="C21" s="27"/>
      <c r="D21" s="27"/>
      <c r="E21" s="28"/>
      <c r="F21" s="28"/>
    </row>
    <row r="22" spans="1:6" x14ac:dyDescent="0.4">
      <c r="A22" s="28" t="s">
        <v>46</v>
      </c>
      <c r="B22" s="28"/>
      <c r="C22" s="27" t="s">
        <v>80</v>
      </c>
      <c r="D22" s="27"/>
      <c r="E22" s="8" t="s">
        <v>204</v>
      </c>
      <c r="F22" s="8" t="s">
        <v>71</v>
      </c>
    </row>
    <row r="23" spans="1:6" x14ac:dyDescent="0.4">
      <c r="A23" s="29" t="s">
        <v>253</v>
      </c>
      <c r="B23" s="28"/>
      <c r="C23" s="27" t="s">
        <v>81</v>
      </c>
      <c r="D23" s="27"/>
      <c r="E23" s="8" t="s">
        <v>205</v>
      </c>
      <c r="F23" s="8" t="s">
        <v>71</v>
      </c>
    </row>
    <row r="24" spans="1:6" x14ac:dyDescent="0.4">
      <c r="A24" s="28" t="s">
        <v>206</v>
      </c>
      <c r="B24" s="28"/>
      <c r="C24" s="27" t="s">
        <v>82</v>
      </c>
      <c r="D24" s="27"/>
      <c r="E24" s="8" t="s">
        <v>207</v>
      </c>
      <c r="F24" s="9" t="s">
        <v>66</v>
      </c>
    </row>
    <row r="25" spans="1:6" x14ac:dyDescent="0.4">
      <c r="A25" s="28" t="s">
        <v>83</v>
      </c>
      <c r="B25" s="8" t="s">
        <v>10</v>
      </c>
      <c r="C25" s="27" t="s">
        <v>84</v>
      </c>
      <c r="D25" s="9" t="s">
        <v>85</v>
      </c>
      <c r="E25" s="8" t="s">
        <v>238</v>
      </c>
      <c r="F25" s="12" t="s">
        <v>237</v>
      </c>
    </row>
    <row r="26" spans="1:6" x14ac:dyDescent="0.4">
      <c r="A26" s="28"/>
      <c r="B26" s="9" t="s">
        <v>16</v>
      </c>
      <c r="C26" s="27"/>
      <c r="D26" s="9" t="s">
        <v>86</v>
      </c>
      <c r="E26" s="13" t="s">
        <v>239</v>
      </c>
      <c r="F26" s="8" t="s">
        <v>87</v>
      </c>
    </row>
    <row r="27" spans="1:6" x14ac:dyDescent="0.4">
      <c r="A27" s="28"/>
      <c r="B27" s="8" t="s">
        <v>18</v>
      </c>
      <c r="C27" s="27"/>
      <c r="D27" s="9" t="s">
        <v>88</v>
      </c>
      <c r="E27" s="8" t="s">
        <v>240</v>
      </c>
      <c r="F27" s="8" t="s">
        <v>89</v>
      </c>
    </row>
    <row r="28" spans="1:6" x14ac:dyDescent="0.4">
      <c r="A28" s="28" t="s">
        <v>90</v>
      </c>
      <c r="B28" s="28" t="s">
        <v>20</v>
      </c>
      <c r="C28" s="27" t="s">
        <v>91</v>
      </c>
      <c r="D28" s="27" t="s">
        <v>92</v>
      </c>
      <c r="E28" s="27" t="s">
        <v>241</v>
      </c>
      <c r="F28" s="8" t="s">
        <v>66</v>
      </c>
    </row>
    <row r="29" spans="1:6" x14ac:dyDescent="0.4">
      <c r="A29" s="28"/>
      <c r="B29" s="28"/>
      <c r="C29" s="27"/>
      <c r="D29" s="27"/>
      <c r="E29" s="27"/>
      <c r="F29" s="8" t="s">
        <v>71</v>
      </c>
    </row>
    <row r="30" spans="1:6" x14ac:dyDescent="0.4">
      <c r="A30" s="28"/>
      <c r="B30" s="8" t="s">
        <v>208</v>
      </c>
      <c r="C30" s="27"/>
      <c r="D30" s="9" t="s">
        <v>93</v>
      </c>
      <c r="E30" s="8" t="s">
        <v>209</v>
      </c>
      <c r="F30" s="8" t="s">
        <v>89</v>
      </c>
    </row>
    <row r="31" spans="1:6" x14ac:dyDescent="0.4">
      <c r="A31" s="28" t="s">
        <v>94</v>
      </c>
      <c r="B31" s="28"/>
      <c r="C31" s="8" t="s">
        <v>210</v>
      </c>
      <c r="D31" s="27" t="s">
        <v>113</v>
      </c>
      <c r="E31" s="27" t="s">
        <v>114</v>
      </c>
      <c r="F31" s="27" t="s">
        <v>114</v>
      </c>
    </row>
    <row r="32" spans="1:6" x14ac:dyDescent="0.4">
      <c r="A32" s="28"/>
      <c r="B32" s="28"/>
      <c r="C32" s="9" t="s">
        <v>95</v>
      </c>
      <c r="D32" s="27"/>
      <c r="E32" s="27"/>
      <c r="F32" s="27"/>
    </row>
    <row r="33" spans="1:6" x14ac:dyDescent="0.4">
      <c r="A33" s="28"/>
      <c r="B33" s="28"/>
      <c r="C33" s="9" t="s">
        <v>96</v>
      </c>
      <c r="D33" s="27"/>
      <c r="E33" s="27"/>
      <c r="F33" s="27"/>
    </row>
    <row r="34" spans="1:6" x14ac:dyDescent="0.4">
      <c r="A34" s="28"/>
      <c r="B34" s="28"/>
      <c r="C34" s="9" t="s">
        <v>97</v>
      </c>
      <c r="D34" s="27"/>
      <c r="E34" s="27"/>
      <c r="F34" s="27"/>
    </row>
    <row r="35" spans="1:6" x14ac:dyDescent="0.4">
      <c r="A35" s="28"/>
      <c r="B35" s="28"/>
      <c r="C35" s="9" t="s">
        <v>98</v>
      </c>
      <c r="D35" s="27"/>
      <c r="E35" s="27"/>
      <c r="F35" s="27"/>
    </row>
    <row r="36" spans="1:6" x14ac:dyDescent="0.4">
      <c r="A36" s="28"/>
      <c r="B36" s="28"/>
      <c r="C36" s="9" t="s">
        <v>99</v>
      </c>
      <c r="D36" s="27"/>
      <c r="E36" s="27"/>
      <c r="F36" s="27"/>
    </row>
    <row r="37" spans="1:6" x14ac:dyDescent="0.4">
      <c r="A37" s="28"/>
      <c r="B37" s="28"/>
      <c r="C37" s="9" t="s">
        <v>100</v>
      </c>
      <c r="D37" s="27"/>
      <c r="E37" s="27"/>
      <c r="F37" s="27"/>
    </row>
    <row r="38" spans="1:6" x14ac:dyDescent="0.4">
      <c r="A38" s="28"/>
      <c r="B38" s="28"/>
      <c r="C38" s="9" t="s">
        <v>101</v>
      </c>
      <c r="D38" s="27"/>
      <c r="E38" s="27"/>
      <c r="F38" s="27"/>
    </row>
    <row r="39" spans="1:6" x14ac:dyDescent="0.4">
      <c r="A39" s="28"/>
      <c r="B39" s="28"/>
      <c r="C39" s="9" t="s">
        <v>102</v>
      </c>
      <c r="D39" s="27"/>
      <c r="E39" s="27"/>
      <c r="F39" s="27"/>
    </row>
    <row r="40" spans="1:6" x14ac:dyDescent="0.4">
      <c r="A40" s="28"/>
      <c r="B40" s="28"/>
      <c r="C40" s="9" t="s">
        <v>103</v>
      </c>
      <c r="D40" s="27"/>
      <c r="E40" s="27"/>
      <c r="F40" s="27"/>
    </row>
    <row r="41" spans="1:6" x14ac:dyDescent="0.4">
      <c r="A41" s="28"/>
      <c r="B41" s="28"/>
      <c r="C41" s="9" t="s">
        <v>104</v>
      </c>
      <c r="D41" s="27"/>
      <c r="E41" s="27"/>
      <c r="F41" s="27"/>
    </row>
    <row r="42" spans="1:6" x14ac:dyDescent="0.4">
      <c r="A42" s="28"/>
      <c r="B42" s="28"/>
      <c r="C42" s="9" t="s">
        <v>105</v>
      </c>
      <c r="D42" s="27"/>
      <c r="E42" s="27"/>
      <c r="F42" s="27"/>
    </row>
    <row r="43" spans="1:6" x14ac:dyDescent="0.4">
      <c r="A43" s="28"/>
      <c r="B43" s="28"/>
      <c r="C43" s="9" t="s">
        <v>106</v>
      </c>
      <c r="D43" s="27"/>
      <c r="E43" s="27"/>
      <c r="F43" s="27"/>
    </row>
    <row r="44" spans="1:6" x14ac:dyDescent="0.4">
      <c r="A44" s="28"/>
      <c r="B44" s="28"/>
      <c r="C44" s="9" t="s">
        <v>107</v>
      </c>
      <c r="D44" s="27"/>
      <c r="E44" s="27"/>
      <c r="F44" s="27"/>
    </row>
    <row r="45" spans="1:6" x14ac:dyDescent="0.4">
      <c r="A45" s="28"/>
      <c r="B45" s="28"/>
      <c r="C45" s="9" t="s">
        <v>108</v>
      </c>
      <c r="D45" s="27"/>
      <c r="E45" s="27"/>
      <c r="F45" s="27"/>
    </row>
    <row r="46" spans="1:6" x14ac:dyDescent="0.4">
      <c r="A46" s="28"/>
      <c r="B46" s="28"/>
      <c r="C46" s="9" t="s">
        <v>109</v>
      </c>
      <c r="D46" s="27"/>
      <c r="E46" s="27"/>
      <c r="F46" s="27"/>
    </row>
    <row r="47" spans="1:6" x14ac:dyDescent="0.4">
      <c r="A47" s="28"/>
      <c r="B47" s="28"/>
      <c r="C47" s="9" t="s">
        <v>110</v>
      </c>
      <c r="D47" s="27"/>
      <c r="E47" s="27"/>
      <c r="F47" s="27"/>
    </row>
    <row r="48" spans="1:6" x14ac:dyDescent="0.4">
      <c r="A48" s="28"/>
      <c r="B48" s="28"/>
      <c r="C48" s="9" t="s">
        <v>111</v>
      </c>
      <c r="D48" s="27"/>
      <c r="E48" s="27"/>
      <c r="F48" s="27"/>
    </row>
    <row r="49" spans="1:6" x14ac:dyDescent="0.4">
      <c r="A49" s="28"/>
      <c r="B49" s="28"/>
      <c r="C49" s="9" t="s">
        <v>112</v>
      </c>
      <c r="D49" s="27"/>
      <c r="E49" s="27"/>
      <c r="F49" s="27"/>
    </row>
    <row r="50" spans="1:6" x14ac:dyDescent="0.4">
      <c r="A50" s="28" t="s">
        <v>23</v>
      </c>
      <c r="B50" s="8" t="s">
        <v>211</v>
      </c>
      <c r="C50" s="27" t="s">
        <v>115</v>
      </c>
      <c r="D50" s="9" t="s">
        <v>116</v>
      </c>
      <c r="E50" s="8" t="s">
        <v>117</v>
      </c>
      <c r="F50" s="8" t="s">
        <v>89</v>
      </c>
    </row>
    <row r="51" spans="1:6" x14ac:dyDescent="0.4">
      <c r="A51" s="28"/>
      <c r="B51" s="8" t="s">
        <v>212</v>
      </c>
      <c r="C51" s="27"/>
      <c r="D51" s="9" t="s">
        <v>118</v>
      </c>
      <c r="E51" s="8" t="s">
        <v>213</v>
      </c>
      <c r="F51" s="8" t="s">
        <v>89</v>
      </c>
    </row>
    <row r="52" spans="1:6" x14ac:dyDescent="0.4">
      <c r="A52" s="28"/>
      <c r="B52" s="8" t="s">
        <v>214</v>
      </c>
      <c r="C52" s="27"/>
      <c r="D52" s="9" t="s">
        <v>119</v>
      </c>
      <c r="E52" s="8" t="s">
        <v>215</v>
      </c>
      <c r="F52" s="8" t="s">
        <v>89</v>
      </c>
    </row>
    <row r="53" spans="1:6" x14ac:dyDescent="0.4">
      <c r="A53" s="28"/>
      <c r="B53" s="8" t="s">
        <v>216</v>
      </c>
      <c r="C53" s="27"/>
      <c r="D53" s="9" t="s">
        <v>120</v>
      </c>
      <c r="E53" s="8" t="s">
        <v>217</v>
      </c>
      <c r="F53" s="8" t="s">
        <v>89</v>
      </c>
    </row>
    <row r="54" spans="1:6" x14ac:dyDescent="0.4">
      <c r="A54" s="28"/>
      <c r="B54" s="28" t="s">
        <v>218</v>
      </c>
      <c r="C54" s="27"/>
      <c r="D54" s="27" t="s">
        <v>121</v>
      </c>
      <c r="E54" s="28" t="s">
        <v>122</v>
      </c>
      <c r="F54" s="8" t="s">
        <v>123</v>
      </c>
    </row>
    <row r="55" spans="1:6" x14ac:dyDescent="0.4">
      <c r="A55" s="28"/>
      <c r="B55" s="28"/>
      <c r="C55" s="27"/>
      <c r="D55" s="27"/>
      <c r="E55" s="28"/>
      <c r="F55" s="9" t="s">
        <v>66</v>
      </c>
    </row>
    <row r="56" spans="1:6" x14ac:dyDescent="0.4">
      <c r="A56" s="28"/>
      <c r="B56" s="8" t="s">
        <v>219</v>
      </c>
      <c r="C56" s="27"/>
      <c r="D56" s="9" t="s">
        <v>124</v>
      </c>
      <c r="E56" s="8" t="s">
        <v>125</v>
      </c>
      <c r="F56" s="8" t="s">
        <v>67</v>
      </c>
    </row>
    <row r="57" spans="1:6" x14ac:dyDescent="0.4">
      <c r="A57" s="28"/>
      <c r="B57" s="8" t="s">
        <v>220</v>
      </c>
      <c r="C57" s="27"/>
      <c r="D57" s="9" t="s">
        <v>126</v>
      </c>
      <c r="E57" s="8" t="s">
        <v>127</v>
      </c>
      <c r="F57" s="8" t="s">
        <v>71</v>
      </c>
    </row>
    <row r="58" spans="1:6" x14ac:dyDescent="0.4">
      <c r="A58" s="28"/>
      <c r="B58" s="8" t="s">
        <v>221</v>
      </c>
      <c r="C58" s="27"/>
      <c r="D58" s="9" t="s">
        <v>128</v>
      </c>
      <c r="E58" s="8" t="s">
        <v>129</v>
      </c>
      <c r="F58" s="8" t="s">
        <v>67</v>
      </c>
    </row>
    <row r="59" spans="1:6" x14ac:dyDescent="0.4">
      <c r="A59" s="28"/>
      <c r="B59" s="8" t="s">
        <v>222</v>
      </c>
      <c r="C59" s="27"/>
      <c r="D59" s="9" t="s">
        <v>130</v>
      </c>
      <c r="E59" s="8" t="s">
        <v>131</v>
      </c>
      <c r="F59" s="8" t="s">
        <v>71</v>
      </c>
    </row>
    <row r="60" spans="1:6" x14ac:dyDescent="0.4">
      <c r="A60" s="28" t="s">
        <v>242</v>
      </c>
      <c r="B60" s="28"/>
      <c r="C60" s="27" t="s">
        <v>132</v>
      </c>
      <c r="D60" s="27"/>
      <c r="E60" s="27" t="s">
        <v>133</v>
      </c>
      <c r="F60" s="8" t="s">
        <v>71</v>
      </c>
    </row>
    <row r="61" spans="1:6" x14ac:dyDescent="0.4">
      <c r="A61" s="28"/>
      <c r="B61" s="28"/>
      <c r="C61" s="27"/>
      <c r="D61" s="27"/>
      <c r="E61" s="27"/>
      <c r="F61" s="9" t="s">
        <v>66</v>
      </c>
    </row>
    <row r="62" spans="1:6" x14ac:dyDescent="0.4">
      <c r="A62" s="28" t="s">
        <v>134</v>
      </c>
      <c r="B62" s="28"/>
      <c r="C62" s="27" t="s">
        <v>136</v>
      </c>
      <c r="D62" s="27"/>
      <c r="E62" s="8" t="s">
        <v>223</v>
      </c>
      <c r="F62" s="8" t="s">
        <v>71</v>
      </c>
    </row>
    <row r="63" spans="1:6" x14ac:dyDescent="0.4">
      <c r="A63" s="36" t="s">
        <v>243</v>
      </c>
      <c r="B63" s="27"/>
      <c r="C63" s="27" t="s">
        <v>137</v>
      </c>
      <c r="D63" s="27"/>
      <c r="E63" s="13" t="s">
        <v>244</v>
      </c>
      <c r="F63" s="9" t="s">
        <v>66</v>
      </c>
    </row>
    <row r="64" spans="1:6" x14ac:dyDescent="0.4">
      <c r="A64" s="27" t="s">
        <v>135</v>
      </c>
      <c r="B64" s="27"/>
      <c r="C64" s="27" t="s">
        <v>138</v>
      </c>
      <c r="D64" s="27"/>
      <c r="E64" s="9" t="s">
        <v>245</v>
      </c>
      <c r="F64" s="10"/>
    </row>
    <row r="65" spans="1:6" ht="18.75" customHeight="1" x14ac:dyDescent="0.4">
      <c r="A65" s="28" t="s">
        <v>25</v>
      </c>
      <c r="B65" s="28"/>
      <c r="C65" s="28" t="s">
        <v>27</v>
      </c>
      <c r="D65" s="28"/>
      <c r="E65" s="27" t="s">
        <v>114</v>
      </c>
      <c r="F65" s="8" t="s">
        <v>150</v>
      </c>
    </row>
    <row r="66" spans="1:6" x14ac:dyDescent="0.4">
      <c r="A66" s="28"/>
      <c r="B66" s="28"/>
      <c r="C66" s="27" t="s">
        <v>28</v>
      </c>
      <c r="D66" s="27"/>
      <c r="E66" s="27"/>
      <c r="F66" s="9" t="s">
        <v>66</v>
      </c>
    </row>
    <row r="67" spans="1:6" x14ac:dyDescent="0.4">
      <c r="A67" s="28"/>
      <c r="B67" s="28"/>
      <c r="C67" s="27" t="s">
        <v>29</v>
      </c>
      <c r="D67" s="27"/>
      <c r="E67" s="27"/>
      <c r="F67" s="10"/>
    </row>
    <row r="68" spans="1:6" x14ac:dyDescent="0.4">
      <c r="A68" s="28"/>
      <c r="B68" s="28"/>
      <c r="C68" s="27" t="s">
        <v>139</v>
      </c>
      <c r="D68" s="27"/>
      <c r="E68" s="27"/>
      <c r="F68" s="10"/>
    </row>
    <row r="69" spans="1:6" x14ac:dyDescent="0.4">
      <c r="A69" s="28"/>
      <c r="B69" s="28"/>
      <c r="C69" s="27" t="s">
        <v>30</v>
      </c>
      <c r="D69" s="27"/>
      <c r="E69" s="27"/>
      <c r="F69" s="10"/>
    </row>
    <row r="70" spans="1:6" x14ac:dyDescent="0.4">
      <c r="A70" s="28"/>
      <c r="B70" s="28"/>
      <c r="C70" s="27" t="s">
        <v>140</v>
      </c>
      <c r="D70" s="27"/>
      <c r="E70" s="27"/>
      <c r="F70" s="10"/>
    </row>
    <row r="71" spans="1:6" x14ac:dyDescent="0.4">
      <c r="A71" s="28"/>
      <c r="B71" s="28"/>
      <c r="C71" s="27" t="s">
        <v>141</v>
      </c>
      <c r="D71" s="27"/>
      <c r="E71" s="27"/>
      <c r="F71" s="10"/>
    </row>
    <row r="72" spans="1:6" x14ac:dyDescent="0.4">
      <c r="A72" s="28"/>
      <c r="B72" s="28"/>
      <c r="C72" s="27" t="s">
        <v>142</v>
      </c>
      <c r="D72" s="27"/>
      <c r="E72" s="27"/>
      <c r="F72" s="10"/>
    </row>
    <row r="73" spans="1:6" x14ac:dyDescent="0.4">
      <c r="A73" s="28"/>
      <c r="B73" s="28"/>
      <c r="C73" s="27" t="s">
        <v>33</v>
      </c>
      <c r="D73" s="27"/>
      <c r="E73" s="27"/>
      <c r="F73" s="10"/>
    </row>
    <row r="74" spans="1:6" x14ac:dyDescent="0.4">
      <c r="A74" s="28"/>
      <c r="B74" s="28"/>
      <c r="C74" s="27" t="s">
        <v>143</v>
      </c>
      <c r="D74" s="27"/>
      <c r="E74" s="27"/>
      <c r="F74" s="10"/>
    </row>
    <row r="75" spans="1:6" x14ac:dyDescent="0.4">
      <c r="A75" s="28"/>
      <c r="B75" s="28"/>
      <c r="C75" s="27" t="s">
        <v>144</v>
      </c>
      <c r="D75" s="27"/>
      <c r="E75" s="27"/>
      <c r="F75" s="10"/>
    </row>
    <row r="76" spans="1:6" x14ac:dyDescent="0.4">
      <c r="A76" s="28"/>
      <c r="B76" s="28"/>
      <c r="C76" s="27" t="s">
        <v>145</v>
      </c>
      <c r="D76" s="27"/>
      <c r="E76" s="27"/>
      <c r="F76" s="10"/>
    </row>
    <row r="77" spans="1:6" x14ac:dyDescent="0.4">
      <c r="A77" s="28"/>
      <c r="B77" s="28"/>
      <c r="C77" s="27" t="s">
        <v>146</v>
      </c>
      <c r="D77" s="27"/>
      <c r="E77" s="27"/>
      <c r="F77" s="10"/>
    </row>
    <row r="78" spans="1:6" x14ac:dyDescent="0.4">
      <c r="A78" s="28"/>
      <c r="B78" s="28"/>
      <c r="C78" s="27" t="s">
        <v>147</v>
      </c>
      <c r="D78" s="27"/>
      <c r="E78" s="27"/>
      <c r="F78" s="10"/>
    </row>
    <row r="79" spans="1:6" x14ac:dyDescent="0.4">
      <c r="A79" s="28"/>
      <c r="B79" s="28"/>
      <c r="C79" s="27" t="s">
        <v>148</v>
      </c>
      <c r="D79" s="27"/>
      <c r="E79" s="27"/>
      <c r="F79" s="10"/>
    </row>
    <row r="80" spans="1:6" x14ac:dyDescent="0.4">
      <c r="A80" s="28"/>
      <c r="B80" s="28"/>
      <c r="C80" s="27" t="s">
        <v>149</v>
      </c>
      <c r="D80" s="27"/>
      <c r="E80" s="27"/>
      <c r="F80" s="10"/>
    </row>
    <row r="81" spans="1:6" x14ac:dyDescent="0.4">
      <c r="A81" s="28" t="s">
        <v>151</v>
      </c>
      <c r="B81" s="8" t="s">
        <v>31</v>
      </c>
      <c r="C81" s="27" t="s">
        <v>152</v>
      </c>
      <c r="D81" s="9" t="s">
        <v>153</v>
      </c>
      <c r="E81" s="8" t="s">
        <v>224</v>
      </c>
      <c r="F81" s="8" t="s">
        <v>150</v>
      </c>
    </row>
    <row r="82" spans="1:6" x14ac:dyDescent="0.4">
      <c r="A82" s="28"/>
      <c r="B82" s="8" t="s">
        <v>34</v>
      </c>
      <c r="C82" s="27"/>
      <c r="D82" s="9" t="s">
        <v>154</v>
      </c>
      <c r="E82" s="8" t="s">
        <v>225</v>
      </c>
      <c r="F82" s="8" t="s">
        <v>155</v>
      </c>
    </row>
    <row r="83" spans="1:6" x14ac:dyDescent="0.4">
      <c r="A83" s="27" t="s">
        <v>156</v>
      </c>
      <c r="B83" s="27"/>
      <c r="C83" s="27" t="s">
        <v>158</v>
      </c>
      <c r="D83" s="27"/>
      <c r="E83" s="8" t="s">
        <v>160</v>
      </c>
      <c r="F83" s="28" t="s">
        <v>162</v>
      </c>
    </row>
    <row r="84" spans="1:6" x14ac:dyDescent="0.4">
      <c r="A84" s="27" t="s">
        <v>157</v>
      </c>
      <c r="B84" s="27"/>
      <c r="C84" s="27" t="s">
        <v>159</v>
      </c>
      <c r="D84" s="27"/>
      <c r="E84" s="8" t="s">
        <v>161</v>
      </c>
      <c r="F84" s="28"/>
    </row>
    <row r="85" spans="1:6" x14ac:dyDescent="0.4">
      <c r="A85" s="15" t="s">
        <v>246</v>
      </c>
      <c r="B85" s="16"/>
      <c r="C85" s="14" t="s">
        <v>163</v>
      </c>
      <c r="D85" s="14"/>
      <c r="E85" s="11" t="s">
        <v>164</v>
      </c>
      <c r="F85" s="11" t="s">
        <v>165</v>
      </c>
    </row>
    <row r="86" spans="1:6" x14ac:dyDescent="0.4">
      <c r="A86" s="27" t="s">
        <v>166</v>
      </c>
      <c r="B86" s="27"/>
      <c r="C86" s="27" t="s">
        <v>167</v>
      </c>
      <c r="D86" s="27"/>
      <c r="E86" s="8" t="s">
        <v>226</v>
      </c>
      <c r="F86" s="8" t="s">
        <v>247</v>
      </c>
    </row>
    <row r="87" spans="1:6" ht="28.5" customHeight="1" x14ac:dyDescent="0.4">
      <c r="A87" s="27" t="s">
        <v>168</v>
      </c>
      <c r="B87" s="9" t="s">
        <v>169</v>
      </c>
      <c r="C87" s="27" t="s">
        <v>170</v>
      </c>
      <c r="D87" s="27" t="s">
        <v>171</v>
      </c>
      <c r="E87" s="27" t="s">
        <v>172</v>
      </c>
      <c r="F87" s="27" t="s">
        <v>173</v>
      </c>
    </row>
    <row r="88" spans="1:6" x14ac:dyDescent="0.4">
      <c r="A88" s="27"/>
      <c r="B88" s="12" t="s">
        <v>248</v>
      </c>
      <c r="C88" s="27"/>
      <c r="D88" s="27"/>
      <c r="E88" s="27"/>
      <c r="F88" s="27"/>
    </row>
    <row r="89" spans="1:6" ht="18.75" customHeight="1" x14ac:dyDescent="0.4">
      <c r="A89" s="28" t="s">
        <v>271</v>
      </c>
      <c r="B89" s="28"/>
      <c r="C89" s="27" t="s">
        <v>176</v>
      </c>
      <c r="D89" s="27"/>
      <c r="E89" s="8" t="s">
        <v>227</v>
      </c>
      <c r="F89" s="28" t="s">
        <v>181</v>
      </c>
    </row>
    <row r="90" spans="1:6" x14ac:dyDescent="0.4">
      <c r="A90" s="28" t="s">
        <v>36</v>
      </c>
      <c r="B90" s="28"/>
      <c r="C90" s="27" t="s">
        <v>177</v>
      </c>
      <c r="D90" s="27"/>
      <c r="E90" s="9" t="s">
        <v>179</v>
      </c>
      <c r="F90" s="28"/>
    </row>
    <row r="91" spans="1:6" x14ac:dyDescent="0.4">
      <c r="A91" s="27" t="s">
        <v>175</v>
      </c>
      <c r="B91" s="27"/>
      <c r="C91" s="27" t="s">
        <v>178</v>
      </c>
      <c r="D91" s="27"/>
      <c r="E91" s="8" t="s">
        <v>180</v>
      </c>
      <c r="F91" s="28"/>
    </row>
    <row r="92" spans="1:6" x14ac:dyDescent="0.4">
      <c r="A92" s="28" t="s">
        <v>38</v>
      </c>
      <c r="B92" s="28"/>
      <c r="C92" s="27" t="s">
        <v>183</v>
      </c>
      <c r="D92" s="27"/>
      <c r="E92" s="8" t="s">
        <v>228</v>
      </c>
      <c r="F92" s="8" t="s">
        <v>89</v>
      </c>
    </row>
    <row r="93" spans="1:6" x14ac:dyDescent="0.4">
      <c r="A93" s="28" t="s">
        <v>182</v>
      </c>
      <c r="B93" s="28"/>
      <c r="C93" s="27" t="s">
        <v>184</v>
      </c>
      <c r="D93" s="27"/>
      <c r="E93" s="8" t="s">
        <v>229</v>
      </c>
      <c r="F93" s="8" t="s">
        <v>185</v>
      </c>
    </row>
    <row r="94" spans="1:6" x14ac:dyDescent="0.4">
      <c r="A94" s="28" t="s">
        <v>186</v>
      </c>
      <c r="B94" s="28"/>
      <c r="C94" s="27" t="s">
        <v>187</v>
      </c>
      <c r="D94" s="27"/>
      <c r="E94" s="8" t="s">
        <v>230</v>
      </c>
      <c r="F94" s="8" t="s">
        <v>231</v>
      </c>
    </row>
    <row r="95" spans="1:6" x14ac:dyDescent="0.4">
      <c r="A95" s="28" t="s">
        <v>232</v>
      </c>
      <c r="B95" s="28"/>
      <c r="C95" s="27" t="s">
        <v>188</v>
      </c>
      <c r="D95" s="27"/>
      <c r="E95" s="9" t="s">
        <v>189</v>
      </c>
      <c r="F95" s="8" t="s">
        <v>185</v>
      </c>
    </row>
    <row r="96" spans="1:6" ht="18.75" customHeight="1" x14ac:dyDescent="0.4">
      <c r="A96" s="28" t="s">
        <v>233</v>
      </c>
      <c r="B96" s="28"/>
      <c r="C96" s="27" t="s">
        <v>190</v>
      </c>
      <c r="D96" s="27"/>
      <c r="E96" s="9"/>
      <c r="F96" s="8" t="s">
        <v>185</v>
      </c>
    </row>
    <row r="97" spans="1:6" x14ac:dyDescent="0.4">
      <c r="A97" s="27" t="s">
        <v>191</v>
      </c>
      <c r="B97" s="27"/>
      <c r="C97" s="27" t="s">
        <v>192</v>
      </c>
      <c r="D97" s="27"/>
      <c r="E97" s="28" t="s">
        <v>234</v>
      </c>
      <c r="F97" s="8" t="s">
        <v>185</v>
      </c>
    </row>
    <row r="98" spans="1:6" x14ac:dyDescent="0.4">
      <c r="A98" s="27"/>
      <c r="B98" s="27"/>
      <c r="C98" s="27"/>
      <c r="D98" s="27"/>
      <c r="E98" s="28"/>
      <c r="F98" s="8" t="s">
        <v>89</v>
      </c>
    </row>
    <row r="99" spans="1:6" x14ac:dyDescent="0.4">
      <c r="A99" s="27"/>
      <c r="B99" s="27"/>
      <c r="C99" s="27"/>
      <c r="D99" s="27"/>
      <c r="E99" s="28"/>
      <c r="F99" s="8" t="s">
        <v>193</v>
      </c>
    </row>
    <row r="100" spans="1:6" x14ac:dyDescent="0.4">
      <c r="A100" s="28" t="s">
        <v>235</v>
      </c>
      <c r="B100" s="28"/>
      <c r="C100" s="27" t="s">
        <v>194</v>
      </c>
      <c r="D100" s="27"/>
      <c r="E100" s="8" t="s">
        <v>195</v>
      </c>
      <c r="F100" s="8" t="s">
        <v>185</v>
      </c>
    </row>
  </sheetData>
  <mergeCells count="112">
    <mergeCell ref="A100:B100"/>
    <mergeCell ref="C100:D100"/>
    <mergeCell ref="A2:B6"/>
    <mergeCell ref="A96:B96"/>
    <mergeCell ref="C96:D96"/>
    <mergeCell ref="A97:B99"/>
    <mergeCell ref="C97:D99"/>
    <mergeCell ref="E97:E99"/>
    <mergeCell ref="A92:B92"/>
    <mergeCell ref="A93:B93"/>
    <mergeCell ref="C92:D92"/>
    <mergeCell ref="C93:D93"/>
    <mergeCell ref="A94:B94"/>
    <mergeCell ref="A95:B95"/>
    <mergeCell ref="C94:D94"/>
    <mergeCell ref="C95:D95"/>
    <mergeCell ref="C73:D73"/>
    <mergeCell ref="A60:B61"/>
    <mergeCell ref="C60:D61"/>
    <mergeCell ref="E60:E61"/>
    <mergeCell ref="A62:B62"/>
    <mergeCell ref="A63:B63"/>
    <mergeCell ref="A64:B64"/>
    <mergeCell ref="C62:D62"/>
    <mergeCell ref="F87:F88"/>
    <mergeCell ref="A89:B89"/>
    <mergeCell ref="A90:B90"/>
    <mergeCell ref="A91:B91"/>
    <mergeCell ref="C89:D89"/>
    <mergeCell ref="C90:D90"/>
    <mergeCell ref="C91:D91"/>
    <mergeCell ref="F89:F91"/>
    <mergeCell ref="A86:B86"/>
    <mergeCell ref="C86:D86"/>
    <mergeCell ref="A87:A88"/>
    <mergeCell ref="C87:C88"/>
    <mergeCell ref="D87:D88"/>
    <mergeCell ref="E87:E88"/>
    <mergeCell ref="F83:F84"/>
    <mergeCell ref="C80:D80"/>
    <mergeCell ref="E65:E80"/>
    <mergeCell ref="A81:A82"/>
    <mergeCell ref="C81:C82"/>
    <mergeCell ref="A83:B83"/>
    <mergeCell ref="A84:B84"/>
    <mergeCell ref="C83:D83"/>
    <mergeCell ref="C84:D84"/>
    <mergeCell ref="C74:D74"/>
    <mergeCell ref="C75:D75"/>
    <mergeCell ref="C76:D76"/>
    <mergeCell ref="C77:D77"/>
    <mergeCell ref="C78:D78"/>
    <mergeCell ref="C79:D79"/>
    <mergeCell ref="A65:B80"/>
    <mergeCell ref="C65:D65"/>
    <mergeCell ref="C66:D66"/>
    <mergeCell ref="C67:D67"/>
    <mergeCell ref="C68:D68"/>
    <mergeCell ref="C69:D69"/>
    <mergeCell ref="C70:D70"/>
    <mergeCell ref="C71:D71"/>
    <mergeCell ref="C72:D72"/>
    <mergeCell ref="C63:D63"/>
    <mergeCell ref="C64:D64"/>
    <mergeCell ref="A31:B49"/>
    <mergeCell ref="D31:D49"/>
    <mergeCell ref="E31:E49"/>
    <mergeCell ref="F31:F49"/>
    <mergeCell ref="A50:A59"/>
    <mergeCell ref="C50:C59"/>
    <mergeCell ref="B54:B55"/>
    <mergeCell ref="D54:D55"/>
    <mergeCell ref="E54:E55"/>
    <mergeCell ref="A28:A30"/>
    <mergeCell ref="B28:B29"/>
    <mergeCell ref="C28:C30"/>
    <mergeCell ref="D28:D29"/>
    <mergeCell ref="E28:E29"/>
    <mergeCell ref="E19:E21"/>
    <mergeCell ref="F19:F21"/>
    <mergeCell ref="A22:B22"/>
    <mergeCell ref="C22:D22"/>
    <mergeCell ref="A23:B23"/>
    <mergeCell ref="C23:D23"/>
    <mergeCell ref="A17:B17"/>
    <mergeCell ref="C17:D17"/>
    <mergeCell ref="A18:B18"/>
    <mergeCell ref="C18:D18"/>
    <mergeCell ref="A19:B21"/>
    <mergeCell ref="C19:D21"/>
    <mergeCell ref="A24:B24"/>
    <mergeCell ref="C24:D24"/>
    <mergeCell ref="A25:A27"/>
    <mergeCell ref="C25:C27"/>
    <mergeCell ref="A1:B1"/>
    <mergeCell ref="C1:D1"/>
    <mergeCell ref="C2:D6"/>
    <mergeCell ref="A14:A16"/>
    <mergeCell ref="B14:B15"/>
    <mergeCell ref="C14:C16"/>
    <mergeCell ref="D14:D15"/>
    <mergeCell ref="E14:E16"/>
    <mergeCell ref="F14:F16"/>
    <mergeCell ref="F2:F6"/>
    <mergeCell ref="A7:B7"/>
    <mergeCell ref="C7:D7"/>
    <mergeCell ref="A8:B11"/>
    <mergeCell ref="C8:D11"/>
    <mergeCell ref="E8:E11"/>
    <mergeCell ref="A12:B13"/>
    <mergeCell ref="C12:D13"/>
    <mergeCell ref="E12:E1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28" zoomScaleNormal="100" workbookViewId="0">
      <selection activeCell="E39" sqref="E39"/>
    </sheetView>
  </sheetViews>
  <sheetFormatPr defaultRowHeight="18.75" x14ac:dyDescent="0.4"/>
  <cols>
    <col min="1" max="1" width="15.125" style="1" bestFit="1" customWidth="1"/>
    <col min="2" max="4" width="11" style="1" bestFit="1" customWidth="1"/>
    <col min="5" max="5" width="22" style="1" customWidth="1"/>
    <col min="6" max="6" width="16.5" style="1" bestFit="1" customWidth="1"/>
    <col min="7" max="7" width="17.75" style="1" bestFit="1" customWidth="1"/>
    <col min="8" max="8" width="14.375" style="1" bestFit="1" customWidth="1"/>
    <col min="9" max="9" width="17" style="1" customWidth="1"/>
    <col min="10" max="10" width="17.625" style="1" bestFit="1" customWidth="1"/>
    <col min="11" max="16384" width="9" style="1"/>
  </cols>
  <sheetData>
    <row r="1" spans="1:9" x14ac:dyDescent="0.4">
      <c r="A1" s="1" t="str">
        <f ca="1">RIGHT(CELL("filename",$A$2),LEN(CELL("filename",$A$2))-FIND("]",CELL("filename",$A$2)))</f>
        <v>101人物表VipLine</v>
      </c>
    </row>
    <row r="2" spans="1:9" x14ac:dyDescent="0.4">
      <c r="A2" s="19" t="s">
        <v>274</v>
      </c>
      <c r="B2" s="19" t="s">
        <v>256</v>
      </c>
      <c r="C2" s="20" t="s">
        <v>257</v>
      </c>
      <c r="D2" s="20" t="s">
        <v>258</v>
      </c>
    </row>
    <row r="3" spans="1:9" x14ac:dyDescent="0.4">
      <c r="A3" s="1" t="s">
        <v>251</v>
      </c>
      <c r="E3" s="1" t="str">
        <f ca="1">LEFT($A$1,3) &amp;"-"&amp;ROW()&amp;"-"&amp;"001黄帝"</f>
        <v>101-3-001黄帝</v>
      </c>
      <c r="F3" s="1" t="str">
        <f ca="1">LEFT($A$1,3) &amp;"-"&amp;ROW()&amp;"-"&amp;"002炎帝"</f>
        <v>101-3-002炎帝</v>
      </c>
    </row>
    <row r="4" spans="1:9" x14ac:dyDescent="0.4">
      <c r="A4" s="1" t="s">
        <v>250</v>
      </c>
      <c r="E4" s="1" t="str">
        <f ca="1">LEFT($A$1,3)&amp;"-"&amp;ROW()&amp;"-"&amp;"001桀王"</f>
        <v>101-4-001桀王</v>
      </c>
    </row>
    <row r="5" spans="1:9" x14ac:dyDescent="0.4">
      <c r="A5" s="1" t="s">
        <v>43</v>
      </c>
      <c r="E5" s="1" t="str">
        <f ca="1">LEFT($A$1,3)&amp;"-"&amp;ROW()&amp;"-"&amp;"001纣王"</f>
        <v>101-5-001纣王</v>
      </c>
      <c r="F5" s="1" t="str">
        <f ca="1">LEFT($A$1,3)&amp;"-"&amp;ROW()&amp;"-"&amp;"002褒姒"</f>
        <v>101-5-002褒姒</v>
      </c>
    </row>
    <row r="6" spans="1:9" x14ac:dyDescent="0.4">
      <c r="A6" s="1" t="s">
        <v>3</v>
      </c>
      <c r="E6" s="1" t="str">
        <f ca="1">LEFT($A$1,3) &amp;"-"&amp;ROW()&amp;"-"&amp;"001周武王"</f>
        <v>101-6-001周武王</v>
      </c>
      <c r="F6" s="1" t="str">
        <f ca="1">LEFT($A$1,3) &amp;"-"&amp;ROW()&amp;"-"&amp;"002姜尚"</f>
        <v>101-6-002姜尚</v>
      </c>
    </row>
    <row r="7" spans="1:9" x14ac:dyDescent="0.4">
      <c r="A7" s="22" t="s">
        <v>4</v>
      </c>
      <c r="B7" s="1" t="s">
        <v>1</v>
      </c>
    </row>
    <row r="8" spans="1:9" x14ac:dyDescent="0.4">
      <c r="A8" s="22"/>
      <c r="B8" s="22" t="s">
        <v>2</v>
      </c>
      <c r="C8" s="1" t="s">
        <v>13</v>
      </c>
    </row>
    <row r="9" spans="1:9" x14ac:dyDescent="0.4">
      <c r="A9" s="22"/>
      <c r="B9" s="22"/>
      <c r="C9" s="21" t="s">
        <v>14</v>
      </c>
      <c r="D9" s="1" t="s">
        <v>5</v>
      </c>
      <c r="E9" s="1" t="str">
        <f ca="1">LEFT($A$1,3) &amp;"-"&amp;ROW()&amp;"-"&amp;"001商鞅"</f>
        <v>101-9-001商鞅</v>
      </c>
      <c r="F9" s="1" t="str">
        <f ca="1">LEFT($A$1,3) &amp;"-"&amp;ROW()&amp;"-"&amp;"002秦孝公"</f>
        <v>101-9-002秦孝公</v>
      </c>
      <c r="G9" s="1" t="str">
        <f ca="1">LEFT($A$1,3) &amp;"-"&amp;ROW()&amp;"-"&amp;"003芈月"</f>
        <v>101-9-003芈月</v>
      </c>
    </row>
    <row r="10" spans="1:9" x14ac:dyDescent="0.4">
      <c r="A10" s="22"/>
      <c r="B10" s="22"/>
      <c r="C10" s="21"/>
      <c r="D10" s="2" t="s">
        <v>6</v>
      </c>
      <c r="E10" s="1" t="str">
        <f ca="1">LEFT($A$1,3) &amp;"-"&amp;ROW()&amp;"-"&amp;"001姜尚"</f>
        <v>101-10-001姜尚</v>
      </c>
      <c r="F10" s="1" t="str">
        <f ca="1">LEFT($A$1,3) &amp;"-"&amp;ROW()&amp;"-"&amp;"002齐桓公"</f>
        <v>101-10-002齐桓公</v>
      </c>
      <c r="G10" s="1" t="str">
        <f ca="1">LEFT($A$1,3) &amp;"-"&amp;ROW()&amp;"-"&amp;"003管仲"</f>
        <v>101-10-003管仲</v>
      </c>
      <c r="H10" s="1" t="str">
        <f ca="1">LEFT($A$1,3) &amp;"-"&amp;ROW()&amp;"-"&amp;"004孙膑"</f>
        <v>101-10-004孙膑</v>
      </c>
      <c r="I10" s="1" t="str">
        <f ca="1">LEFT($A$1,3) &amp;"-"&amp;ROW()&amp;"-"&amp;"005田忌"</f>
        <v>101-10-005田忌</v>
      </c>
    </row>
    <row r="11" spans="1:9" x14ac:dyDescent="0.4">
      <c r="A11" s="22"/>
      <c r="B11" s="22"/>
      <c r="C11" s="21"/>
      <c r="D11" s="1" t="s">
        <v>7</v>
      </c>
      <c r="E11" s="1" t="str">
        <f ca="1">LEFT($A$1,3) &amp;"-"&amp;ROW()&amp;"-"&amp;"001屈原"</f>
        <v>101-11-001屈原</v>
      </c>
    </row>
    <row r="12" spans="1:9" x14ac:dyDescent="0.4">
      <c r="A12" s="22"/>
      <c r="B12" s="22"/>
      <c r="C12" s="21"/>
      <c r="D12" s="2" t="s">
        <v>8</v>
      </c>
      <c r="E12" s="1" t="str">
        <f ca="1">LEFT($A$1,3) &amp;"-"&amp;ROW()&amp;"-"&amp;"001申不害"</f>
        <v>101-12-001申不害</v>
      </c>
    </row>
    <row r="13" spans="1:9" x14ac:dyDescent="0.4">
      <c r="A13" s="22"/>
      <c r="B13" s="22"/>
      <c r="C13" s="21"/>
      <c r="D13" s="2" t="s">
        <v>9</v>
      </c>
      <c r="E13" s="1" t="str">
        <f ca="1">LEFT($A$1,3) &amp;"-"&amp;ROW()&amp;"-"&amp;"001赵奢"</f>
        <v>101-13-001赵奢</v>
      </c>
    </row>
    <row r="14" spans="1:9" x14ac:dyDescent="0.4">
      <c r="A14" s="22"/>
      <c r="B14" s="22"/>
      <c r="C14" s="21"/>
      <c r="D14" s="2" t="s">
        <v>11</v>
      </c>
      <c r="E14" s="1" t="str">
        <f ca="1">LEFT($A$1,3) &amp;"-"&amp;ROW()&amp;"-"&amp;"001吴起"</f>
        <v>101-14-001吴起</v>
      </c>
      <c r="F14" s="1" t="str">
        <f ca="1">LEFT($A$1,3) &amp;"-"&amp;ROW()&amp;"-"&amp;"002庞涓"</f>
        <v>101-14-002庞涓</v>
      </c>
      <c r="G14" s="1" t="str">
        <f ca="1">LEFT($A$1,3) &amp;"-"&amp;ROW()&amp;"-"&amp;"003"</f>
        <v>101-14-003</v>
      </c>
    </row>
    <row r="15" spans="1:9" x14ac:dyDescent="0.4">
      <c r="A15" s="22"/>
      <c r="B15" s="22"/>
      <c r="C15" s="21"/>
      <c r="D15" s="2" t="s">
        <v>12</v>
      </c>
      <c r="E15" s="1" t="str">
        <f ca="1">LEFT($A$1,3) &amp;"-"&amp;ROW()&amp;"-"&amp;"001荆轲"</f>
        <v>101-15-001荆轲</v>
      </c>
    </row>
    <row r="16" spans="1:9" x14ac:dyDescent="0.4">
      <c r="A16" s="2" t="s">
        <v>45</v>
      </c>
      <c r="E16" s="1" t="str">
        <f ca="1">LEFT($A$1,3) &amp;"-"&amp;ROW()&amp;"-"&amp;"001嬴政"</f>
        <v>101-16-001嬴政</v>
      </c>
      <c r="F16" s="1" t="str">
        <f ca="1">LEFT($A$1,3) &amp;"-"&amp;ROW()&amp;"-"&amp;"002秦二世"</f>
        <v>101-16-002秦二世</v>
      </c>
      <c r="G16" s="1" t="str">
        <f ca="1">LEFT($A$1,3) &amp;"-"&amp;ROW()&amp;"-"&amp;"003李斯"</f>
        <v>101-16-003李斯</v>
      </c>
      <c r="H16" s="1" t="str">
        <f ca="1">LEFT($A$1,3) &amp;"-"&amp;ROW()&amp;"-"&amp;"004"</f>
        <v>101-16-004</v>
      </c>
    </row>
    <row r="17" spans="1:9" x14ac:dyDescent="0.4">
      <c r="A17" s="2" t="s">
        <v>254</v>
      </c>
    </row>
    <row r="18" spans="1:9" x14ac:dyDescent="0.4">
      <c r="A18" s="2" t="s">
        <v>48</v>
      </c>
    </row>
    <row r="19" spans="1:9" x14ac:dyDescent="0.4">
      <c r="A19" s="2" t="s">
        <v>47</v>
      </c>
    </row>
    <row r="20" spans="1:9" x14ac:dyDescent="0.4">
      <c r="A20" s="2" t="s">
        <v>255</v>
      </c>
    </row>
    <row r="21" spans="1:9" x14ac:dyDescent="0.4">
      <c r="A21" s="23" t="s">
        <v>49</v>
      </c>
      <c r="B21" s="1" t="s">
        <v>15</v>
      </c>
      <c r="E21" s="1" t="str">
        <f ca="1">LEFT($A$1,3) &amp;"-"&amp;ROW()&amp;"-"&amp;"001曹操"</f>
        <v>101-21-001曹操</v>
      </c>
      <c r="F21" s="1" t="str">
        <f ca="1">LEFT($A$1,3) &amp;"-"&amp;ROW()&amp;"-"&amp;"002曹丕"</f>
        <v>101-21-002曹丕</v>
      </c>
      <c r="G21" s="1" t="str">
        <f ca="1">LEFT($A$1,3) &amp;"-"&amp;ROW()&amp;"-"&amp;"003司马懿"</f>
        <v>101-21-003司马懿</v>
      </c>
    </row>
    <row r="22" spans="1:9" x14ac:dyDescent="0.4">
      <c r="A22" s="24"/>
      <c r="B22" s="1" t="s">
        <v>17</v>
      </c>
      <c r="E22" s="1" t="str">
        <f ca="1">LEFT($A$1,3) &amp;"-"&amp;ROW()&amp;"-"&amp;"001刘备"</f>
        <v>101-22-001刘备</v>
      </c>
      <c r="F22" s="1" t="str">
        <f ca="1">LEFT($A$1,3) &amp;"-"&amp;ROW()&amp;"-"&amp;"002诸葛亮"</f>
        <v>101-22-002诸葛亮</v>
      </c>
      <c r="G22" s="1" t="str">
        <f ca="1">LEFT($A$1,3) &amp;"-"&amp;ROW()&amp;"-"&amp;"003关羽"</f>
        <v>101-22-003关羽</v>
      </c>
      <c r="H22" s="1" t="str">
        <f ca="1">LEFT($A$1,3) &amp;"-"&amp;ROW()&amp;"-"&amp;"004张飞"</f>
        <v>101-22-004张飞</v>
      </c>
    </row>
    <row r="23" spans="1:9" x14ac:dyDescent="0.4">
      <c r="A23" s="25"/>
      <c r="B23" s="1" t="s">
        <v>19</v>
      </c>
      <c r="E23" s="1" t="str">
        <f ca="1">LEFT($A$1,3) &amp;"-"&amp;ROW()&amp;"-"&amp;"001孙权"</f>
        <v>101-23-001孙权</v>
      </c>
      <c r="F23" s="1" t="str">
        <f ca="1">LEFT($A$1,3) &amp;"-"&amp;ROW()&amp;"-"&amp;"002周瑜"</f>
        <v>101-23-002周瑜</v>
      </c>
      <c r="G23" s="1" t="str">
        <f ca="1">LEFT($A$1,3) &amp;"-"&amp;ROW()&amp;"-"&amp;"003孙策"</f>
        <v>101-23-003孙策</v>
      </c>
      <c r="H23" s="1" t="str">
        <f ca="1">LEFT($A$1,3) &amp;"-"&amp;ROW()&amp;"-"&amp;"004大乔"</f>
        <v>101-23-004大乔</v>
      </c>
      <c r="I23" s="1" t="str">
        <f ca="1">LEFT($A$1,3) &amp;"-"&amp;ROW()&amp;"-"&amp;"005小乔"</f>
        <v>101-23-005小乔</v>
      </c>
    </row>
    <row r="24" spans="1:9" x14ac:dyDescent="0.4">
      <c r="A24" s="1" t="s">
        <v>21</v>
      </c>
    </row>
    <row r="25" spans="1:9" x14ac:dyDescent="0.4">
      <c r="A25" s="2" t="s">
        <v>22</v>
      </c>
      <c r="E25" s="1" t="str">
        <f ca="1">LEFT($A$1,3) &amp;"-"&amp;ROW()&amp;"-"&amp;"001王羲之"</f>
        <v>101-25-001王羲之</v>
      </c>
    </row>
    <row r="26" spans="1:9" x14ac:dyDescent="0.4">
      <c r="A26" s="2" t="s">
        <v>259</v>
      </c>
    </row>
    <row r="27" spans="1:9" x14ac:dyDescent="0.4">
      <c r="A27" s="23" t="s">
        <v>24</v>
      </c>
      <c r="B27" s="1" t="s">
        <v>211</v>
      </c>
    </row>
    <row r="28" spans="1:9" x14ac:dyDescent="0.4">
      <c r="A28" s="24"/>
      <c r="B28" s="1" t="s">
        <v>260</v>
      </c>
    </row>
    <row r="29" spans="1:9" x14ac:dyDescent="0.4">
      <c r="A29" s="24"/>
      <c r="B29" s="1" t="s">
        <v>214</v>
      </c>
      <c r="D29" s="4"/>
    </row>
    <row r="30" spans="1:9" x14ac:dyDescent="0.4">
      <c r="A30" s="24"/>
      <c r="B30" s="1" t="s">
        <v>261</v>
      </c>
    </row>
    <row r="31" spans="1:9" x14ac:dyDescent="0.4">
      <c r="A31" s="24"/>
      <c r="B31" s="1" t="s">
        <v>218</v>
      </c>
      <c r="E31" s="1" t="str">
        <f ca="1">LEFT($A$1,3) &amp;"-"&amp;ROW()&amp;"-"&amp;"001孝文帝"</f>
        <v>101-31-001孝文帝</v>
      </c>
    </row>
    <row r="32" spans="1:9" x14ac:dyDescent="0.4">
      <c r="A32" s="24"/>
      <c r="B32" s="1" t="s">
        <v>262</v>
      </c>
      <c r="C32" s="4"/>
    </row>
    <row r="33" spans="1:7" x14ac:dyDescent="0.4">
      <c r="A33" s="24"/>
      <c r="B33" s="1" t="s">
        <v>220</v>
      </c>
    </row>
    <row r="34" spans="1:7" x14ac:dyDescent="0.4">
      <c r="A34" s="24"/>
      <c r="B34" s="1" t="s">
        <v>263</v>
      </c>
    </row>
    <row r="35" spans="1:7" x14ac:dyDescent="0.4">
      <c r="A35" s="25"/>
      <c r="B35" s="1" t="s">
        <v>222</v>
      </c>
    </row>
    <row r="36" spans="1:7" x14ac:dyDescent="0.4">
      <c r="A36" s="2" t="s">
        <v>242</v>
      </c>
      <c r="E36" s="1" t="str">
        <f ca="1">LEFT($A$1,3) &amp;"-"&amp;ROW()&amp;"-"&amp;"001隋文帝"</f>
        <v>101-36-001隋文帝</v>
      </c>
      <c r="F36" s="1" t="str">
        <f ca="1">LEFT($A$1,3) &amp;"-"&amp;ROW()&amp;"-"&amp;"002隋炀帝"</f>
        <v>101-36-002隋炀帝</v>
      </c>
    </row>
    <row r="37" spans="1:7" x14ac:dyDescent="0.4">
      <c r="A37" s="2" t="s">
        <v>265</v>
      </c>
      <c r="E37" s="1" t="str">
        <f ca="1">LEFT($A$1,3) &amp;"-"&amp;ROW()&amp;"-"&amp;"001李渊"</f>
        <v>101-37-001李渊</v>
      </c>
      <c r="F37" s="1" t="str">
        <f ca="1">LEFT($A$1,3) &amp;"-"&amp;ROW()&amp;"-"&amp;"002李世民"</f>
        <v>101-37-002李世民</v>
      </c>
      <c r="G37" s="1" t="str">
        <f ca="1">LEFT($A$1,3) &amp;"-"&amp;ROW()&amp;"-"&amp;"003魏征"</f>
        <v>101-37-003魏征</v>
      </c>
    </row>
    <row r="38" spans="1:7" x14ac:dyDescent="0.4">
      <c r="A38" s="2" t="s">
        <v>266</v>
      </c>
      <c r="E38" s="1" t="str">
        <f ca="1">LEFT($A$1,3) &amp;"-"&amp;ROW()&amp;"-"&amp;"001武则天"</f>
        <v>101-38-001武则天</v>
      </c>
      <c r="F38" s="1" t="str">
        <f ca="1">LEFT($A$1,3) &amp;"-"&amp;ROW()&amp;"-"&amp;"001李治"</f>
        <v>101-38-001李治</v>
      </c>
    </row>
    <row r="39" spans="1:7" x14ac:dyDescent="0.4">
      <c r="A39" s="2" t="s">
        <v>267</v>
      </c>
      <c r="E39" s="1" t="str">
        <f ca="1">LEFT($A$1,3) &amp;"-"&amp;ROW()&amp;"-"&amp;"001白居易"</f>
        <v>101-39-001白居易</v>
      </c>
    </row>
    <row r="40" spans="1:7" x14ac:dyDescent="0.4">
      <c r="A40" s="22" t="s">
        <v>26</v>
      </c>
      <c r="B40" s="1" t="s">
        <v>27</v>
      </c>
    </row>
    <row r="41" spans="1:7" x14ac:dyDescent="0.4">
      <c r="A41" s="22"/>
      <c r="B41" s="1" t="s">
        <v>28</v>
      </c>
    </row>
    <row r="42" spans="1:7" x14ac:dyDescent="0.4">
      <c r="A42" s="22"/>
      <c r="B42" s="1" t="s">
        <v>29</v>
      </c>
    </row>
    <row r="43" spans="1:7" x14ac:dyDescent="0.4">
      <c r="A43" s="22"/>
      <c r="B43" s="1" t="s">
        <v>139</v>
      </c>
    </row>
    <row r="44" spans="1:7" x14ac:dyDescent="0.4">
      <c r="A44" s="22"/>
      <c r="B44" s="1" t="s">
        <v>30</v>
      </c>
    </row>
    <row r="45" spans="1:7" x14ac:dyDescent="0.4">
      <c r="A45" s="22"/>
      <c r="B45" s="1" t="s">
        <v>140</v>
      </c>
    </row>
    <row r="46" spans="1:7" x14ac:dyDescent="0.4">
      <c r="A46" s="22"/>
      <c r="B46" s="1" t="s">
        <v>141</v>
      </c>
    </row>
    <row r="47" spans="1:7" x14ac:dyDescent="0.4">
      <c r="A47" s="22"/>
      <c r="B47" s="1" t="s">
        <v>142</v>
      </c>
    </row>
    <row r="48" spans="1:7" x14ac:dyDescent="0.4">
      <c r="A48" s="22"/>
      <c r="B48" s="1" t="s">
        <v>33</v>
      </c>
      <c r="E48" s="1" t="str">
        <f ca="1">LEFT($A$1,3) &amp;"-"&amp;ROW()&amp;"-"&amp;"001李煜"</f>
        <v>101-48-001李煜</v>
      </c>
    </row>
    <row r="49" spans="1:10" x14ac:dyDescent="0.4">
      <c r="A49" s="22"/>
      <c r="B49" s="1" t="s">
        <v>143</v>
      </c>
    </row>
    <row r="50" spans="1:10" x14ac:dyDescent="0.4">
      <c r="A50" s="22"/>
      <c r="B50" s="1" t="s">
        <v>144</v>
      </c>
    </row>
    <row r="51" spans="1:10" x14ac:dyDescent="0.4">
      <c r="A51" s="22"/>
      <c r="B51" s="1" t="s">
        <v>145</v>
      </c>
    </row>
    <row r="52" spans="1:10" x14ac:dyDescent="0.4">
      <c r="A52" s="22"/>
      <c r="B52" s="1" t="s">
        <v>146</v>
      </c>
    </row>
    <row r="53" spans="1:10" x14ac:dyDescent="0.4">
      <c r="A53" s="22"/>
      <c r="B53" s="1" t="s">
        <v>147</v>
      </c>
    </row>
    <row r="54" spans="1:10" x14ac:dyDescent="0.4">
      <c r="A54" s="22"/>
      <c r="B54" s="1" t="s">
        <v>148</v>
      </c>
    </row>
    <row r="55" spans="1:10" x14ac:dyDescent="0.4">
      <c r="A55" s="3" t="s">
        <v>32</v>
      </c>
      <c r="E55" s="1" t="str">
        <f ca="1">LEFT($A$1,3) &amp;"-"&amp;ROW()&amp;"-"&amp;"001赵匡胤"</f>
        <v>101-55-001赵匡胤</v>
      </c>
      <c r="F55" s="1" t="str">
        <f ca="1">LEFT($A$1,3) &amp;"-"&amp;ROW()&amp;"-"&amp;"002王安石"</f>
        <v>101-55-002王安石</v>
      </c>
      <c r="G55" s="1" t="str">
        <f ca="1">LEFT($A$1,3) &amp;"-"&amp;ROW()&amp;"-"&amp;"003李清照"</f>
        <v>101-55-003李清照</v>
      </c>
      <c r="H55" s="1" t="str">
        <f ca="1">LEFT($A$1,3) &amp;"-"&amp;ROW()&amp;"-"&amp;"004司马光"</f>
        <v>101-55-004司马光</v>
      </c>
      <c r="I55" s="1" t="str">
        <f ca="1">LEFT($A$1,3) &amp;"-"&amp;ROW()&amp;"-"&amp;"005宋徽宗"</f>
        <v>101-55-005宋徽宗</v>
      </c>
      <c r="J55" s="1" t="str">
        <f ca="1">LEFT($A$1,3) &amp;"-"&amp;ROW()&amp;"-"&amp;"006张择端"</f>
        <v>101-55-006张择端</v>
      </c>
    </row>
    <row r="56" spans="1:10" x14ac:dyDescent="0.4">
      <c r="A56" s="3" t="s">
        <v>35</v>
      </c>
      <c r="E56" s="1" t="str">
        <f ca="1">LEFT($A$1,3) &amp;"-"&amp;ROW()&amp;"-"&amp;"001文天祥"</f>
        <v>101-56-001文天祥</v>
      </c>
      <c r="F56" s="1" t="str">
        <f ca="1">LEFT($A$1,3) &amp;"-"&amp;ROW()&amp;"-"&amp;"002辛弃疾"</f>
        <v>101-56-002辛弃疾</v>
      </c>
      <c r="G56" s="1" t="str">
        <f ca="1">LEFT($A$1,3) &amp;"-"&amp;ROW()&amp;"-"&amp;"003贾似道"</f>
        <v>101-56-003贾似道</v>
      </c>
      <c r="H56" s="1" t="str">
        <f ca="1">LEFT($A$1,3) &amp;"-"&amp;ROW()&amp;"-"&amp;"004陆游"</f>
        <v>101-56-004陆游</v>
      </c>
      <c r="I56" s="1" t="str">
        <f ca="1">LEFT($A$1,3) &amp;"-"&amp;ROW()&amp;"-"&amp;"005秦桧"</f>
        <v>101-56-005秦桧</v>
      </c>
    </row>
    <row r="57" spans="1:10" x14ac:dyDescent="0.4">
      <c r="A57" s="2" t="s">
        <v>268</v>
      </c>
    </row>
    <row r="58" spans="1:10" x14ac:dyDescent="0.4">
      <c r="A58" s="2" t="s">
        <v>246</v>
      </c>
    </row>
    <row r="59" spans="1:10" x14ac:dyDescent="0.4">
      <c r="A59" s="2" t="s">
        <v>270</v>
      </c>
      <c r="E59" s="1" t="str">
        <f ca="1">LEFT($A$1,3) &amp;"-"&amp;ROW()&amp;"-"&amp;"001完颜阿骨打"</f>
        <v>101-59-001完颜阿骨打</v>
      </c>
    </row>
    <row r="60" spans="1:10" x14ac:dyDescent="0.4">
      <c r="A60" s="2" t="s">
        <v>174</v>
      </c>
      <c r="E60" s="1" t="str">
        <f ca="1">LEFT($A$1,3) &amp;"-"&amp;ROW()&amp;"-"&amp;"001成吉思汗"</f>
        <v>101-60-001成吉思汗</v>
      </c>
    </row>
    <row r="61" spans="1:10" x14ac:dyDescent="0.4">
      <c r="A61" s="1" t="s">
        <v>37</v>
      </c>
      <c r="E61" s="1" t="str">
        <f ca="1">LEFT($A$1,3) &amp;"-"&amp;ROW()&amp;"-"&amp;"001忽必烈"</f>
        <v>101-61-001忽必烈</v>
      </c>
    </row>
    <row r="62" spans="1:10" x14ac:dyDescent="0.4">
      <c r="A62" s="1" t="s">
        <v>39</v>
      </c>
      <c r="E62" s="1" t="str">
        <f ca="1">LEFT($A$1,3) &amp;"-"&amp;ROW()&amp;"-"&amp;"001朱元璋"</f>
        <v>101-62-001朱元璋</v>
      </c>
      <c r="F62" s="1" t="str">
        <f ca="1">LEFT($A$1,3) &amp;"-"&amp;ROW()&amp;"-"&amp;"002朱棣"</f>
        <v>101-62-002朱棣</v>
      </c>
    </row>
    <row r="63" spans="1:10" x14ac:dyDescent="0.4">
      <c r="A63" s="1" t="s">
        <v>40</v>
      </c>
      <c r="E63" s="1" t="str">
        <f ca="1">LEFT($A$1,3) &amp;"-"&amp;ROW()&amp;"-"&amp;"001康熙"</f>
        <v>101-63-001康熙</v>
      </c>
      <c r="F63" s="1" t="str">
        <f ca="1">LEFT($A$1,3) &amp;"-"&amp;ROW()&amp;"-"&amp;"002雍正"</f>
        <v>101-63-002雍正</v>
      </c>
      <c r="G63" s="1" t="str">
        <f ca="1">LEFT($A$1,3) &amp;"-"&amp;ROW()&amp;"-"&amp;"003乾隆"</f>
        <v>101-63-003乾隆</v>
      </c>
    </row>
    <row r="64" spans="1:10" x14ac:dyDescent="0.4">
      <c r="A64" s="1" t="s">
        <v>272</v>
      </c>
      <c r="E64" s="1" t="str">
        <f ca="1">LEFT($A$1,3) &amp;"-"&amp;ROW()&amp;"-"&amp;"001孙中山"</f>
        <v>101-64-001孙中山</v>
      </c>
      <c r="F64" s="1" t="str">
        <f ca="1">LEFT($A$1,3) &amp;"-"&amp;ROW()&amp;"-"&amp;"002袁世凯"</f>
        <v>101-64-002袁世凯</v>
      </c>
    </row>
    <row r="65" spans="1:1" x14ac:dyDescent="0.4">
      <c r="A65" s="1" t="s">
        <v>273</v>
      </c>
    </row>
  </sheetData>
  <autoFilter ref="A2:D2"/>
  <mergeCells count="6">
    <mergeCell ref="A40:A54"/>
    <mergeCell ref="A7:A15"/>
    <mergeCell ref="B8:B15"/>
    <mergeCell ref="C9:C15"/>
    <mergeCell ref="A21:A23"/>
    <mergeCell ref="A27:A35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中国朝代基表BaseLine</vt:lpstr>
      <vt:lpstr>100时间表TimeLine</vt:lpstr>
      <vt:lpstr>101人物表VipLine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2020-03-27T07:32:46Z</dcterms:modified>
</cp:coreProperties>
</file>