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utemedu-my.sharepoint.com/personal/d031710149_student_utem_edu_my/Documents/Semester 2 (UTeM Deg)/BITP3223 SOFTWARE PROJECT MANAGEMENT/WEEK 2/LAB WEEK 2/"/>
    </mc:Choice>
  </mc:AlternateContent>
  <xr:revisionPtr revIDLastSave="562" documentId="8_{5426BE04-BEE6-4941-B3C4-A2176A4A95A3}" xr6:coauthVersionLast="45" xr6:coauthVersionMax="45" xr10:uidLastSave="{421B72E7-6444-4619-A6DE-F19D7F91AA06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Sheet1!$C$2:$C$113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1" l="1"/>
  <c r="D111" i="1"/>
  <c r="C112" i="1"/>
  <c r="C111" i="1"/>
  <c r="F75" i="1"/>
  <c r="F9" i="1"/>
  <c r="F64" i="1"/>
  <c r="F67" i="1"/>
  <c r="F68" i="1"/>
  <c r="F69" i="1"/>
  <c r="F63" i="1"/>
  <c r="F73" i="1" l="1"/>
  <c r="F74" i="1"/>
  <c r="F72" i="1"/>
  <c r="F61" i="1"/>
  <c r="F62" i="1"/>
  <c r="F56" i="1"/>
  <c r="F57" i="1"/>
  <c r="F58" i="1"/>
  <c r="F55" i="1"/>
  <c r="F77" i="1" l="1"/>
  <c r="F81" i="1" s="1"/>
  <c r="F32" i="1"/>
  <c r="F30" i="1"/>
  <c r="F31" i="1"/>
  <c r="F10" i="1"/>
  <c r="F49" i="1"/>
  <c r="F48" i="1"/>
  <c r="F47" i="1"/>
  <c r="F44" i="1"/>
  <c r="F43" i="1"/>
  <c r="F42" i="1"/>
  <c r="F39" i="1"/>
  <c r="F38" i="1"/>
  <c r="F37" i="1"/>
  <c r="F36" i="1"/>
  <c r="F35" i="1"/>
  <c r="F27" i="1"/>
  <c r="F26" i="1"/>
  <c r="F25" i="1"/>
  <c r="F24" i="1"/>
  <c r="F23" i="1"/>
  <c r="F22" i="1"/>
  <c r="F19" i="1"/>
  <c r="F18" i="1"/>
  <c r="F17" i="1"/>
  <c r="F16" i="1"/>
  <c r="F15" i="1"/>
  <c r="F14" i="1"/>
  <c r="F11" i="1"/>
  <c r="H88" i="1" l="1"/>
  <c r="H90" i="1"/>
  <c r="H89" i="1"/>
  <c r="H87" i="1"/>
  <c r="F51" i="1"/>
  <c r="F80" i="1" s="1"/>
  <c r="F83" i="1" s="1"/>
  <c r="C87" i="1" l="1"/>
  <c r="D93" i="1" s="1"/>
  <c r="D96" i="1" l="1"/>
  <c r="D97" i="1" s="1"/>
  <c r="C93" i="1"/>
  <c r="D98" i="1" l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</calcChain>
</file>

<file path=xl/sharedStrings.xml><?xml version="1.0" encoding="utf-8"?>
<sst xmlns="http://schemas.openxmlformats.org/spreadsheetml/2006/main" count="138" uniqueCount="105">
  <si>
    <t>Project Information</t>
  </si>
  <si>
    <t>Tenant Finder</t>
  </si>
  <si>
    <t>Project Manager:</t>
  </si>
  <si>
    <t>Wan Muhd Ismat</t>
  </si>
  <si>
    <t>Date:</t>
  </si>
  <si>
    <t>17.10.2020</t>
  </si>
  <si>
    <t>Project Name:</t>
  </si>
  <si>
    <t>Task Name</t>
  </si>
  <si>
    <t>Resource</t>
  </si>
  <si>
    <t>Rate</t>
  </si>
  <si>
    <t>Hours</t>
  </si>
  <si>
    <t>Estimate</t>
  </si>
  <si>
    <t>Requirement Analysis</t>
  </si>
  <si>
    <t>Analysis functional &amp; non-functional requirements</t>
  </si>
  <si>
    <t>Analysis quality assurance requirements</t>
  </si>
  <si>
    <t>Analysis recognization of the risks</t>
  </si>
  <si>
    <t>Feasibility Study</t>
  </si>
  <si>
    <t>Study software requirement specification</t>
  </si>
  <si>
    <t>Design</t>
  </si>
  <si>
    <t>Implementation</t>
  </si>
  <si>
    <t>code each system units</t>
  </si>
  <si>
    <t>code each system modules</t>
  </si>
  <si>
    <t>integrate system units and modules</t>
  </si>
  <si>
    <t>Testing</t>
  </si>
  <si>
    <t>Deploy system into testing environment</t>
  </si>
  <si>
    <t>Installation/Deployment</t>
  </si>
  <si>
    <t>Deploy system into production environment</t>
  </si>
  <si>
    <t>Check for any deployment issues</t>
  </si>
  <si>
    <t>Released system into live production</t>
  </si>
  <si>
    <t>Maintenance</t>
  </si>
  <si>
    <t>Unit testing</t>
  </si>
  <si>
    <t>Integration testing</t>
  </si>
  <si>
    <t>User acceptance testing (UAT)</t>
  </si>
  <si>
    <t>System testing</t>
  </si>
  <si>
    <t>Bug fixing</t>
  </si>
  <si>
    <t>Upgrade system to newer version</t>
  </si>
  <si>
    <t>Enhancement on new features</t>
  </si>
  <si>
    <t xml:space="preserve">Study economic aspect of the system </t>
  </si>
  <si>
    <t>Study legal aspect of the system</t>
  </si>
  <si>
    <t>Study operation feasibility of the system</t>
  </si>
  <si>
    <t>Study technical of the system</t>
  </si>
  <si>
    <t>Study schedule of the system</t>
  </si>
  <si>
    <t>ismat</t>
  </si>
  <si>
    <t>akmal sabri</t>
  </si>
  <si>
    <t>akmal khairi</t>
  </si>
  <si>
    <t>imran</t>
  </si>
  <si>
    <t>Design an outline about the functionality of every module</t>
  </si>
  <si>
    <t>Design complete architecture diagrams along with technology details</t>
  </si>
  <si>
    <t>Design database tables identified with key elements, type &amp; size</t>
  </si>
  <si>
    <t>Design description, name and fucntional of each module</t>
  </si>
  <si>
    <t>Design detail interface relationship and dependencies between modules</t>
  </si>
  <si>
    <t>Design input and outputs for every module</t>
  </si>
  <si>
    <t>Task Subtotal</t>
  </si>
  <si>
    <t>3rd Party Costs</t>
  </si>
  <si>
    <t>Software fee</t>
  </si>
  <si>
    <t>Estimate Summary</t>
  </si>
  <si>
    <t>Estimate Total</t>
  </si>
  <si>
    <t>3rd Part Costs Subtotal</t>
  </si>
  <si>
    <t>Hardware fee</t>
  </si>
  <si>
    <t>Adobe Creative Cloud</t>
  </si>
  <si>
    <t>Web hosting</t>
  </si>
  <si>
    <t>Web domain</t>
  </si>
  <si>
    <t>Project Duration:</t>
  </si>
  <si>
    <t>14 Months</t>
  </si>
  <si>
    <t>Total Price</t>
  </si>
  <si>
    <t>Price per Unit/Month</t>
  </si>
  <si>
    <t>Licensed Software (IDE)</t>
  </si>
  <si>
    <t>Support &amp; Training fee</t>
  </si>
  <si>
    <t>Travel cost</t>
  </si>
  <si>
    <t>Net Profit</t>
  </si>
  <si>
    <t>Year</t>
  </si>
  <si>
    <t>Cash Flow (RM)</t>
  </si>
  <si>
    <t>Payback Period</t>
  </si>
  <si>
    <t>Year 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</si>
  <si>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</si>
  <si>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</si>
  <si>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</si>
  <si>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</si>
  <si>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</si>
  <si>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</si>
  <si>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</si>
  <si>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</si>
  <si>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</si>
  <si>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</si>
  <si>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</si>
  <si>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</si>
  <si>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Break Even</t>
  </si>
  <si>
    <t>Return On Investment</t>
  </si>
  <si>
    <t>Total cash Flow</t>
  </si>
  <si>
    <t xml:space="preserve">Average </t>
  </si>
  <si>
    <t>ROI</t>
  </si>
  <si>
    <t>Laptop</t>
  </si>
  <si>
    <t>Utilities fee</t>
  </si>
  <si>
    <t>Electricity</t>
  </si>
  <si>
    <t>Water</t>
  </si>
  <si>
    <t>Quantity/Month</t>
  </si>
  <si>
    <t>Printer</t>
  </si>
  <si>
    <t>Wifi</t>
  </si>
  <si>
    <t>Hardware maintenance</t>
  </si>
  <si>
    <t>Utilities maintenance</t>
  </si>
  <si>
    <t>Software maintenance &amp; support charges</t>
  </si>
  <si>
    <t>Training cost</t>
  </si>
  <si>
    <t>Insurance</t>
  </si>
  <si>
    <t>Salary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</si>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</sst>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M&quot;#,##0.00"/>
    <numFmt numFmtId="165" formatCode="#,##0.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1" fillId="0" borderId="1" xfId="0" applyFont="1" applyBorder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/>
    <xf numFmtId="164" fontId="2" fillId="0" borderId="0" xfId="0" applyNumberFormat="1" applyFont="1" applyFill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/>
    <xf numFmtId="0" fontId="2" fillId="0" borderId="0" xfId="0" applyFont="1" applyBorder="1"/>
    <xf numFmtId="0" fontId="1" fillId="0" borderId="2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1" fillId="3" borderId="2" xfId="0" applyNumberFormat="1" applyFont="1" applyFill="1" applyBorder="1"/>
    <xf numFmtId="0" fontId="4" fillId="0" borderId="0" xfId="0" applyFont="1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2" fillId="0" borderId="3" xfId="0" applyNumberFormat="1" applyFont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3"/>
  <sheetViews>
    <sheetView tabSelected="1" topLeftCell="A82" zoomScaleNormal="100" workbookViewId="0">
      <selection activeCell="H94" sqref="H94"/>
    </sheetView>
  </sheetViews>
  <sheetFormatPr defaultRowHeight="15.75" x14ac:dyDescent="0.25"/>
  <cols>
    <col min="1" max="1" width="9.140625" style="3"/>
    <col min="2" max="2" width="73.85546875" style="3" bestFit="1" customWidth="1"/>
    <col min="3" max="3" width="23" style="3" bestFit="1" customWidth="1"/>
    <col min="4" max="4" width="24" style="11" customWidth="1"/>
    <col min="5" max="5" width="18.140625" style="3" bestFit="1" customWidth="1"/>
    <col min="6" max="6" width="17" style="3" bestFit="1" customWidth="1"/>
    <col min="7" max="7" width="12.28515625" style="3" bestFit="1" customWidth="1"/>
    <col min="8" max="8" width="14.5703125" style="3" bestFit="1" customWidth="1"/>
    <col min="9" max="9" width="12.28515625" style="3" bestFit="1" customWidth="1"/>
    <col min="10" max="10" width="14.5703125" style="3" bestFit="1" customWidth="1"/>
    <col min="11" max="16384" width="9.140625" style="3"/>
  </cols>
  <sheetData>
    <row r="2" spans="2:6" x14ac:dyDescent="0.25">
      <c r="B2" s="36" t="s">
        <v>0</v>
      </c>
      <c r="C2" s="37"/>
      <c r="D2" s="37"/>
      <c r="E2" s="37"/>
      <c r="F2" s="38"/>
    </row>
    <row r="3" spans="2:6" x14ac:dyDescent="0.25">
      <c r="B3" s="6" t="s">
        <v>6</v>
      </c>
      <c r="C3" s="7" t="s">
        <v>1</v>
      </c>
      <c r="D3" s="9"/>
      <c r="E3" s="6" t="s">
        <v>2</v>
      </c>
      <c r="F3" s="7" t="s">
        <v>3</v>
      </c>
    </row>
    <row r="4" spans="2:6" x14ac:dyDescent="0.25">
      <c r="B4" s="6" t="s">
        <v>4</v>
      </c>
      <c r="C4" s="7" t="s">
        <v>5</v>
      </c>
      <c r="D4" s="8"/>
      <c r="E4" s="6" t="s">
        <v>62</v>
      </c>
      <c r="F4" s="2" t="s">
        <v>63</v>
      </c>
    </row>
    <row r="5" spans="2:6" x14ac:dyDescent="0.25">
      <c r="B5" s="4"/>
      <c r="C5" s="4"/>
      <c r="D5" s="10"/>
      <c r="E5" s="4"/>
    </row>
    <row r="6" spans="2:6" ht="16.5" thickBot="1" x14ac:dyDescent="0.3">
      <c r="B6" s="22" t="s">
        <v>7</v>
      </c>
      <c r="C6" s="22" t="s">
        <v>8</v>
      </c>
      <c r="D6" s="23" t="s">
        <v>9</v>
      </c>
      <c r="E6" s="22" t="s">
        <v>10</v>
      </c>
      <c r="F6" s="22" t="s">
        <v>11</v>
      </c>
    </row>
    <row r="8" spans="2:6" x14ac:dyDescent="0.25">
      <c r="B8" s="1" t="s">
        <v>12</v>
      </c>
      <c r="C8" s="2"/>
      <c r="D8" s="9"/>
      <c r="E8" s="2"/>
      <c r="F8" s="2"/>
    </row>
    <row r="9" spans="2:6" x14ac:dyDescent="0.25">
      <c r="B9" s="3" t="s">
        <v>13</v>
      </c>
      <c r="C9" s="3" t="s">
        <v>42</v>
      </c>
      <c r="D9" s="12">
        <v>100</v>
      </c>
      <c r="E9" s="13">
        <v>168</v>
      </c>
      <c r="F9" s="12">
        <f>D9*E9</f>
        <v>16800</v>
      </c>
    </row>
    <row r="10" spans="2:6" x14ac:dyDescent="0.25">
      <c r="B10" s="3" t="s">
        <v>14</v>
      </c>
      <c r="C10" s="3" t="s">
        <v>43</v>
      </c>
      <c r="D10" s="12">
        <v>100</v>
      </c>
      <c r="E10" s="13">
        <v>200</v>
      </c>
      <c r="F10" s="12">
        <f>D10*E10</f>
        <v>20000</v>
      </c>
    </row>
    <row r="11" spans="2:6" x14ac:dyDescent="0.25">
      <c r="B11" s="3" t="s">
        <v>15</v>
      </c>
      <c r="C11" s="3" t="s">
        <v>44</v>
      </c>
      <c r="D11" s="12">
        <v>100</v>
      </c>
      <c r="E11" s="13">
        <v>72</v>
      </c>
      <c r="F11" s="12">
        <f t="shared" ref="F11" si="0">D11*E11</f>
        <v>7200</v>
      </c>
    </row>
    <row r="12" spans="2:6" x14ac:dyDescent="0.25">
      <c r="D12" s="12"/>
      <c r="E12" s="13"/>
      <c r="F12" s="12"/>
    </row>
    <row r="13" spans="2:6" x14ac:dyDescent="0.25">
      <c r="B13" s="1" t="s">
        <v>16</v>
      </c>
      <c r="C13" s="2"/>
      <c r="D13" s="14"/>
      <c r="E13" s="15"/>
      <c r="F13" s="14"/>
    </row>
    <row r="14" spans="2:6" x14ac:dyDescent="0.25">
      <c r="B14" s="3" t="s">
        <v>17</v>
      </c>
      <c r="C14" s="3" t="s">
        <v>45</v>
      </c>
      <c r="D14" s="12">
        <v>100</v>
      </c>
      <c r="E14" s="13">
        <v>120</v>
      </c>
      <c r="F14" s="12">
        <f t="shared" ref="F14:F19" si="1">D14*E14</f>
        <v>12000</v>
      </c>
    </row>
    <row r="15" spans="2:6" x14ac:dyDescent="0.25">
      <c r="B15" s="3" t="s">
        <v>37</v>
      </c>
      <c r="C15" s="3" t="s">
        <v>42</v>
      </c>
      <c r="D15" s="12">
        <v>100</v>
      </c>
      <c r="E15" s="13">
        <v>48</v>
      </c>
      <c r="F15" s="12">
        <f t="shared" si="1"/>
        <v>4800</v>
      </c>
    </row>
    <row r="16" spans="2:6" x14ac:dyDescent="0.25">
      <c r="B16" s="3" t="s">
        <v>38</v>
      </c>
      <c r="C16" s="3" t="s">
        <v>42</v>
      </c>
      <c r="D16" s="12">
        <v>100</v>
      </c>
      <c r="E16" s="13">
        <v>48</v>
      </c>
      <c r="F16" s="12">
        <f t="shared" si="1"/>
        <v>4800</v>
      </c>
    </row>
    <row r="17" spans="2:6" x14ac:dyDescent="0.25">
      <c r="B17" s="3" t="s">
        <v>39</v>
      </c>
      <c r="C17" s="3" t="s">
        <v>44</v>
      </c>
      <c r="D17" s="12">
        <v>100</v>
      </c>
      <c r="E17" s="13">
        <v>48</v>
      </c>
      <c r="F17" s="12">
        <f t="shared" si="1"/>
        <v>4800</v>
      </c>
    </row>
    <row r="18" spans="2:6" x14ac:dyDescent="0.25">
      <c r="B18" s="3" t="s">
        <v>40</v>
      </c>
      <c r="C18" s="3" t="s">
        <v>44</v>
      </c>
      <c r="D18" s="12">
        <v>100</v>
      </c>
      <c r="E18" s="13">
        <v>48</v>
      </c>
      <c r="F18" s="12">
        <f t="shared" si="1"/>
        <v>4800</v>
      </c>
    </row>
    <row r="19" spans="2:6" x14ac:dyDescent="0.25">
      <c r="B19" s="3" t="s">
        <v>41</v>
      </c>
      <c r="C19" s="3" t="s">
        <v>45</v>
      </c>
      <c r="D19" s="12">
        <v>100</v>
      </c>
      <c r="E19" s="13">
        <v>48</v>
      </c>
      <c r="F19" s="12">
        <f t="shared" si="1"/>
        <v>4800</v>
      </c>
    </row>
    <row r="20" spans="2:6" x14ac:dyDescent="0.25">
      <c r="D20" s="12"/>
      <c r="E20" s="13"/>
      <c r="F20" s="12"/>
    </row>
    <row r="21" spans="2:6" x14ac:dyDescent="0.25">
      <c r="B21" s="1" t="s">
        <v>18</v>
      </c>
      <c r="C21" s="2"/>
      <c r="D21" s="14"/>
      <c r="E21" s="15"/>
      <c r="F21" s="14"/>
    </row>
    <row r="22" spans="2:6" x14ac:dyDescent="0.25">
      <c r="B22" s="3" t="s">
        <v>49</v>
      </c>
      <c r="C22" s="3" t="s">
        <v>42</v>
      </c>
      <c r="D22" s="12">
        <v>100</v>
      </c>
      <c r="E22" s="13">
        <v>168</v>
      </c>
      <c r="F22" s="12">
        <f t="shared" ref="F22:F27" si="2">D22*E22</f>
        <v>16800</v>
      </c>
    </row>
    <row r="23" spans="2:6" x14ac:dyDescent="0.25">
      <c r="B23" s="3" t="s">
        <v>46</v>
      </c>
      <c r="C23" s="3" t="s">
        <v>43</v>
      </c>
      <c r="D23" s="12">
        <v>100</v>
      </c>
      <c r="E23" s="13">
        <v>200</v>
      </c>
      <c r="F23" s="12">
        <f t="shared" si="2"/>
        <v>20000</v>
      </c>
    </row>
    <row r="24" spans="2:6" x14ac:dyDescent="0.25">
      <c r="B24" s="3" t="s">
        <v>51</v>
      </c>
      <c r="C24" s="3" t="s">
        <v>43</v>
      </c>
      <c r="D24" s="12">
        <v>100</v>
      </c>
      <c r="E24" s="13">
        <v>168</v>
      </c>
      <c r="F24" s="12">
        <f t="shared" si="2"/>
        <v>16800</v>
      </c>
    </row>
    <row r="25" spans="2:6" x14ac:dyDescent="0.25">
      <c r="B25" s="3" t="s">
        <v>50</v>
      </c>
      <c r="C25" s="3" t="s">
        <v>45</v>
      </c>
      <c r="D25" s="12">
        <v>100</v>
      </c>
      <c r="E25" s="13">
        <v>168</v>
      </c>
      <c r="F25" s="12">
        <f t="shared" si="2"/>
        <v>16800</v>
      </c>
    </row>
    <row r="26" spans="2:6" x14ac:dyDescent="0.25">
      <c r="B26" s="3" t="s">
        <v>48</v>
      </c>
      <c r="C26" s="3" t="s">
        <v>44</v>
      </c>
      <c r="D26" s="12">
        <v>100</v>
      </c>
      <c r="E26" s="13">
        <v>168</v>
      </c>
      <c r="F26" s="12">
        <f t="shared" si="2"/>
        <v>16800</v>
      </c>
    </row>
    <row r="27" spans="2:6" x14ac:dyDescent="0.25">
      <c r="B27" s="3" t="s">
        <v>47</v>
      </c>
      <c r="C27" s="3" t="s">
        <v>45</v>
      </c>
      <c r="D27" s="12">
        <v>100</v>
      </c>
      <c r="E27" s="13">
        <v>168</v>
      </c>
      <c r="F27" s="12">
        <f t="shared" si="2"/>
        <v>16800</v>
      </c>
    </row>
    <row r="28" spans="2:6" x14ac:dyDescent="0.25">
      <c r="D28" s="12"/>
      <c r="E28" s="13"/>
      <c r="F28" s="12"/>
    </row>
    <row r="29" spans="2:6" x14ac:dyDescent="0.25">
      <c r="B29" s="1" t="s">
        <v>19</v>
      </c>
      <c r="C29" s="2"/>
      <c r="D29" s="14"/>
      <c r="E29" s="15"/>
      <c r="F29" s="14"/>
    </row>
    <row r="30" spans="2:6" x14ac:dyDescent="0.25">
      <c r="B30" s="3" t="s">
        <v>20</v>
      </c>
      <c r="C30" s="3" t="s">
        <v>42</v>
      </c>
      <c r="D30" s="12">
        <v>100</v>
      </c>
      <c r="E30" s="13">
        <v>1440</v>
      </c>
      <c r="F30" s="12">
        <f>D30*E30</f>
        <v>144000</v>
      </c>
    </row>
    <row r="31" spans="2:6" x14ac:dyDescent="0.25">
      <c r="B31" s="3" t="s">
        <v>21</v>
      </c>
      <c r="C31" s="3" t="s">
        <v>44</v>
      </c>
      <c r="D31" s="12">
        <v>100</v>
      </c>
      <c r="E31" s="13">
        <v>1440</v>
      </c>
      <c r="F31" s="12">
        <f>D31*E31</f>
        <v>144000</v>
      </c>
    </row>
    <row r="32" spans="2:6" x14ac:dyDescent="0.25">
      <c r="B32" s="3" t="s">
        <v>22</v>
      </c>
      <c r="C32" s="3" t="s">
        <v>45</v>
      </c>
      <c r="D32" s="12">
        <v>100</v>
      </c>
      <c r="E32" s="13">
        <v>1440</v>
      </c>
      <c r="F32" s="12">
        <f>D32*E32</f>
        <v>144000</v>
      </c>
    </row>
    <row r="33" spans="2:6" x14ac:dyDescent="0.25">
      <c r="D33" s="12"/>
      <c r="E33" s="13"/>
      <c r="F33" s="12"/>
    </row>
    <row r="34" spans="2:6" x14ac:dyDescent="0.25">
      <c r="B34" s="1" t="s">
        <v>23</v>
      </c>
      <c r="C34" s="2"/>
      <c r="D34" s="14"/>
      <c r="E34" s="15"/>
      <c r="F34" s="14"/>
    </row>
    <row r="35" spans="2:6" x14ac:dyDescent="0.25">
      <c r="B35" s="3" t="s">
        <v>24</v>
      </c>
      <c r="C35" s="3" t="s">
        <v>43</v>
      </c>
      <c r="D35" s="12">
        <v>100</v>
      </c>
      <c r="E35" s="13">
        <v>120</v>
      </c>
      <c r="F35" s="12">
        <f t="shared" ref="F35:F39" si="3">D35*E35</f>
        <v>12000</v>
      </c>
    </row>
    <row r="36" spans="2:6" x14ac:dyDescent="0.25">
      <c r="B36" s="3" t="s">
        <v>30</v>
      </c>
      <c r="C36" s="3" t="s">
        <v>44</v>
      </c>
      <c r="D36" s="12">
        <v>100</v>
      </c>
      <c r="E36" s="13">
        <v>120</v>
      </c>
      <c r="F36" s="12">
        <f t="shared" si="3"/>
        <v>12000</v>
      </c>
    </row>
    <row r="37" spans="2:6" x14ac:dyDescent="0.25">
      <c r="B37" s="3" t="s">
        <v>31</v>
      </c>
      <c r="C37" s="3" t="s">
        <v>42</v>
      </c>
      <c r="D37" s="12">
        <v>100</v>
      </c>
      <c r="E37" s="13">
        <v>168</v>
      </c>
      <c r="F37" s="12">
        <f t="shared" si="3"/>
        <v>16800</v>
      </c>
    </row>
    <row r="38" spans="2:6" x14ac:dyDescent="0.25">
      <c r="B38" s="3" t="s">
        <v>33</v>
      </c>
      <c r="C38" s="3" t="s">
        <v>45</v>
      </c>
      <c r="D38" s="12">
        <v>100</v>
      </c>
      <c r="E38" s="13">
        <v>168</v>
      </c>
      <c r="F38" s="12">
        <f t="shared" si="3"/>
        <v>16800</v>
      </c>
    </row>
    <row r="39" spans="2:6" x14ac:dyDescent="0.25">
      <c r="B39" s="3" t="s">
        <v>32</v>
      </c>
      <c r="C39" s="3" t="s">
        <v>43</v>
      </c>
      <c r="D39" s="12">
        <v>100</v>
      </c>
      <c r="E39" s="13">
        <v>168</v>
      </c>
      <c r="F39" s="12">
        <f t="shared" si="3"/>
        <v>16800</v>
      </c>
    </row>
    <row r="40" spans="2:6" x14ac:dyDescent="0.25">
      <c r="D40" s="12"/>
      <c r="E40" s="13"/>
      <c r="F40" s="12"/>
    </row>
    <row r="41" spans="2:6" x14ac:dyDescent="0.25">
      <c r="B41" s="1" t="s">
        <v>25</v>
      </c>
      <c r="C41" s="2"/>
      <c r="D41" s="14"/>
      <c r="E41" s="15"/>
      <c r="F41" s="14"/>
    </row>
    <row r="42" spans="2:6" x14ac:dyDescent="0.25">
      <c r="B42" s="3" t="s">
        <v>26</v>
      </c>
      <c r="C42" s="3" t="s">
        <v>43</v>
      </c>
      <c r="D42" s="12">
        <v>100</v>
      </c>
      <c r="E42" s="13">
        <v>120</v>
      </c>
      <c r="F42" s="12">
        <f t="shared" ref="F42:F44" si="4">D42*E42</f>
        <v>12000</v>
      </c>
    </row>
    <row r="43" spans="2:6" x14ac:dyDescent="0.25">
      <c r="B43" s="3" t="s">
        <v>27</v>
      </c>
      <c r="C43" s="3" t="s">
        <v>42</v>
      </c>
      <c r="D43" s="12">
        <v>100</v>
      </c>
      <c r="E43" s="13">
        <v>120</v>
      </c>
      <c r="F43" s="12">
        <f t="shared" si="4"/>
        <v>12000</v>
      </c>
    </row>
    <row r="44" spans="2:6" x14ac:dyDescent="0.25">
      <c r="B44" s="3" t="s">
        <v>28</v>
      </c>
      <c r="C44" s="3" t="s">
        <v>43</v>
      </c>
      <c r="D44" s="12">
        <v>100</v>
      </c>
      <c r="E44" s="13">
        <v>120</v>
      </c>
      <c r="F44" s="12">
        <f t="shared" si="4"/>
        <v>12000</v>
      </c>
    </row>
    <row r="45" spans="2:6" x14ac:dyDescent="0.25">
      <c r="D45" s="12"/>
      <c r="E45" s="13"/>
      <c r="F45" s="12"/>
    </row>
    <row r="46" spans="2:6" x14ac:dyDescent="0.25">
      <c r="B46" s="1" t="s">
        <v>29</v>
      </c>
      <c r="C46" s="2"/>
      <c r="D46" s="14"/>
      <c r="E46" s="15"/>
      <c r="F46" s="14"/>
    </row>
    <row r="47" spans="2:6" x14ac:dyDescent="0.25">
      <c r="B47" s="3" t="s">
        <v>34</v>
      </c>
      <c r="C47" s="3" t="s">
        <v>42</v>
      </c>
      <c r="D47" s="12">
        <v>100</v>
      </c>
      <c r="E47" s="13">
        <v>120</v>
      </c>
      <c r="F47" s="12">
        <f t="shared" ref="F47:F49" si="5">D47*E47</f>
        <v>12000</v>
      </c>
    </row>
    <row r="48" spans="2:6" x14ac:dyDescent="0.25">
      <c r="B48" s="3" t="s">
        <v>35</v>
      </c>
      <c r="C48" s="3" t="s">
        <v>45</v>
      </c>
      <c r="D48" s="12">
        <v>100</v>
      </c>
      <c r="E48" s="13">
        <v>120</v>
      </c>
      <c r="F48" s="12">
        <f t="shared" si="5"/>
        <v>12000</v>
      </c>
    </row>
    <row r="49" spans="2:6" x14ac:dyDescent="0.25">
      <c r="B49" s="3" t="s">
        <v>36</v>
      </c>
      <c r="C49" s="3" t="s">
        <v>44</v>
      </c>
      <c r="D49" s="12">
        <v>100</v>
      </c>
      <c r="E49" s="13">
        <v>100</v>
      </c>
      <c r="F49" s="12">
        <f t="shared" si="5"/>
        <v>10000</v>
      </c>
    </row>
    <row r="50" spans="2:6" x14ac:dyDescent="0.25">
      <c r="F50" s="11"/>
    </row>
    <row r="51" spans="2:6" ht="16.5" thickBot="1" x14ac:dyDescent="0.3">
      <c r="B51" s="19" t="s">
        <v>52</v>
      </c>
      <c r="C51" s="16"/>
      <c r="D51" s="17"/>
      <c r="E51" s="16"/>
      <c r="F51" s="24">
        <f>SUM(F9:F50)</f>
        <v>760400</v>
      </c>
    </row>
    <row r="52" spans="2:6" ht="16.5" thickTop="1" x14ac:dyDescent="0.25">
      <c r="F52" s="11"/>
    </row>
    <row r="53" spans="2:6" x14ac:dyDescent="0.25">
      <c r="B53" s="1" t="s">
        <v>53</v>
      </c>
      <c r="C53" s="2"/>
      <c r="D53" s="2"/>
      <c r="E53" s="2"/>
      <c r="F53" s="2"/>
    </row>
    <row r="54" spans="2:6" ht="16.5" thickBot="1" x14ac:dyDescent="0.3">
      <c r="B54" s="27" t="s">
        <v>54</v>
      </c>
      <c r="D54" s="12" t="s">
        <v>65</v>
      </c>
      <c r="E54" s="13" t="s">
        <v>95</v>
      </c>
      <c r="F54" s="12" t="s">
        <v>64</v>
      </c>
    </row>
    <row r="55" spans="2:6" x14ac:dyDescent="0.25">
      <c r="B55" s="3" t="s">
        <v>59</v>
      </c>
      <c r="D55" s="12">
        <v>377</v>
      </c>
      <c r="E55" s="13">
        <v>14</v>
      </c>
      <c r="F55" s="12">
        <f>D55*E55</f>
        <v>5278</v>
      </c>
    </row>
    <row r="56" spans="2:6" x14ac:dyDescent="0.25">
      <c r="B56" s="3" t="s">
        <v>60</v>
      </c>
      <c r="D56" s="12">
        <v>441.79</v>
      </c>
      <c r="E56" s="13">
        <v>14</v>
      </c>
      <c r="F56" s="12">
        <f t="shared" ref="F56:F58" si="6">D56*E56</f>
        <v>6185.06</v>
      </c>
    </row>
    <row r="57" spans="2:6" x14ac:dyDescent="0.25">
      <c r="B57" s="3" t="s">
        <v>61</v>
      </c>
      <c r="D57" s="12">
        <v>20.23</v>
      </c>
      <c r="E57" s="13">
        <v>14</v>
      </c>
      <c r="F57" s="12">
        <f t="shared" si="6"/>
        <v>283.22000000000003</v>
      </c>
    </row>
    <row r="58" spans="2:6" x14ac:dyDescent="0.25">
      <c r="B58" s="3" t="s">
        <v>66</v>
      </c>
      <c r="D58" s="12">
        <v>80.66</v>
      </c>
      <c r="E58" s="13">
        <v>14</v>
      </c>
      <c r="F58" s="12">
        <f t="shared" si="6"/>
        <v>1129.24</v>
      </c>
    </row>
    <row r="59" spans="2:6" x14ac:dyDescent="0.25">
      <c r="E59" s="13"/>
    </row>
    <row r="60" spans="2:6" ht="16.5" thickBot="1" x14ac:dyDescent="0.3">
      <c r="B60" s="27" t="s">
        <v>58</v>
      </c>
      <c r="E60" s="13"/>
    </row>
    <row r="61" spans="2:6" x14ac:dyDescent="0.25">
      <c r="B61" s="3" t="s">
        <v>97</v>
      </c>
      <c r="D61" s="12">
        <v>500</v>
      </c>
      <c r="E61" s="13">
        <v>1</v>
      </c>
      <c r="F61" s="12">
        <f t="shared" ref="F61:F62" si="7">D61*E61</f>
        <v>500</v>
      </c>
    </row>
    <row r="62" spans="2:6" x14ac:dyDescent="0.25">
      <c r="B62" s="3" t="s">
        <v>96</v>
      </c>
      <c r="D62" s="12">
        <v>515</v>
      </c>
      <c r="E62" s="13">
        <v>1</v>
      </c>
      <c r="F62" s="12">
        <f t="shared" si="7"/>
        <v>515</v>
      </c>
    </row>
    <row r="63" spans="2:6" s="4" customFormat="1" x14ac:dyDescent="0.25">
      <c r="B63" s="4" t="s">
        <v>91</v>
      </c>
      <c r="D63" s="39">
        <v>2000</v>
      </c>
      <c r="E63" s="40">
        <v>4</v>
      </c>
      <c r="F63" s="39">
        <f>D63*E63</f>
        <v>8000</v>
      </c>
    </row>
    <row r="64" spans="2:6" s="4" customFormat="1" x14ac:dyDescent="0.25">
      <c r="B64" s="4" t="s">
        <v>98</v>
      </c>
      <c r="D64" s="39">
        <v>100</v>
      </c>
      <c r="E64" s="40">
        <v>14</v>
      </c>
      <c r="F64" s="39">
        <f>D64*E64</f>
        <v>1400</v>
      </c>
    </row>
    <row r="66" spans="2:6" ht="18" customHeight="1" thickBot="1" x14ac:dyDescent="0.3">
      <c r="B66" s="27" t="s">
        <v>92</v>
      </c>
    </row>
    <row r="67" spans="2:6" ht="18" customHeight="1" x14ac:dyDescent="0.25">
      <c r="B67" s="3" t="s">
        <v>93</v>
      </c>
      <c r="D67" s="39">
        <v>450</v>
      </c>
      <c r="E67" s="40">
        <v>14</v>
      </c>
      <c r="F67" s="39">
        <f>D67*E67</f>
        <v>6300</v>
      </c>
    </row>
    <row r="68" spans="2:6" ht="18" customHeight="1" x14ac:dyDescent="0.25">
      <c r="B68" s="3" t="s">
        <v>94</v>
      </c>
      <c r="D68" s="39">
        <v>35</v>
      </c>
      <c r="E68" s="40">
        <v>14</v>
      </c>
      <c r="F68" s="39">
        <f t="shared" ref="F68:F69" si="8">D68*E68</f>
        <v>490</v>
      </c>
    </row>
    <row r="69" spans="2:6" ht="18" customHeight="1" x14ac:dyDescent="0.25">
      <c r="B69" s="3" t="s">
        <v>99</v>
      </c>
      <c r="D69" s="39">
        <v>150</v>
      </c>
      <c r="E69" s="40">
        <v>14</v>
      </c>
      <c r="F69" s="39">
        <f t="shared" si="8"/>
        <v>2100</v>
      </c>
    </row>
    <row r="70" spans="2:6" ht="18" customHeight="1" x14ac:dyDescent="0.25"/>
    <row r="71" spans="2:6" ht="18" customHeight="1" thickBot="1" x14ac:dyDescent="0.3">
      <c r="B71" s="27" t="s">
        <v>67</v>
      </c>
    </row>
    <row r="72" spans="2:6" ht="18" customHeight="1" x14ac:dyDescent="0.25">
      <c r="B72" s="3" t="s">
        <v>101</v>
      </c>
      <c r="D72" s="12">
        <v>200</v>
      </c>
      <c r="E72" s="13">
        <v>14</v>
      </c>
      <c r="F72" s="12">
        <f>D72*E72</f>
        <v>2800</v>
      </c>
    </row>
    <row r="73" spans="2:6" ht="18" customHeight="1" x14ac:dyDescent="0.25">
      <c r="B73" s="3" t="s">
        <v>68</v>
      </c>
      <c r="D73" s="12">
        <v>350</v>
      </c>
      <c r="E73" s="13">
        <v>14</v>
      </c>
      <c r="F73" s="12">
        <f t="shared" ref="F73:F74" si="9">D73*E73</f>
        <v>4900</v>
      </c>
    </row>
    <row r="74" spans="2:6" ht="18" customHeight="1" x14ac:dyDescent="0.25">
      <c r="B74" s="3" t="s">
        <v>100</v>
      </c>
      <c r="D74" s="12">
        <v>2000</v>
      </c>
      <c r="E74" s="13">
        <v>14</v>
      </c>
      <c r="F74" s="12">
        <f t="shared" si="9"/>
        <v>28000</v>
      </c>
    </row>
    <row r="75" spans="2:6" s="42" customFormat="1" ht="18" customHeight="1" x14ac:dyDescent="0.25">
      <c r="B75" s="42" t="s">
        <v>102</v>
      </c>
      <c r="D75" s="43">
        <v>800</v>
      </c>
      <c r="E75" s="44">
        <v>14</v>
      </c>
      <c r="F75" s="43">
        <f>D75*E75</f>
        <v>11200</v>
      </c>
    </row>
    <row r="76" spans="2:6" ht="18" customHeight="1" x14ac:dyDescent="0.25"/>
    <row r="77" spans="2:6" ht="18" customHeight="1" thickBot="1" x14ac:dyDescent="0.3">
      <c r="B77" s="19" t="s">
        <v>57</v>
      </c>
      <c r="C77" s="19"/>
      <c r="D77" s="19"/>
      <c r="E77" s="19"/>
      <c r="F77" s="24">
        <f>SUM(F55:F75)</f>
        <v>79080.52</v>
      </c>
    </row>
    <row r="78" spans="2:6" ht="18" customHeight="1" thickTop="1" x14ac:dyDescent="0.25">
      <c r="F78" s="11"/>
    </row>
    <row r="79" spans="2:6" ht="18" customHeight="1" thickBot="1" x14ac:dyDescent="0.3">
      <c r="B79" s="5" t="s">
        <v>55</v>
      </c>
      <c r="C79" s="20"/>
      <c r="D79" s="21"/>
      <c r="E79" s="20"/>
      <c r="F79" s="21"/>
    </row>
    <row r="80" spans="2:6" ht="18" customHeight="1" x14ac:dyDescent="0.25">
      <c r="B80" s="18" t="s">
        <v>52</v>
      </c>
      <c r="F80" s="25">
        <f>F51</f>
        <v>760400</v>
      </c>
    </row>
    <row r="81" spans="2:8" ht="18" customHeight="1" x14ac:dyDescent="0.25">
      <c r="B81" s="18" t="s">
        <v>57</v>
      </c>
      <c r="F81" s="25">
        <f>F77</f>
        <v>79080.52</v>
      </c>
    </row>
    <row r="82" spans="2:8" ht="18" customHeight="1" x14ac:dyDescent="0.25">
      <c r="F82" s="11"/>
    </row>
    <row r="83" spans="2:8" ht="18" customHeight="1" thickBot="1" x14ac:dyDescent="0.3">
      <c r="B83" s="19" t="s">
        <v>56</v>
      </c>
      <c r="C83" s="16"/>
      <c r="D83" s="17"/>
      <c r="E83" s="16"/>
      <c r="F83" s="41">
        <f>SUM(F80:F82)</f>
        <v>839480.52</v>
      </c>
    </row>
    <row r="84" spans="2:8" ht="16.5" thickTop="1" x14ac:dyDescent="0.25"/>
    <row r="85" spans="2:8" x14ac:dyDescent="0.25">
      <c r="B85" s="28" t="s">
        <v>69</v>
      </c>
    </row>
    <row r="86" spans="2:8" x14ac:dyDescent="0.25">
      <c r="B86" s="31" t="s">
        <v>70</v>
      </c>
      <c r="C86" s="31" t="s">
        <v>71</v>
      </c>
      <c r="G86" s="46" t="s">
        <v>104</v>
      </c>
      <c r="H86" s="46" t="s">
        <v>103</v>
      </c>
    </row>
    <row r="87" spans="2:8" x14ac:dyDescent="0.25">
      <c r="B87" s="29">
        <v>0</v>
      </c>
      <c r="C87" s="30">
        <f>-F83</f>
        <v>-839480.52</v>
      </c>
      <c r="G87" s="46" t="s">
        <v>44</v>
      </c>
      <c r="H87" s="47">
        <f>F11+F17+F18+F26+F31+F36+F49</f>
        <v>199600</v>
      </c>
    </row>
    <row r="88" spans="2:8" x14ac:dyDescent="0.25">
      <c r="B88" s="29">
        <v>1</v>
      </c>
      <c r="C88" s="30">
        <v>167896.1</v>
      </c>
      <c r="G88" s="46" t="s">
        <v>42</v>
      </c>
      <c r="H88" s="47">
        <f>F9+F15+F16+F22+F30+F37+F43+F47</f>
        <v>228000</v>
      </c>
    </row>
    <row r="89" spans="2:8" x14ac:dyDescent="0.25">
      <c r="B89" s="29">
        <v>2</v>
      </c>
      <c r="C89" s="30">
        <v>167896.1</v>
      </c>
      <c r="G89" s="46" t="s">
        <v>45</v>
      </c>
      <c r="H89" s="47">
        <f>F14+F19+F25+F27+F32+F38+F48</f>
        <v>223200</v>
      </c>
    </row>
    <row r="90" spans="2:8" x14ac:dyDescent="0.25">
      <c r="B90" s="29">
        <v>3</v>
      </c>
      <c r="C90" s="30">
        <v>167896.1</v>
      </c>
      <c r="G90" s="46" t="s">
        <v>43</v>
      </c>
      <c r="H90" s="47">
        <f>F10+F23+F24+F35+F39+F42+F44</f>
        <v>109600</v>
      </c>
    </row>
    <row r="91" spans="2:8" x14ac:dyDescent="0.25">
      <c r="B91" s="29">
        <v>4</v>
      </c>
      <c r="C91" s="30">
        <v>167896.1</v>
      </c>
    </row>
    <row r="92" spans="2:8" x14ac:dyDescent="0.25">
      <c r="B92" s="29">
        <v>5</v>
      </c>
      <c r="C92" s="30">
        <v>200000</v>
      </c>
    </row>
    <row r="93" spans="2:8" x14ac:dyDescent="0.25">
      <c r="B93" s="31" t="s">
        <v>69</v>
      </c>
      <c r="C93" s="33">
        <f>SUM(C87:C92)</f>
        <v>32103.879999999917</v>
      </c>
      <c r="D93" s="11">
        <f>C87+C88+C89+C90+C91</f>
        <v>-167896.12000000008</v>
      </c>
    </row>
    <row r="95" spans="2:8" x14ac:dyDescent="0.25">
      <c r="B95" s="34" t="s">
        <v>72</v>
      </c>
    </row>
    <row r="96" spans="2:8" x14ac:dyDescent="0.25">
      <c r="B96" s="32" t="s">
        <v>73</v>
      </c>
      <c r="C96" s="30">
        <v>200000</v>
      </c>
      <c r="D96" s="30">
        <f>D93</f>
        <v>-167896.12000000008</v>
      </c>
    </row>
    <row r="97" spans="2:5" x14ac:dyDescent="0.25">
      <c r="B97" s="29" t="s">
        <v>74</v>
      </c>
      <c r="C97" s="35">
        <v>16666.666666666599</v>
      </c>
      <c r="D97" s="35">
        <f>D96+C97</f>
        <v>-151229.45333333348</v>
      </c>
    </row>
    <row r="98" spans="2:5" x14ac:dyDescent="0.25">
      <c r="B98" s="29" t="s">
        <v>75</v>
      </c>
      <c r="C98" s="35">
        <v>16666.666666666599</v>
      </c>
      <c r="D98" s="35">
        <f>D97+C98</f>
        <v>-134562.78666666689</v>
      </c>
    </row>
    <row r="99" spans="2:5" x14ac:dyDescent="0.25">
      <c r="B99" s="29" t="s">
        <v>76</v>
      </c>
      <c r="C99" s="35">
        <v>16666.666666666599</v>
      </c>
      <c r="D99" s="35">
        <f t="shared" ref="D99:D108" si="10">D98+C99</f>
        <v>-117896.12000000029</v>
      </c>
    </row>
    <row r="100" spans="2:5" x14ac:dyDescent="0.25">
      <c r="B100" s="29" t="s">
        <v>77</v>
      </c>
      <c r="C100" s="35">
        <v>16666.666666666599</v>
      </c>
      <c r="D100" s="35">
        <f t="shared" si="10"/>
        <v>-101229.45333333369</v>
      </c>
    </row>
    <row r="101" spans="2:5" x14ac:dyDescent="0.25">
      <c r="B101" s="29" t="s">
        <v>78</v>
      </c>
      <c r="C101" s="35">
        <v>16666.666666666599</v>
      </c>
      <c r="D101" s="35">
        <f t="shared" si="10"/>
        <v>-84562.786666667089</v>
      </c>
    </row>
    <row r="102" spans="2:5" x14ac:dyDescent="0.25">
      <c r="B102" s="29" t="s">
        <v>79</v>
      </c>
      <c r="C102" s="35">
        <v>16666.666666666599</v>
      </c>
      <c r="D102" s="35">
        <f t="shared" si="10"/>
        <v>-67896.12000000049</v>
      </c>
    </row>
    <row r="103" spans="2:5" x14ac:dyDescent="0.25">
      <c r="B103" s="29" t="s">
        <v>80</v>
      </c>
      <c r="C103" s="35">
        <v>16666.666666666599</v>
      </c>
      <c r="D103" s="35">
        <f t="shared" si="10"/>
        <v>-51229.453333333891</v>
      </c>
    </row>
    <row r="104" spans="2:5" x14ac:dyDescent="0.25">
      <c r="B104" s="29" t="s">
        <v>81</v>
      </c>
      <c r="C104" s="35">
        <v>16666.666666666599</v>
      </c>
      <c r="D104" s="35">
        <f t="shared" si="10"/>
        <v>-34562.786666667293</v>
      </c>
    </row>
    <row r="105" spans="2:5" x14ac:dyDescent="0.25">
      <c r="B105" s="29" t="s">
        <v>82</v>
      </c>
      <c r="C105" s="35">
        <v>16666.666666666599</v>
      </c>
      <c r="D105" s="35">
        <f t="shared" si="10"/>
        <v>-17896.120000000694</v>
      </c>
    </row>
    <row r="106" spans="2:5" x14ac:dyDescent="0.25">
      <c r="B106" s="29" t="s">
        <v>83</v>
      </c>
      <c r="C106" s="35">
        <v>16666.666666666599</v>
      </c>
      <c r="D106" s="35">
        <f t="shared" si="10"/>
        <v>-1229.4533333340951</v>
      </c>
    </row>
    <row r="107" spans="2:5" x14ac:dyDescent="0.25">
      <c r="B107" s="29" t="s">
        <v>84</v>
      </c>
      <c r="C107" s="35">
        <v>16666.666666666599</v>
      </c>
      <c r="D107" s="35">
        <f t="shared" si="10"/>
        <v>15437.213333332504</v>
      </c>
      <c r="E107" s="26" t="s">
        <v>86</v>
      </c>
    </row>
    <row r="108" spans="2:5" x14ac:dyDescent="0.25">
      <c r="B108" s="29" t="s">
        <v>85</v>
      </c>
      <c r="C108" s="35">
        <v>16666.666666666599</v>
      </c>
      <c r="D108" s="35">
        <f t="shared" si="10"/>
        <v>32103.879999999102</v>
      </c>
      <c r="E108" s="26" t="s">
        <v>69</v>
      </c>
    </row>
    <row r="110" spans="2:5" x14ac:dyDescent="0.25">
      <c r="B110" s="28" t="s">
        <v>87</v>
      </c>
    </row>
    <row r="111" spans="2:5" x14ac:dyDescent="0.25">
      <c r="B111" s="3" t="s">
        <v>88</v>
      </c>
      <c r="C111" s="30">
        <f>C88+C89+C90+C91+C92</f>
        <v>871584.4</v>
      </c>
      <c r="D111" s="11">
        <f>C111-C87</f>
        <v>1711064.92</v>
      </c>
    </row>
    <row r="112" spans="2:5" x14ac:dyDescent="0.25">
      <c r="B112" s="3" t="s">
        <v>89</v>
      </c>
      <c r="C112" s="30">
        <f>C93/5</f>
        <v>6420.7759999999835</v>
      </c>
    </row>
    <row r="113" spans="2:3" x14ac:dyDescent="0.25">
      <c r="B113" s="3" t="s">
        <v>90</v>
      </c>
      <c r="C113" s="45">
        <f>(C112/-C87)*100</f>
        <v>0.76485110101184761</v>
      </c>
    </row>
  </sheetData>
  <autoFilter ref="C2:C113" xr:uid="{664ABDE4-564E-4A11-B457-9F4F48C16C27}"/>
  <mergeCells count="1">
    <mergeCell ref="B2:F2"/>
  </mergeCells>
  <phoneticPr fontId="3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Azhar</dc:creator>
  <cp:lastModifiedBy>MUHAMMAD AKMAL BIN MOHD SABRI</cp:lastModifiedBy>
  <cp:lastPrinted>2020-10-17T10:05:41Z</cp:lastPrinted>
  <dcterms:created xsi:type="dcterms:W3CDTF">2015-06-05T18:17:20Z</dcterms:created>
  <dcterms:modified xsi:type="dcterms:W3CDTF">2020-12-15T14:49:23Z</dcterms:modified>
</cp:coreProperties>
</file>