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ZEN\OneDrive\Desktop\"/>
    </mc:Choice>
  </mc:AlternateContent>
  <xr:revisionPtr revIDLastSave="0" documentId="8_{A218502B-E8E7-437B-A4BB-ADF4E4F32461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</workbook>
</file>

<file path=xl/calcChain.xml><?xml version="1.0" encoding="utf-8"?>
<calcChain xmlns="http://schemas.openxmlformats.org/spreadsheetml/2006/main">
  <c r="F9" i="3" l="1"/>
  <c r="F10" i="3"/>
  <c r="F11" i="3"/>
  <c r="E10" i="3" l="1"/>
  <c r="E11" i="3"/>
  <c r="E9" i="3"/>
  <c r="D10" i="3"/>
  <c r="D11" i="3"/>
  <c r="D9" i="3"/>
  <c r="C10" i="3"/>
  <c r="C11" i="3"/>
  <c r="C9" i="3"/>
  <c r="B10" i="3"/>
  <c r="B11" i="3"/>
  <c r="B9" i="3"/>
  <c r="E3" i="3"/>
  <c r="E4" i="3"/>
  <c r="E5" i="3"/>
  <c r="F3" i="3"/>
  <c r="F4" i="3"/>
  <c r="F5" i="3"/>
  <c r="F2" i="3"/>
  <c r="E2" i="3"/>
  <c r="D3" i="3"/>
  <c r="D4" i="3"/>
  <c r="D5" i="3"/>
  <c r="D2" i="3"/>
  <c r="C3" i="3"/>
  <c r="C4" i="3"/>
  <c r="C5" i="3"/>
  <c r="C2" i="3"/>
  <c r="B3" i="3"/>
  <c r="B4" i="3"/>
  <c r="B5" i="3"/>
  <c r="B2" i="3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  <c r="H52" i="1" l="1"/>
  <c r="H48" i="1"/>
  <c r="H47" i="1"/>
  <c r="H44" i="1"/>
  <c r="H43" i="1"/>
  <c r="H42" i="1"/>
  <c r="H39" i="1"/>
  <c r="H37" i="1"/>
  <c r="H38" i="1"/>
  <c r="H36" i="1"/>
  <c r="H33" i="1"/>
  <c r="H32" i="1"/>
  <c r="H31" i="1"/>
  <c r="H30" i="1"/>
  <c r="H29" i="1"/>
  <c r="H49" i="1"/>
  <c r="H45" i="1"/>
</calcChain>
</file>

<file path=xl/sharedStrings.xml><?xml version="1.0" encoding="utf-8"?>
<sst xmlns="http://schemas.openxmlformats.org/spreadsheetml/2006/main" count="1532" uniqueCount="77">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</sst>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6" fillId="0" borderId="0" xfId="4" applyAlignment="1" applyProtection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4" workbookViewId="0">
      <selection activeCell="E6" sqref="E6"/>
    </sheetView>
  </sheetViews>
  <sheetFormatPr defaultRowHeight="15" x14ac:dyDescent="0.25"/>
  <cols>
    <col min="2" max="2" width="14.42578125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47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46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46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H27" t="s">
        <v>43</v>
      </c>
    </row>
    <row r="28" spans="1:8" x14ac:dyDescent="0.25">
      <c r="F28" s="3" t="s">
        <v>23</v>
      </c>
    </row>
    <row r="29" spans="1:8" x14ac:dyDescent="0.25">
      <c r="E29" s="4" t="s">
        <v>35</v>
      </c>
      <c r="H29">
        <f>COUNTIFS(G2:G25,"Boston")</f>
        <v>4</v>
      </c>
    </row>
    <row r="30" spans="1:8" x14ac:dyDescent="0.25">
      <c r="E30" s="4" t="s">
        <v>36</v>
      </c>
      <c r="H30">
        <f>COUNTIFS(D2:D25,"microwave")</f>
        <v>5</v>
      </c>
    </row>
    <row r="31" spans="1:8" x14ac:dyDescent="0.25">
      <c r="E31" s="4" t="s">
        <v>37</v>
      </c>
      <c r="H31">
        <f>COUNTIFS(F2:F25,"truck 3")</f>
        <v>8</v>
      </c>
    </row>
    <row r="32" spans="1:8" x14ac:dyDescent="0.25">
      <c r="E32" s="4" t="s">
        <v>38</v>
      </c>
      <c r="H32">
        <f>COUNTIFS(C2:C25,"Peter White")</f>
        <v>6</v>
      </c>
    </row>
    <row r="33" spans="5:8" x14ac:dyDescent="0.25">
      <c r="E33" s="4" t="s">
        <v>30</v>
      </c>
      <c r="H33">
        <f>COUNTIFS(E2:E25,"&lt;20")</f>
        <v>9</v>
      </c>
    </row>
    <row r="35" spans="5:8" x14ac:dyDescent="0.25">
      <c r="F35" s="3" t="s">
        <v>24</v>
      </c>
    </row>
    <row r="36" spans="5:8" x14ac:dyDescent="0.25">
      <c r="E36" s="4" t="s">
        <v>27</v>
      </c>
      <c r="H36">
        <f>SUMIFS(E2:E25,D2:D25,"refrigerator")</f>
        <v>105</v>
      </c>
    </row>
    <row r="37" spans="5:8" x14ac:dyDescent="0.25">
      <c r="E37" s="4" t="s">
        <v>28</v>
      </c>
      <c r="H37">
        <f>SUMIFS(E2:E25,D2:D25,"washing machine")</f>
        <v>164</v>
      </c>
    </row>
    <row r="38" spans="5:8" x14ac:dyDescent="0.25">
      <c r="E38" s="4" t="s">
        <v>34</v>
      </c>
      <c r="H38">
        <f>SUMIFS(E2:E25,F2:F25,"truck 4")</f>
        <v>156</v>
      </c>
    </row>
    <row r="39" spans="5:8" x14ac:dyDescent="0.25">
      <c r="E39" s="4" t="s">
        <v>45</v>
      </c>
      <c r="H39">
        <f>SUMIFS(E2:E25,F2:F25,"truck*")</f>
        <v>511</v>
      </c>
    </row>
    <row r="41" spans="5:8" x14ac:dyDescent="0.25">
      <c r="E41" s="4"/>
      <c r="F41" s="3" t="s">
        <v>25</v>
      </c>
    </row>
    <row r="42" spans="5:8" x14ac:dyDescent="0.25">
      <c r="E42" s="4" t="s">
        <v>39</v>
      </c>
      <c r="H42">
        <f>COUNTIFS(D2:D25,"microwave",G2:G25,"Boston")</f>
        <v>2</v>
      </c>
    </row>
    <row r="43" spans="5:8" x14ac:dyDescent="0.25">
      <c r="E43" s="4" t="s">
        <v>40</v>
      </c>
      <c r="H43">
        <f>COUNTIFS(C2:C25,"Peter White",F2:F25,"truck 1")</f>
        <v>2</v>
      </c>
    </row>
    <row r="44" spans="5:8" x14ac:dyDescent="0.25">
      <c r="E44" s="4" t="s">
        <v>41</v>
      </c>
      <c r="H44">
        <f>COUNTIFS(B2:B25,"&gt;2/3/2013",G2:G25,"Boston")</f>
        <v>0</v>
      </c>
    </row>
    <row r="45" spans="5:8" x14ac:dyDescent="0.25">
      <c r="E45" s="4" t="s">
        <v>42</v>
      </c>
      <c r="H45">
        <f>COUNTIFS(B2:B25,"&gt;=2/3/2013",B2:B25,"&lt;=2/6/2013")</f>
        <v>0</v>
      </c>
    </row>
    <row r="46" spans="5:8" x14ac:dyDescent="0.25">
      <c r="F46" s="3" t="s">
        <v>26</v>
      </c>
    </row>
    <row r="47" spans="5:8" x14ac:dyDescent="0.25">
      <c r="E47" s="4" t="s">
        <v>31</v>
      </c>
      <c r="H47">
        <f>SUMIFS(E2:E25,D2:D25,"microwave",G2:G25,"NY")</f>
        <v>25</v>
      </c>
    </row>
    <row r="48" spans="5:8" x14ac:dyDescent="0.25">
      <c r="E48" s="4" t="s">
        <v>33</v>
      </c>
      <c r="H48">
        <f>SUMIFS(E2:E25,G2:G25,"Pittsburgh",F2:F25,"truck 1")</f>
        <v>75</v>
      </c>
    </row>
    <row r="49" spans="5:8" x14ac:dyDescent="0.25">
      <c r="E49" s="4" t="s">
        <v>44</v>
      </c>
      <c r="H49">
        <f>SUMIFS(E2:E25,B2:B25,"&gt;=2/3/2013",B2:B25,"&lt;=2/6/2013")</f>
        <v>0</v>
      </c>
    </row>
    <row r="52" spans="5:8" x14ac:dyDescent="0.25">
      <c r="E52" s="4" t="s">
        <v>32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1" sqref="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 x14ac:dyDescent="0.25">
      <c r="A2" s="2" t="s">
        <v>50</v>
      </c>
      <c r="B2" s="2">
        <f>COUNTIFS(B16:B241,A2)</f>
        <v>71</v>
      </c>
      <c r="C2" s="2">
        <f>SUMIFS(E16:E241,B16:B241,A2)</f>
        <v>717</v>
      </c>
      <c r="D2" s="2">
        <f>COUNTIFS(D16:D241,"cash",B16:B241,A2)</f>
        <v>42</v>
      </c>
      <c r="E2" s="2">
        <f>COUNTIFS(D16:D241,"credit card",B16:B241,A2)</f>
        <v>29</v>
      </c>
      <c r="F2" s="2">
        <f>SUMIFS(E16:E241,D16:D241,"cash",B16:B241,A2)</f>
        <v>414</v>
      </c>
    </row>
    <row r="3" spans="1:6" x14ac:dyDescent="0.25">
      <c r="A3" s="9" t="s">
        <v>48</v>
      </c>
      <c r="B3" s="2">
        <f t="shared" ref="B3:B5" si="0">COUNTIFS(B17:B242,A3)</f>
        <v>46</v>
      </c>
      <c r="C3" s="2">
        <f t="shared" ref="C3:C5" si="1">SUMIFS(E17:E242,B17:B242,A3)</f>
        <v>1934</v>
      </c>
      <c r="D3" s="2">
        <f t="shared" ref="D3:D5" si="2">COUNTIFS(D17:D242,"cash",B17:B242,A3)</f>
        <v>31</v>
      </c>
      <c r="E3" s="2">
        <f t="shared" ref="E3:E5" si="3">COUNTIFS(D17:D242,"credit card",B17:B242,A3)</f>
        <v>15</v>
      </c>
      <c r="F3" s="2">
        <f t="shared" ref="F3:F5" si="4">SUMIFS(E17:E242,D17:D242,"cash",B17:B242,A3)</f>
        <v>1350</v>
      </c>
    </row>
    <row r="4" spans="1:6" x14ac:dyDescent="0.25">
      <c r="A4" s="10" t="s">
        <v>49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53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 x14ac:dyDescent="0.25">
      <c r="A9" s="9" t="s">
        <v>54</v>
      </c>
      <c r="B9" s="2">
        <f>COUNTIFS(C16:C241,A9)</f>
        <v>25</v>
      </c>
      <c r="C9" s="2">
        <f>SUMIFS(E16:E241,C16:C241,A9)</f>
        <v>688</v>
      </c>
      <c r="D9" s="2">
        <f>COUNTIFS(B16:B241,"shaving",C16:C241,A9)</f>
        <v>7</v>
      </c>
      <c r="E9" s="2">
        <f>COUNTIFS(B16:B241,"kids",C16:C241,A9)</f>
        <v>1</v>
      </c>
      <c r="F9" s="2">
        <f>SUMIFS(E16:E241,C16:C241,A9,B16:B241,"Shaving",A16:A241,"&gt;=10/5/2013",A16:A241,""&lt;=20/5/2013)</f>
        <v>0</v>
      </c>
    </row>
    <row r="10" spans="1:6" x14ac:dyDescent="0.25">
      <c r="A10" s="9" t="s">
        <v>55</v>
      </c>
      <c r="B10" s="2">
        <f t="shared" ref="B10:B11" si="5">COUNTIFS(C17:C242,A10)</f>
        <v>31</v>
      </c>
      <c r="C10" s="2">
        <f t="shared" ref="C10:C11" si="6">SUMIFS(E17:E242,C17:C242,A10)</f>
        <v>965</v>
      </c>
      <c r="D10" s="2">
        <f t="shared" ref="D10:D11" si="7">COUNTIFS(B17:B242,"shaving",C17:C242,A10)</f>
        <v>8</v>
      </c>
      <c r="E10" s="2">
        <f t="shared" ref="E10:E11" si="8">COUNTIFS(B17:B242,"kids",C17:C242,A10)</f>
        <v>1</v>
      </c>
      <c r="F10" s="2">
        <f t="shared" ref="F10:F11" si="9">SUMIFS(E17:E242,C17:C242,A10,B17:B242,"Shaving",A17:A242,"&gt;=5/10/2013",A17:A242,""&lt;=5/20/2013)</f>
        <v>0</v>
      </c>
    </row>
    <row r="11" spans="1:6" x14ac:dyDescent="0.25">
      <c r="A11" s="9" t="s">
        <v>57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8" t="s">
        <v>66</v>
      </c>
      <c r="B14" s="18"/>
      <c r="C14" s="18"/>
      <c r="D14" s="18"/>
      <c r="E14" s="18"/>
    </row>
    <row r="15" spans="1:6" x14ac:dyDescent="0.25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 x14ac:dyDescent="0.25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 x14ac:dyDescent="0.2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 x14ac:dyDescent="0.2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 x14ac:dyDescent="0.2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 x14ac:dyDescent="0.2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 x14ac:dyDescent="0.2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 x14ac:dyDescent="0.2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 x14ac:dyDescent="0.2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 x14ac:dyDescent="0.2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 x14ac:dyDescent="0.2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 x14ac:dyDescent="0.2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 x14ac:dyDescent="0.2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 x14ac:dyDescent="0.2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 x14ac:dyDescent="0.2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 x14ac:dyDescent="0.2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 x14ac:dyDescent="0.2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 x14ac:dyDescent="0.2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 x14ac:dyDescent="0.2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 x14ac:dyDescent="0.2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 x14ac:dyDescent="0.2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 x14ac:dyDescent="0.2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 x14ac:dyDescent="0.2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 x14ac:dyDescent="0.2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 x14ac:dyDescent="0.2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 x14ac:dyDescent="0.2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 x14ac:dyDescent="0.2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 x14ac:dyDescent="0.2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 x14ac:dyDescent="0.2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 x14ac:dyDescent="0.2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 x14ac:dyDescent="0.2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 x14ac:dyDescent="0.2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 x14ac:dyDescent="0.2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 x14ac:dyDescent="0.2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 x14ac:dyDescent="0.2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 x14ac:dyDescent="0.2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 x14ac:dyDescent="0.2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 x14ac:dyDescent="0.2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 x14ac:dyDescent="0.2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 x14ac:dyDescent="0.2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 x14ac:dyDescent="0.2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 x14ac:dyDescent="0.2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 x14ac:dyDescent="0.2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 x14ac:dyDescent="0.2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 x14ac:dyDescent="0.2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 x14ac:dyDescent="0.2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 x14ac:dyDescent="0.2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 x14ac:dyDescent="0.2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 x14ac:dyDescent="0.2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 x14ac:dyDescent="0.2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 x14ac:dyDescent="0.2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 x14ac:dyDescent="0.2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 x14ac:dyDescent="0.2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 x14ac:dyDescent="0.2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 x14ac:dyDescent="0.2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 x14ac:dyDescent="0.2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 x14ac:dyDescent="0.2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 x14ac:dyDescent="0.2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 x14ac:dyDescent="0.2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 x14ac:dyDescent="0.2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 x14ac:dyDescent="0.2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 x14ac:dyDescent="0.2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 x14ac:dyDescent="0.2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 x14ac:dyDescent="0.2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 x14ac:dyDescent="0.2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 x14ac:dyDescent="0.2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 x14ac:dyDescent="0.2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 x14ac:dyDescent="0.2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 x14ac:dyDescent="0.2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 x14ac:dyDescent="0.2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 x14ac:dyDescent="0.2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 x14ac:dyDescent="0.2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 x14ac:dyDescent="0.2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 x14ac:dyDescent="0.2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 x14ac:dyDescent="0.2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 x14ac:dyDescent="0.2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 x14ac:dyDescent="0.2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 x14ac:dyDescent="0.2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 x14ac:dyDescent="0.2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 x14ac:dyDescent="0.2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 x14ac:dyDescent="0.2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 x14ac:dyDescent="0.2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 x14ac:dyDescent="0.2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 x14ac:dyDescent="0.2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 x14ac:dyDescent="0.2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 x14ac:dyDescent="0.2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 x14ac:dyDescent="0.2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 x14ac:dyDescent="0.2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 x14ac:dyDescent="0.2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 x14ac:dyDescent="0.2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 x14ac:dyDescent="0.2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 x14ac:dyDescent="0.2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 x14ac:dyDescent="0.2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 x14ac:dyDescent="0.2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 x14ac:dyDescent="0.2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 x14ac:dyDescent="0.2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 x14ac:dyDescent="0.2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 x14ac:dyDescent="0.2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 x14ac:dyDescent="0.2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 x14ac:dyDescent="0.2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 x14ac:dyDescent="0.2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 x14ac:dyDescent="0.2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 x14ac:dyDescent="0.2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 x14ac:dyDescent="0.2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 x14ac:dyDescent="0.2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 x14ac:dyDescent="0.2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 x14ac:dyDescent="0.2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 x14ac:dyDescent="0.2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 x14ac:dyDescent="0.2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 x14ac:dyDescent="0.2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 x14ac:dyDescent="0.2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 x14ac:dyDescent="0.2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 x14ac:dyDescent="0.2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 x14ac:dyDescent="0.2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 x14ac:dyDescent="0.2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 x14ac:dyDescent="0.2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 x14ac:dyDescent="0.2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 x14ac:dyDescent="0.2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 x14ac:dyDescent="0.2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 x14ac:dyDescent="0.2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 x14ac:dyDescent="0.2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 x14ac:dyDescent="0.2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 x14ac:dyDescent="0.2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 x14ac:dyDescent="0.2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 x14ac:dyDescent="0.2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 x14ac:dyDescent="0.2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 x14ac:dyDescent="0.2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 x14ac:dyDescent="0.2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 x14ac:dyDescent="0.2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 x14ac:dyDescent="0.2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 x14ac:dyDescent="0.2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 x14ac:dyDescent="0.2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 x14ac:dyDescent="0.2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 x14ac:dyDescent="0.2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 x14ac:dyDescent="0.2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 x14ac:dyDescent="0.2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 x14ac:dyDescent="0.2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 x14ac:dyDescent="0.2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 x14ac:dyDescent="0.2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 x14ac:dyDescent="0.2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 x14ac:dyDescent="0.2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 x14ac:dyDescent="0.2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 x14ac:dyDescent="0.2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 x14ac:dyDescent="0.2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 x14ac:dyDescent="0.2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 x14ac:dyDescent="0.2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 x14ac:dyDescent="0.2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 x14ac:dyDescent="0.2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 x14ac:dyDescent="0.2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 x14ac:dyDescent="0.2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 x14ac:dyDescent="0.2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 x14ac:dyDescent="0.2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 x14ac:dyDescent="0.2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 x14ac:dyDescent="0.2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 x14ac:dyDescent="0.2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 x14ac:dyDescent="0.2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 x14ac:dyDescent="0.2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 x14ac:dyDescent="0.2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 x14ac:dyDescent="0.2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 x14ac:dyDescent="0.2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 x14ac:dyDescent="0.2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 x14ac:dyDescent="0.2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 x14ac:dyDescent="0.2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 x14ac:dyDescent="0.2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 x14ac:dyDescent="0.2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 x14ac:dyDescent="0.2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 x14ac:dyDescent="0.2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 x14ac:dyDescent="0.2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 x14ac:dyDescent="0.2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 x14ac:dyDescent="0.2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 x14ac:dyDescent="0.2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 x14ac:dyDescent="0.2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 x14ac:dyDescent="0.2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 x14ac:dyDescent="0.2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 x14ac:dyDescent="0.2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 x14ac:dyDescent="0.2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 x14ac:dyDescent="0.2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 x14ac:dyDescent="0.2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 x14ac:dyDescent="0.2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 x14ac:dyDescent="0.2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 x14ac:dyDescent="0.2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 x14ac:dyDescent="0.2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 x14ac:dyDescent="0.2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 x14ac:dyDescent="0.2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 x14ac:dyDescent="0.2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 x14ac:dyDescent="0.2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 x14ac:dyDescent="0.2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 x14ac:dyDescent="0.2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 x14ac:dyDescent="0.2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 x14ac:dyDescent="0.2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 x14ac:dyDescent="0.2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 x14ac:dyDescent="0.2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 x14ac:dyDescent="0.2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 x14ac:dyDescent="0.2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 x14ac:dyDescent="0.2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 x14ac:dyDescent="0.2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 x14ac:dyDescent="0.2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 x14ac:dyDescent="0.2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 x14ac:dyDescent="0.2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 x14ac:dyDescent="0.2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 x14ac:dyDescent="0.2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 x14ac:dyDescent="0.2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 x14ac:dyDescent="0.2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 x14ac:dyDescent="0.2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 x14ac:dyDescent="0.2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 x14ac:dyDescent="0.2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 x14ac:dyDescent="0.2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 x14ac:dyDescent="0.2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 x14ac:dyDescent="0.2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 x14ac:dyDescent="0.2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 x14ac:dyDescent="0.2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 x14ac:dyDescent="0.2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 x14ac:dyDescent="0.2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 x14ac:dyDescent="0.2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 x14ac:dyDescent="0.2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 x14ac:dyDescent="0.2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 x14ac:dyDescent="0.2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 x14ac:dyDescent="0.2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 x14ac:dyDescent="0.2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 x14ac:dyDescent="0.2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 x14ac:dyDescent="0.2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 x14ac:dyDescent="0.2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 x14ac:dyDescent="0.2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 x14ac:dyDescent="0.2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 x14ac:dyDescent="0.2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 x14ac:dyDescent="0.2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 x14ac:dyDescent="0.2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 x14ac:dyDescent="0.25">
      <c r="A2" s="2" t="s">
        <v>50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48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49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53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 x14ac:dyDescent="0.25">
      <c r="A9" s="9" t="s">
        <v>54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55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57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8" t="s">
        <v>66</v>
      </c>
      <c r="B14" s="18"/>
      <c r="C14" s="18"/>
      <c r="D14" s="18"/>
      <c r="E14" s="18"/>
    </row>
    <row r="15" spans="1:6" x14ac:dyDescent="0.25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 x14ac:dyDescent="0.25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 x14ac:dyDescent="0.2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 x14ac:dyDescent="0.2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 x14ac:dyDescent="0.2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 x14ac:dyDescent="0.2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 x14ac:dyDescent="0.2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 x14ac:dyDescent="0.2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 x14ac:dyDescent="0.2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 x14ac:dyDescent="0.2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 x14ac:dyDescent="0.2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 x14ac:dyDescent="0.2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 x14ac:dyDescent="0.2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 x14ac:dyDescent="0.2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 x14ac:dyDescent="0.2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 x14ac:dyDescent="0.2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 x14ac:dyDescent="0.2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 x14ac:dyDescent="0.2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 x14ac:dyDescent="0.2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 x14ac:dyDescent="0.2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 x14ac:dyDescent="0.2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 x14ac:dyDescent="0.2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 x14ac:dyDescent="0.2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 x14ac:dyDescent="0.2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 x14ac:dyDescent="0.2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 x14ac:dyDescent="0.2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 x14ac:dyDescent="0.2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 x14ac:dyDescent="0.2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 x14ac:dyDescent="0.2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 x14ac:dyDescent="0.2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 x14ac:dyDescent="0.2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 x14ac:dyDescent="0.2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 x14ac:dyDescent="0.2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 x14ac:dyDescent="0.2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 x14ac:dyDescent="0.2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 x14ac:dyDescent="0.2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 x14ac:dyDescent="0.2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 x14ac:dyDescent="0.2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 x14ac:dyDescent="0.2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 x14ac:dyDescent="0.2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 x14ac:dyDescent="0.2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 x14ac:dyDescent="0.2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 x14ac:dyDescent="0.2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 x14ac:dyDescent="0.2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 x14ac:dyDescent="0.2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 x14ac:dyDescent="0.2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 x14ac:dyDescent="0.2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 x14ac:dyDescent="0.2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 x14ac:dyDescent="0.2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 x14ac:dyDescent="0.2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 x14ac:dyDescent="0.2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 x14ac:dyDescent="0.2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 x14ac:dyDescent="0.2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 x14ac:dyDescent="0.2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 x14ac:dyDescent="0.2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 x14ac:dyDescent="0.2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 x14ac:dyDescent="0.2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 x14ac:dyDescent="0.2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 x14ac:dyDescent="0.2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 x14ac:dyDescent="0.2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 x14ac:dyDescent="0.2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 x14ac:dyDescent="0.2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 x14ac:dyDescent="0.2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 x14ac:dyDescent="0.2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 x14ac:dyDescent="0.2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 x14ac:dyDescent="0.2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 x14ac:dyDescent="0.2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 x14ac:dyDescent="0.2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 x14ac:dyDescent="0.2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 x14ac:dyDescent="0.2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 x14ac:dyDescent="0.2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 x14ac:dyDescent="0.2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 x14ac:dyDescent="0.2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 x14ac:dyDescent="0.2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 x14ac:dyDescent="0.2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 x14ac:dyDescent="0.2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 x14ac:dyDescent="0.2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 x14ac:dyDescent="0.2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 x14ac:dyDescent="0.2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 x14ac:dyDescent="0.2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 x14ac:dyDescent="0.2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 x14ac:dyDescent="0.2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 x14ac:dyDescent="0.2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 x14ac:dyDescent="0.2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 x14ac:dyDescent="0.2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 x14ac:dyDescent="0.2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 x14ac:dyDescent="0.2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 x14ac:dyDescent="0.2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 x14ac:dyDescent="0.2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 x14ac:dyDescent="0.2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 x14ac:dyDescent="0.2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 x14ac:dyDescent="0.2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 x14ac:dyDescent="0.2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 x14ac:dyDescent="0.2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 x14ac:dyDescent="0.2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 x14ac:dyDescent="0.2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 x14ac:dyDescent="0.2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 x14ac:dyDescent="0.2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 x14ac:dyDescent="0.2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 x14ac:dyDescent="0.2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 x14ac:dyDescent="0.2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 x14ac:dyDescent="0.2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 x14ac:dyDescent="0.2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 x14ac:dyDescent="0.2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 x14ac:dyDescent="0.2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 x14ac:dyDescent="0.2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 x14ac:dyDescent="0.2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 x14ac:dyDescent="0.2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 x14ac:dyDescent="0.2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 x14ac:dyDescent="0.2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 x14ac:dyDescent="0.2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 x14ac:dyDescent="0.2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 x14ac:dyDescent="0.2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 x14ac:dyDescent="0.2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 x14ac:dyDescent="0.2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 x14ac:dyDescent="0.2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 x14ac:dyDescent="0.2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 x14ac:dyDescent="0.2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 x14ac:dyDescent="0.2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 x14ac:dyDescent="0.2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 x14ac:dyDescent="0.2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 x14ac:dyDescent="0.2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 x14ac:dyDescent="0.2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 x14ac:dyDescent="0.2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 x14ac:dyDescent="0.2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 x14ac:dyDescent="0.2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 x14ac:dyDescent="0.2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 x14ac:dyDescent="0.2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 x14ac:dyDescent="0.2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 x14ac:dyDescent="0.2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 x14ac:dyDescent="0.2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 x14ac:dyDescent="0.2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 x14ac:dyDescent="0.2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 x14ac:dyDescent="0.2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 x14ac:dyDescent="0.2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 x14ac:dyDescent="0.2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 x14ac:dyDescent="0.2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 x14ac:dyDescent="0.2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 x14ac:dyDescent="0.2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 x14ac:dyDescent="0.2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 x14ac:dyDescent="0.2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 x14ac:dyDescent="0.2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 x14ac:dyDescent="0.2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 x14ac:dyDescent="0.2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 x14ac:dyDescent="0.2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 x14ac:dyDescent="0.2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 x14ac:dyDescent="0.2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 x14ac:dyDescent="0.2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 x14ac:dyDescent="0.2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 x14ac:dyDescent="0.2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 x14ac:dyDescent="0.2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 x14ac:dyDescent="0.2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 x14ac:dyDescent="0.2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 x14ac:dyDescent="0.2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 x14ac:dyDescent="0.2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 x14ac:dyDescent="0.2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 x14ac:dyDescent="0.2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 x14ac:dyDescent="0.2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 x14ac:dyDescent="0.2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 x14ac:dyDescent="0.2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 x14ac:dyDescent="0.2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 x14ac:dyDescent="0.2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 x14ac:dyDescent="0.2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 x14ac:dyDescent="0.2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 x14ac:dyDescent="0.2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 x14ac:dyDescent="0.2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 x14ac:dyDescent="0.2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 x14ac:dyDescent="0.2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 x14ac:dyDescent="0.2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 x14ac:dyDescent="0.2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 x14ac:dyDescent="0.2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 x14ac:dyDescent="0.2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 x14ac:dyDescent="0.2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 x14ac:dyDescent="0.2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 x14ac:dyDescent="0.2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 x14ac:dyDescent="0.2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 x14ac:dyDescent="0.2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 x14ac:dyDescent="0.2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 x14ac:dyDescent="0.2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 x14ac:dyDescent="0.2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 x14ac:dyDescent="0.2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 x14ac:dyDescent="0.2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 x14ac:dyDescent="0.2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 x14ac:dyDescent="0.2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 x14ac:dyDescent="0.2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 x14ac:dyDescent="0.2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 x14ac:dyDescent="0.2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 x14ac:dyDescent="0.2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 x14ac:dyDescent="0.2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 x14ac:dyDescent="0.2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 x14ac:dyDescent="0.2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 x14ac:dyDescent="0.2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 x14ac:dyDescent="0.2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 x14ac:dyDescent="0.2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 x14ac:dyDescent="0.2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 x14ac:dyDescent="0.2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 x14ac:dyDescent="0.2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 x14ac:dyDescent="0.2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 x14ac:dyDescent="0.2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 x14ac:dyDescent="0.2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 x14ac:dyDescent="0.2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 x14ac:dyDescent="0.2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 x14ac:dyDescent="0.2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 x14ac:dyDescent="0.2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 x14ac:dyDescent="0.2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 x14ac:dyDescent="0.2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 x14ac:dyDescent="0.2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 x14ac:dyDescent="0.2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 x14ac:dyDescent="0.2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 x14ac:dyDescent="0.2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 x14ac:dyDescent="0.2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 x14ac:dyDescent="0.2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 x14ac:dyDescent="0.2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 x14ac:dyDescent="0.2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 x14ac:dyDescent="0.2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 x14ac:dyDescent="0.2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 x14ac:dyDescent="0.2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 x14ac:dyDescent="0.2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 x14ac:dyDescent="0.2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 x14ac:dyDescent="0.2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 x14ac:dyDescent="0.2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 x14ac:dyDescent="0.2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 x14ac:dyDescent="0.2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 x14ac:dyDescent="0.2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 x14ac:dyDescent="0.2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 x14ac:dyDescent="0.2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 x14ac:dyDescent="0.2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:C8"/>
    </sheetView>
  </sheetViews>
  <sheetFormatPr defaultRowHeight="15" x14ac:dyDescent="0.25"/>
  <sheetData>
    <row r="8" spans="2:2" x14ac:dyDescent="0.25">
      <c r="B8" s="19" t="s">
        <v>76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RYZEN</cp:lastModifiedBy>
  <dcterms:created xsi:type="dcterms:W3CDTF">2013-06-05T17:23:06Z</dcterms:created>
  <dcterms:modified xsi:type="dcterms:W3CDTF">2021-10-06T08:00:01Z</dcterms:modified>
</cp:coreProperties>
</file>