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500" windowWidth="28800" windowHeight="15580" tabRatio="600" firstSheet="0" activeTab="1" autoFilterDateGrouping="1"/>
  </bookViews>
  <sheets>
    <sheet name="Hipoteca" sheetId="1" state="visible" r:id="rId1"/>
    <sheet name="SIP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29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4">
    <xf numFmtId="0" fontId="1" fillId="0" borderId="0"/>
    <xf numFmtId="44" fontId="1" fillId="0" borderId="0"/>
    <xf numFmtId="9" fontId="1" fillId="0" borderId="0"/>
    <xf numFmtId="0" fontId="27" fillId="0" borderId="0"/>
  </cellStyleXfs>
  <cellXfs count="125">
    <xf numFmtId="0" fontId="0" fillId="0" borderId="0" pivotButton="0" quotePrefix="0" xfId="0"/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0" fontId="0" fillId="3" borderId="1" applyAlignment="1" pivotButton="0" quotePrefix="0" xfId="0">
      <alignment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5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27" fillId="0" borderId="0" pivotButton="0" quotePrefix="0" xfId="3"/>
    <xf numFmtId="0" fontId="13" fillId="8" borderId="1" applyAlignment="1" pivotButton="0" quotePrefix="0" xfId="0">
      <alignment horizontal="center" vertical="center"/>
    </xf>
    <xf numFmtId="0" fontId="0" fillId="0" borderId="5" pivotButton="0" quotePrefix="0" xfId="0"/>
    <xf numFmtId="0" fontId="14" fillId="9" borderId="1" applyAlignment="1" pivotButton="0" quotePrefix="0" xfId="0">
      <alignment horizontal="center"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0" fillId="5" borderId="0" pivotButton="0" quotePrefix="0" xfId="0"/>
    <xf numFmtId="0" fontId="14" fillId="7" borderId="3" applyAlignment="1" pivotButton="0" quotePrefix="0" xfId="0">
      <alignment horizontal="center" vertical="center"/>
    </xf>
    <xf numFmtId="0" fontId="0" fillId="0" borderId="4" pivotButton="0" quotePrefix="0" xfId="0"/>
    <xf numFmtId="0" fontId="0" fillId="3" borderId="3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8" fillId="6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0" fillId="0" borderId="10" pivotButton="0" quotePrefix="0" xfId="0"/>
    <xf numFmtId="0" fontId="0" fillId="0" borderId="11" pivotButton="0" quotePrefix="0" xfId="0"/>
    <xf numFmtId="0" fontId="0" fillId="0" borderId="13" pivotButton="0" quotePrefix="0" xfId="0"/>
    <xf numFmtId="0" fontId="16" fillId="7" borderId="1" applyAlignment="1" pivotButton="0" quotePrefix="0" xfId="0">
      <alignment horizontal="center" vertical="center"/>
    </xf>
    <xf numFmtId="0" fontId="18" fillId="3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0" borderId="1" applyAlignment="1" pivotButton="0" quotePrefix="0" xfId="1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9" fillId="7" borderId="1" applyAlignment="1" pivotButton="0" quotePrefix="0" xfId="0">
      <alignment horizontal="center" vertical="center"/>
    </xf>
    <xf numFmtId="0" fontId="17" fillId="7" borderId="9" applyAlignment="1" pivotButton="0" quotePrefix="0" xfId="0">
      <alignment horizontal="center" vertical="center"/>
    </xf>
    <xf numFmtId="0" fontId="17" fillId="7" borderId="10" applyAlignment="1" pivotButton="0" quotePrefix="0" xfId="0">
      <alignment horizontal="center" vertical="center"/>
    </xf>
    <xf numFmtId="0" fontId="17" fillId="7" borderId="12" applyAlignment="1" pivotButton="0" quotePrefix="0" xfId="0">
      <alignment horizontal="center" vertical="center"/>
    </xf>
    <xf numFmtId="0" fontId="17" fillId="7" borderId="13" applyAlignment="1" pivotButton="0" quotePrefix="0" xfId="0">
      <alignment horizontal="center" vertical="center"/>
    </xf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166" fontId="1" fillId="0" borderId="1" applyAlignment="1" pivotButton="0" quotePrefix="0" xfId="1">
      <alignment horizontal="center" vertical="center"/>
    </xf>
    <xf numFmtId="0" fontId="0" fillId="0" borderId="12" pivotButton="0" quotePrefix="0" xfId="0"/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</cellXfs>
  <cellStyles count="4">
    <cellStyle name="Normal" xfId="0" builtinId="0"/>
    <cellStyle name="Moneda" xfId="1" builtinId="4"/>
    <cellStyle name="Porcentaje" xfId="2" builtinId="5"/>
    <cellStyle name="Hipervínculo" xfId="3" builtinId="8"/>
  </cellStyles>
  <dxfs count="40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75" min="1" max="1"/>
    <col width="11.6640625" customWidth="1" style="75" min="2" max="2"/>
    <col width="11.1640625" customWidth="1" style="75" min="3" max="3"/>
    <col width="16.5" bestFit="1" customWidth="1" style="75" min="4" max="4"/>
    <col width="10.33203125" customWidth="1" style="75" min="5" max="5"/>
    <col width="10.33203125" bestFit="1" customWidth="1" style="75" min="6" max="6"/>
    <col width="11.1640625" bestFit="1" customWidth="1" style="75" min="7" max="7"/>
    <col width="11.5" customWidth="1" style="75" min="8" max="8"/>
    <col width="10" customWidth="1" style="75" min="9" max="9"/>
    <col width="7.5" customWidth="1" style="75" min="10" max="10"/>
    <col width="10.33203125" customWidth="1" style="75" min="11" max="11"/>
    <col width="13.6640625" bestFit="1" customWidth="1" style="75" min="12" max="13"/>
    <col width="9" customWidth="1" style="75" min="14" max="16"/>
    <col width="11.83203125" customWidth="1" style="75" min="17" max="17"/>
    <col width="13" customWidth="1" style="75" min="18" max="18"/>
    <col width="15.1640625" customWidth="1" style="75" min="19" max="19"/>
    <col width="12.6640625" customWidth="1" style="75" min="20" max="20"/>
    <col width="15.6640625" bestFit="1" customWidth="1" style="75" min="21" max="21"/>
    <col width="10.1640625" customWidth="1" style="75" min="22" max="22"/>
    <col width="11.33203125" customWidth="1" style="75" min="23" max="23"/>
    <col width="8.6640625" customWidth="1" style="75" min="24" max="24"/>
    <col width="6.1640625" customWidth="1" style="75" min="25" max="25"/>
    <col width="3.5" customWidth="1" style="75" min="26" max="26"/>
    <col width="14.1640625" customWidth="1" style="75" min="27" max="27"/>
    <col width="10.5" bestFit="1" customWidth="1" style="75" min="28" max="28"/>
    <col width="3.33203125" customWidth="1" style="75" min="29" max="29"/>
    <col width="17.6640625" customWidth="1" style="75" min="30" max="30"/>
    <col width="15.5" bestFit="1" customWidth="1" style="75" min="31" max="31"/>
    <col width="2.83203125" customWidth="1" style="75" min="32" max="32"/>
    <col width="12.6640625" customWidth="1" style="75" min="33" max="33"/>
    <col width="10.83203125" customWidth="1" style="75" min="34" max="54"/>
    <col width="10.83203125" customWidth="1" style="75" min="55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84" t="inlineStr">
        <is>
          <t>Càrrec</t>
        </is>
      </c>
      <c r="C5" s="77" t="n"/>
      <c r="D5" s="77" t="n"/>
      <c r="E5" s="85" t="inlineStr">
        <is>
          <t>%  ↓</t>
        </is>
      </c>
      <c r="F5" s="85" t="inlineStr">
        <is>
          <t>%  ↑</t>
        </is>
      </c>
      <c r="G5" s="85" t="inlineStr">
        <is>
          <t>Import  ↓</t>
        </is>
      </c>
      <c r="H5" s="85" t="inlineStr">
        <is>
          <t>Import  ↑</t>
        </is>
      </c>
      <c r="I5" s="85" t="inlineStr">
        <is>
          <t>Observacions</t>
        </is>
      </c>
      <c r="J5" s="77" t="n"/>
      <c r="K5" s="77" t="n"/>
      <c r="L5" s="77" t="n"/>
      <c r="M5" s="70" t="n"/>
      <c r="P5" s="86" t="inlineStr">
        <is>
          <t>Càrrec</t>
        </is>
      </c>
      <c r="Q5" s="77" t="n"/>
      <c r="R5" s="77" t="n"/>
      <c r="S5" s="82" t="inlineStr">
        <is>
          <t>%  ↓</t>
        </is>
      </c>
      <c r="T5" s="82" t="inlineStr">
        <is>
          <t>%  ↑</t>
        </is>
      </c>
      <c r="U5" s="82" t="inlineStr">
        <is>
          <t>Import  ↓</t>
        </is>
      </c>
      <c r="V5" s="82" t="inlineStr">
        <is>
          <t>Import  ↑</t>
        </is>
      </c>
      <c r="W5" s="82" t="inlineStr">
        <is>
          <t>Observacions</t>
        </is>
      </c>
      <c r="X5" s="77" t="n"/>
      <c r="Y5" s="77" t="n"/>
      <c r="Z5" s="77" t="n"/>
      <c r="AA5" s="77" t="n"/>
      <c r="AB5" s="70" t="n"/>
    </row>
    <row r="6">
      <c r="B6" s="78" t="inlineStr">
        <is>
          <t>Gastos de notaria</t>
        </is>
      </c>
      <c r="C6" s="77" t="n"/>
      <c r="D6" s="77" t="n"/>
      <c r="E6" s="20" t="n">
        <v>0.002</v>
      </c>
      <c r="F6" s="20" t="n">
        <v>0.003</v>
      </c>
      <c r="G6" s="103" t="n">
        <v>600</v>
      </c>
      <c r="H6" s="103" t="n">
        <v>1200</v>
      </c>
      <c r="I6" s="79" t="inlineStr">
        <is>
          <t>-</t>
        </is>
      </c>
      <c r="J6" s="77" t="n"/>
      <c r="K6" s="77" t="n"/>
      <c r="L6" s="77" t="n"/>
      <c r="M6" s="70" t="n"/>
      <c r="P6" s="78" t="inlineStr">
        <is>
          <t>Gastos de notaria</t>
        </is>
      </c>
      <c r="Q6" s="77" t="n"/>
      <c r="R6" s="77" t="n"/>
      <c r="S6" s="20" t="n">
        <v>0.002</v>
      </c>
      <c r="T6" s="20" t="n">
        <v>0.003</v>
      </c>
      <c r="U6" s="103" t="n">
        <v>600</v>
      </c>
      <c r="V6" s="103" t="n">
        <v>1200</v>
      </c>
      <c r="W6" s="79" t="inlineStr">
        <is>
          <t>-</t>
        </is>
      </c>
      <c r="X6" s="77" t="n"/>
      <c r="Y6" s="77" t="n"/>
      <c r="Z6" s="77" t="n"/>
      <c r="AA6" s="77" t="n"/>
      <c r="AB6" s="70" t="n"/>
    </row>
    <row r="7">
      <c r="B7" s="78" t="inlineStr">
        <is>
          <t>Gastos de registre de la propietat</t>
        </is>
      </c>
      <c r="C7" s="77" t="n"/>
      <c r="D7" s="77" t="n"/>
      <c r="E7" s="20" t="n">
        <v>0.0015</v>
      </c>
      <c r="F7" s="20" t="n">
        <v>0.002</v>
      </c>
      <c r="G7" s="103" t="n">
        <v>400</v>
      </c>
      <c r="H7" s="103" t="n">
        <v>800</v>
      </c>
      <c r="I7" s="79" t="inlineStr">
        <is>
          <t>-</t>
        </is>
      </c>
      <c r="J7" s="77" t="n"/>
      <c r="K7" s="77" t="n"/>
      <c r="L7" s="77" t="n"/>
      <c r="M7" s="70" t="n"/>
      <c r="P7" s="78" t="inlineStr">
        <is>
          <t>Gastos de registre de la propietat</t>
        </is>
      </c>
      <c r="Q7" s="77" t="n"/>
      <c r="R7" s="77" t="n"/>
      <c r="S7" s="20" t="n">
        <v>0.0015</v>
      </c>
      <c r="T7" s="20" t="n">
        <v>0.002</v>
      </c>
      <c r="U7" s="103" t="n">
        <v>400</v>
      </c>
      <c r="V7" s="103" t="n">
        <v>800</v>
      </c>
      <c r="W7" s="79" t="inlineStr">
        <is>
          <t>-</t>
        </is>
      </c>
      <c r="X7" s="77" t="n"/>
      <c r="Y7" s="77" t="n"/>
      <c r="Z7" s="77" t="n"/>
      <c r="AA7" s="77" t="n"/>
      <c r="AB7" s="70" t="n"/>
    </row>
    <row r="8">
      <c r="B8" s="78" t="inlineStr">
        <is>
          <t>Gastos de gestoria</t>
        </is>
      </c>
      <c r="C8" s="77" t="n"/>
      <c r="D8" s="77" t="n"/>
      <c r="E8" s="20" t="inlineStr">
        <is>
          <t>-</t>
        </is>
      </c>
      <c r="F8" s="20" t="inlineStr">
        <is>
          <t>-</t>
        </is>
      </c>
      <c r="G8" s="104" t="n">
        <v>300</v>
      </c>
      <c r="H8" s="104" t="n">
        <v>600</v>
      </c>
      <c r="I8" s="79" t="inlineStr">
        <is>
          <t>No es obligatori pero si no et vols preocupar de res es paga i ja esta</t>
        </is>
      </c>
      <c r="J8" s="77" t="n"/>
      <c r="K8" s="77" t="n"/>
      <c r="L8" s="77" t="n"/>
      <c r="M8" s="70" t="n"/>
      <c r="P8" s="78" t="inlineStr">
        <is>
          <t>Gastos de gestoria</t>
        </is>
      </c>
      <c r="Q8" s="77" t="n"/>
      <c r="R8" s="77" t="n"/>
      <c r="S8" s="20" t="inlineStr">
        <is>
          <t>-</t>
        </is>
      </c>
      <c r="T8" s="20" t="inlineStr">
        <is>
          <t>-</t>
        </is>
      </c>
      <c r="U8" s="104" t="n">
        <v>300</v>
      </c>
      <c r="V8" s="104" t="n">
        <v>600</v>
      </c>
      <c r="W8" s="79" t="inlineStr">
        <is>
          <t>No es obligatori pero si no et vols preocupar de res es paga i ja esta</t>
        </is>
      </c>
      <c r="X8" s="77" t="n"/>
      <c r="Y8" s="77" t="n"/>
      <c r="Z8" s="77" t="n"/>
      <c r="AA8" s="77" t="n"/>
      <c r="AB8" s="70" t="n"/>
    </row>
    <row r="9">
      <c r="B9" s="78" t="inlineStr">
        <is>
          <t>Taxació hipotecaria</t>
        </is>
      </c>
      <c r="C9" s="77" t="n"/>
      <c r="D9" s="77" t="n"/>
      <c r="E9" s="20" t="inlineStr">
        <is>
          <t>-</t>
        </is>
      </c>
      <c r="F9" s="20" t="inlineStr">
        <is>
          <t>-</t>
        </is>
      </c>
      <c r="G9" s="104" t="n">
        <v>300</v>
      </c>
      <c r="H9" s="104" t="n">
        <v>500</v>
      </c>
      <c r="I9" s="79" t="inlineStr">
        <is>
          <t>En principi en les vivendes d'obra nova la taxació ja està inclosa</t>
        </is>
      </c>
      <c r="J9" s="77" t="n"/>
      <c r="K9" s="77" t="n"/>
      <c r="L9" s="77" t="n"/>
      <c r="M9" s="70" t="n"/>
      <c r="P9" s="78" t="inlineStr">
        <is>
          <t>Taxació hipotecaria</t>
        </is>
      </c>
      <c r="Q9" s="77" t="n"/>
      <c r="R9" s="77" t="n"/>
      <c r="S9" s="20" t="inlineStr">
        <is>
          <t>-</t>
        </is>
      </c>
      <c r="T9" s="20" t="inlineStr">
        <is>
          <t>-</t>
        </is>
      </c>
      <c r="U9" s="104" t="n">
        <v>300</v>
      </c>
      <c r="V9" s="104" t="n">
        <v>500</v>
      </c>
      <c r="W9" s="79" t="inlineStr">
        <is>
          <t>En principi en les vivendes d'obra nova la taxació ja està inclosa</t>
        </is>
      </c>
      <c r="X9" s="77" t="n"/>
      <c r="Y9" s="77" t="n"/>
      <c r="Z9" s="77" t="n"/>
      <c r="AA9" s="77" t="n"/>
      <c r="AB9" s="70" t="n"/>
    </row>
    <row r="10" ht="8" customHeight="1">
      <c r="B10" s="24" t="n"/>
      <c r="C10" s="24" t="n"/>
      <c r="D10" s="24" t="n"/>
      <c r="E10" s="24" t="n"/>
      <c r="F10" s="24" t="n"/>
      <c r="G10" s="25" t="n"/>
      <c r="H10" s="25" t="n"/>
      <c r="I10" s="24" t="n"/>
      <c r="J10" s="24" t="n"/>
      <c r="K10" s="24" t="n"/>
      <c r="L10" s="24" t="n"/>
      <c r="M10" s="24" t="n"/>
      <c r="P10" s="24" t="n"/>
      <c r="Q10" s="24" t="n"/>
      <c r="R10" s="24" t="n"/>
      <c r="S10" s="24" t="n"/>
      <c r="T10" s="24" t="n"/>
      <c r="U10" s="24" t="n"/>
      <c r="V10" s="24" t="n"/>
      <c r="W10" s="24" t="n"/>
      <c r="X10" s="24" t="n"/>
      <c r="Y10" s="24" t="n"/>
      <c r="Z10" s="24" t="n"/>
      <c r="AA10" s="24" t="n"/>
      <c r="AB10" s="24" t="n"/>
    </row>
    <row r="11">
      <c r="B11" s="78" t="inlineStr">
        <is>
          <t>AJD (Impost d'Actes Jurídics Documentats)</t>
        </is>
      </c>
      <c r="C11" s="77" t="n"/>
      <c r="D11" s="77" t="n"/>
      <c r="E11" s="105" t="n">
        <v>0.015</v>
      </c>
      <c r="F11" s="105" t="n">
        <v>0.015</v>
      </c>
      <c r="G11" s="104">
        <f>D16*E11</f>
        <v/>
      </c>
      <c r="H11" s="104">
        <f>D16*F11</f>
        <v/>
      </c>
      <c r="I11" s="79" t="inlineStr">
        <is>
          <t>En principi el banc es fa càrrec d'això (s'aplica al preu sense IVA)</t>
        </is>
      </c>
      <c r="J11" s="77" t="n"/>
      <c r="K11" s="77" t="n"/>
      <c r="L11" s="77" t="n"/>
      <c r="M11" s="70" t="n"/>
      <c r="P11" s="79" t="inlineStr">
        <is>
          <t>ITP (Impost Transmisions Patrimonials)</t>
        </is>
      </c>
      <c r="Q11" s="79" t="n"/>
      <c r="R11" s="79" t="n"/>
      <c r="S11" s="27" t="n">
        <v>0.05</v>
      </c>
      <c r="T11" s="27" t="n">
        <v>0.1</v>
      </c>
      <c r="U11" s="106">
        <f>R16*S11</f>
        <v/>
      </c>
      <c r="V11" s="106">
        <f>R16*T11</f>
        <v/>
      </c>
      <c r="W11" s="79" t="inlineStr">
        <is>
          <t>Si ets &lt; 33 anys i cobres &lt; 30.000€ anuals et rebaixen a un 5 %</t>
        </is>
      </c>
      <c r="X11" s="79" t="n"/>
      <c r="Y11" s="79" t="n"/>
      <c r="Z11" s="79" t="n"/>
      <c r="AA11" s="79" t="n"/>
      <c r="AB11" s="79" t="n"/>
    </row>
    <row r="12">
      <c r="B12" s="24" t="n"/>
      <c r="C12" s="24" t="n"/>
      <c r="D12" s="24" t="n"/>
      <c r="E12" s="24" t="n"/>
      <c r="F12" s="24" t="n"/>
      <c r="G12" s="107">
        <f>SUM(G6:G11)</f>
        <v/>
      </c>
      <c r="H12" s="107">
        <f>SUM(H6:H11)</f>
        <v/>
      </c>
      <c r="I12" s="24" t="n"/>
      <c r="J12" s="24" t="n"/>
      <c r="K12" s="24" t="n"/>
      <c r="L12" s="24" t="n"/>
      <c r="M12" s="24" t="n"/>
      <c r="P12" s="24" t="n"/>
      <c r="Q12" s="24" t="n"/>
      <c r="R12" s="24" t="n"/>
      <c r="S12" s="24" t="n"/>
      <c r="T12" s="24" t="n"/>
      <c r="U12" s="108">
        <f>SUM(U6:U11)</f>
        <v/>
      </c>
      <c r="V12" s="108">
        <f>SUM(V6:V11)</f>
        <v/>
      </c>
      <c r="W12" s="24" t="n"/>
      <c r="X12" s="24" t="n"/>
      <c r="Y12" s="24" t="n"/>
      <c r="Z12" s="24" t="n"/>
      <c r="AA12" s="24" t="n"/>
      <c r="AB12" s="24" t="n"/>
    </row>
    <row r="13">
      <c r="G13" s="80">
        <f>CONCATENATE("(mitja  de  ",AVERAGE(G12:H12)," €)")</f>
        <v/>
      </c>
      <c r="U13" s="80">
        <f>CONCATENATE("(mitja  de  ",AVERAGE(U12:V12)," €)")</f>
        <v/>
      </c>
    </row>
    <row r="14" ht="20" customHeight="1">
      <c r="B14" s="32" t="inlineStr">
        <is>
          <t>Simulació hipoteca obra nova</t>
        </is>
      </c>
      <c r="P14" s="32" t="inlineStr">
        <is>
          <t>Simulació hipoteca segona mà</t>
        </is>
      </c>
    </row>
    <row r="15" ht="17" customHeight="1" thickBot="1"/>
    <row r="16" ht="17" customHeight="1" thickBot="1">
      <c r="B16" s="72" t="inlineStr">
        <is>
          <t>Preu immoble</t>
        </is>
      </c>
      <c r="C16" s="70" t="n"/>
      <c r="D16" s="109" t="n">
        <v>225000</v>
      </c>
      <c r="E16" s="81" t="inlineStr">
        <is>
          <t xml:space="preserve">   (preu amb IVA inclòs)</t>
        </is>
      </c>
      <c r="P16" s="73" t="inlineStr">
        <is>
          <t>Preu immoble</t>
        </is>
      </c>
      <c r="Q16" s="70" t="n"/>
      <c r="R16" s="109" t="n">
        <v>210000</v>
      </c>
      <c r="S16" s="80" t="n"/>
    </row>
    <row r="17" ht="16" customHeight="1">
      <c r="B17" s="72" t="inlineStr">
        <is>
          <t>Preu total</t>
        </is>
      </c>
      <c r="C17" s="70" t="n"/>
      <c r="D17" s="110">
        <f>D16+AVERAGE(G12:H12)</f>
        <v/>
      </c>
      <c r="E17" s="74">
        <f>CONCATENATE("   (amb gastos compra del ",ROUND(AVERAGE(G12:H12)/D16*100,1)," %)")</f>
        <v/>
      </c>
      <c r="P17" s="73" t="inlineStr">
        <is>
          <t>Preu total</t>
        </is>
      </c>
      <c r="Q17" s="70" t="n"/>
      <c r="R17" s="110">
        <f>R16+AVERAGE(U12:V12)</f>
        <v/>
      </c>
      <c r="S17" s="74">
        <f>CONCATENATE("   (amb gastos compra del ",ROUND(AVERAGE(U12:V12)/R16*100,1)," %)")</f>
        <v/>
      </c>
    </row>
    <row r="18" ht="17" customHeight="1" thickBot="1"/>
    <row r="19" ht="17" customHeight="1" thickBot="1">
      <c r="B19" s="72" t="inlineStr">
        <is>
          <t>Estalvis</t>
        </is>
      </c>
      <c r="C19" s="70" t="n"/>
      <c r="D19" s="109" t="n">
        <v>40000</v>
      </c>
      <c r="E19" s="80">
        <f>CONCATENATE("(",ROUND((D19/D16*100),1)," %)")</f>
        <v/>
      </c>
      <c r="P19" s="76" t="inlineStr">
        <is>
          <t>Estalvis</t>
        </is>
      </c>
      <c r="Q19" s="77" t="n"/>
      <c r="R19" s="109" t="n">
        <v>40000</v>
      </c>
      <c r="S19" s="81">
        <f>CONCATENATE("   (",ROUND((R19/R16*100),1)," %)")</f>
        <v/>
      </c>
    </row>
    <row r="20" ht="16" customHeight="1">
      <c r="B20" s="72" t="inlineStr">
        <is>
          <t>Estalvis gastos compra</t>
        </is>
      </c>
      <c r="C20" s="70" t="n"/>
      <c r="D20" s="110">
        <f>AVERAGE(G12:H12)</f>
        <v/>
      </c>
      <c r="E20" s="80" t="n"/>
      <c r="P20" s="73" t="inlineStr">
        <is>
          <t>Estalvis gastos compra</t>
        </is>
      </c>
      <c r="Q20" s="70" t="n"/>
      <c r="R20" s="110">
        <f>AVERAGE(U12:V12)</f>
        <v/>
      </c>
      <c r="S20" s="81" t="n"/>
    </row>
    <row r="21" ht="16" customHeight="1">
      <c r="B21" s="72" t="inlineStr">
        <is>
          <t>Estalvis per la hipoteca</t>
        </is>
      </c>
      <c r="C21" s="70" t="n"/>
      <c r="D21" s="104">
        <f>D19-D20</f>
        <v/>
      </c>
      <c r="E21" s="80" t="n"/>
      <c r="F21" s="111" t="n"/>
      <c r="P21" s="73" t="inlineStr">
        <is>
          <t>Estalvis per la hipoteca</t>
        </is>
      </c>
      <c r="Q21" s="70" t="n"/>
      <c r="R21" s="104">
        <f>R19-R20</f>
        <v/>
      </c>
      <c r="S21" s="81" t="n"/>
    </row>
    <row r="22" ht="9" customHeight="1">
      <c r="B22" s="24" t="n"/>
      <c r="C22" s="24" t="n"/>
      <c r="D22" s="24" t="n"/>
      <c r="E22" s="24" t="n"/>
      <c r="P22" s="24" t="n"/>
      <c r="Q22" s="24" t="n"/>
      <c r="R22" s="24" t="n"/>
      <c r="S22" s="24" t="n"/>
    </row>
    <row r="23" ht="16" customHeight="1">
      <c r="B23" s="72" t="inlineStr">
        <is>
          <t>Import a financiar</t>
        </is>
      </c>
      <c r="C23" s="70" t="n"/>
      <c r="D23" s="103">
        <f>D16-D21</f>
        <v/>
      </c>
      <c r="E23" s="112" t="n"/>
      <c r="P23" s="73" t="inlineStr">
        <is>
          <t>Import a financiar</t>
        </is>
      </c>
      <c r="Q23" s="70" t="n"/>
      <c r="R23" s="103">
        <f>R16-R21</f>
        <v/>
      </c>
      <c r="S23" s="112" t="n"/>
    </row>
    <row r="24" ht="16" customHeight="1">
      <c r="B24" s="72" t="inlineStr">
        <is>
          <t>Interès fixe (%)</t>
        </is>
      </c>
      <c r="C24" s="70" t="n"/>
      <c r="D24" s="38" t="n">
        <v>2.5</v>
      </c>
      <c r="E24" s="39">
        <f>(D24/12)/100</f>
        <v/>
      </c>
      <c r="P24" s="73" t="inlineStr">
        <is>
          <t>Interès fixe (%)</t>
        </is>
      </c>
      <c r="Q24" s="70" t="n"/>
      <c r="R24" s="38" t="n">
        <v>2.5</v>
      </c>
      <c r="S24" s="39">
        <f>(R24/12)/100</f>
        <v/>
      </c>
    </row>
    <row r="25" ht="16" customHeight="1">
      <c r="B25" s="72" t="inlineStr">
        <is>
          <t>Temps (anys)</t>
        </is>
      </c>
      <c r="C25" s="70" t="n"/>
      <c r="D25" s="38" t="n">
        <v>30</v>
      </c>
      <c r="E25" s="39">
        <f>D25*12</f>
        <v/>
      </c>
      <c r="F25" s="40" t="n"/>
      <c r="G25" s="40" t="n"/>
      <c r="H25" s="40" t="n"/>
      <c r="I25" s="40" t="n"/>
      <c r="J25" s="40" t="n"/>
      <c r="K25" s="40" t="n"/>
      <c r="L25" s="40" t="n"/>
      <c r="P25" s="73" t="inlineStr">
        <is>
          <t>Temps (anys)</t>
        </is>
      </c>
      <c r="Q25" s="70" t="n"/>
      <c r="R25" s="38" t="n">
        <v>30</v>
      </c>
      <c r="S25" s="39">
        <f>R25*12</f>
        <v/>
      </c>
      <c r="T25" s="40" t="n"/>
    </row>
    <row r="26" ht="16" customHeight="1">
      <c r="B26" s="41" t="n"/>
      <c r="C26" s="41" t="n"/>
      <c r="D26" s="113" t="n"/>
      <c r="E26" s="24" t="n"/>
      <c r="P26" s="41" t="n"/>
      <c r="Q26" s="41" t="n"/>
      <c r="R26" s="113" t="n"/>
      <c r="S26" s="24" t="n"/>
    </row>
    <row r="27" ht="16" customHeight="1">
      <c r="B27" s="69" t="inlineStr">
        <is>
          <t>Quota mensual</t>
        </is>
      </c>
      <c r="C27" s="70" t="n"/>
      <c r="D27" s="114">
        <f>(D23*E24*((1+E24)^E25))/(((1+E24)^E25)-1)</f>
        <v/>
      </c>
      <c r="E27" s="44" t="n"/>
      <c r="P27" s="71" t="inlineStr">
        <is>
          <t>Quota mensual</t>
        </is>
      </c>
      <c r="Q27" s="70" t="n"/>
      <c r="R27" s="115">
        <f>(R23*S24*((1+S24)^S25))/(((1+S24)^S25)-1)</f>
        <v/>
      </c>
      <c r="S27" s="44" t="n"/>
    </row>
    <row r="28" ht="16" customHeight="1">
      <c r="B28" s="69" t="inlineStr">
        <is>
          <t>Quota actual</t>
        </is>
      </c>
      <c r="C28" s="70" t="n"/>
      <c r="D28" s="114" t="n">
        <v>680.8</v>
      </c>
      <c r="E28" s="24" t="n"/>
      <c r="P28" s="71" t="inlineStr">
        <is>
          <t>Quota actual</t>
        </is>
      </c>
      <c r="Q28" s="70" t="n"/>
      <c r="R28" s="115" t="n">
        <v>680.8</v>
      </c>
      <c r="S28" s="24" t="n"/>
    </row>
    <row r="29">
      <c r="B29" s="24" t="n"/>
      <c r="C29" s="24" t="n"/>
      <c r="D29" s="116">
        <f>D27-D28</f>
        <v/>
      </c>
      <c r="E29" s="24" t="n"/>
      <c r="P29" s="24" t="n"/>
      <c r="Q29" s="24" t="n"/>
      <c r="R29" s="116">
        <f>R27-R28</f>
        <v/>
      </c>
      <c r="S29" s="24" t="n"/>
    </row>
    <row r="30">
      <c r="D30" s="117" t="n"/>
    </row>
    <row r="31">
      <c r="D31" s="117" t="n"/>
    </row>
    <row r="32">
      <c r="D32" s="117" t="n"/>
    </row>
    <row r="33">
      <c r="D33" s="117" t="n"/>
    </row>
    <row r="34">
      <c r="D34" s="117" t="n"/>
    </row>
    <row r="35">
      <c r="D35" s="117" t="n"/>
    </row>
    <row r="36">
      <c r="D36" s="117" t="n"/>
    </row>
    <row r="37">
      <c r="D37" s="117" t="n"/>
    </row>
    <row r="38">
      <c r="D38" s="117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I11:M11"/>
    <mergeCell ref="P25:Q25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I5:M5"/>
    <mergeCell ref="P19:Q19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37">
      <formula>0</formula>
    </cfRule>
    <cfRule type="cellIs" priority="4" operator="greaterThan" dxfId="36" stopIfTrue="1">
      <formula>0</formula>
    </cfRule>
  </conditionalFormatting>
  <conditionalFormatting sqref="R29">
    <cfRule type="cellIs" priority="1" operator="lessThan" dxfId="37">
      <formula>0</formula>
    </cfRule>
    <cfRule type="cellIs" priority="2" operator="greaterThan" dxfId="36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5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75" min="1" max="1"/>
    <col width="7" customWidth="1" style="75" min="2" max="2"/>
    <col width="11.83203125" customWidth="1" style="75" min="3" max="3"/>
    <col width="11.33203125" customWidth="1" style="75" min="4" max="4"/>
    <col width="12.1640625" customWidth="1" style="75" min="5" max="5"/>
    <col width="13.6640625" bestFit="1" customWidth="1" style="75" min="6" max="6"/>
    <col width="7.33203125" bestFit="1" customWidth="1" style="75" min="7" max="7"/>
    <col width="3.83203125" customWidth="1" style="75" min="8" max="8"/>
    <col width="13.5" customWidth="1" style="75" min="9" max="9"/>
    <col width="12.5" customWidth="1" style="75" min="10" max="10"/>
    <col width="10.33203125" bestFit="1" customWidth="1" style="75" min="11" max="11"/>
    <col width="20" bestFit="1" customWidth="1" style="75" min="12" max="12"/>
    <col width="7.33203125" customWidth="1" style="75" min="13" max="13"/>
    <col width="8.6640625" customWidth="1" style="75" min="14" max="14"/>
    <col width="20.6640625" customWidth="1" style="75" min="15" max="15"/>
    <col width="26" bestFit="1" customWidth="1" style="75" min="16" max="16"/>
    <col width="8.83203125" customWidth="1" style="75" min="17" max="17"/>
    <col width="8.1640625" customWidth="1" style="75" min="18" max="18"/>
    <col width="7.1640625" customWidth="1" style="75" min="19" max="19"/>
    <col width="10.6640625" customWidth="1" style="75" min="20" max="20"/>
    <col width="15.5" bestFit="1" customWidth="1" style="75" min="21" max="21"/>
    <col width="11.6640625" bestFit="1" customWidth="1" style="75" min="22" max="22"/>
    <col width="11.33203125" bestFit="1" customWidth="1" style="75" min="23" max="23"/>
    <col width="6.83203125" customWidth="1" style="75" min="24" max="24"/>
    <col width="9.33203125" bestFit="1" customWidth="1" style="75" min="25" max="25"/>
    <col width="8.6640625" customWidth="1" style="75" min="26" max="26"/>
    <col width="9.5" customWidth="1" style="75" min="27" max="27"/>
    <col width="8.5" customWidth="1" style="75" min="28" max="28"/>
    <col width="4.5" customWidth="1" style="75" min="29" max="29"/>
    <col width="3.83203125" customWidth="1" style="75" min="30" max="30"/>
    <col width="11.33203125" customWidth="1" style="75" min="31" max="31"/>
    <col width="16" customWidth="1" style="75" min="32" max="32"/>
    <col width="3.83203125" customWidth="1" style="75" min="33" max="33"/>
    <col width="15.5" customWidth="1" style="75" min="34" max="34"/>
    <col width="6.5" customWidth="1" style="75" min="35" max="35"/>
    <col width="16.1640625" customWidth="1" style="75" min="36" max="36"/>
    <col width="6.33203125" customWidth="1" style="75" min="37" max="37"/>
    <col width="4.1640625" customWidth="1" style="75" min="38" max="38"/>
    <col width="10.83203125" customWidth="1" style="75" min="39" max="98"/>
    <col width="10.83203125" customWidth="1" style="75" min="99" max="16384"/>
  </cols>
  <sheetData>
    <row r="1" ht="20" customHeight="1">
      <c r="B1" s="100" t="inlineStr">
        <is>
          <t>JEJE</t>
        </is>
      </c>
    </row>
    <row r="2" ht="20" customHeight="1">
      <c r="B2" s="102" t="inlineStr">
        <is>
          <t>JEJE</t>
        </is>
      </c>
      <c r="C2" s="118" t="inlineStr">
        <is>
          <t>Número total de pisos</t>
        </is>
      </c>
      <c r="D2" s="119" t="n"/>
      <c r="E2" s="87" t="n"/>
      <c r="F2" s="91">
        <f>COUNTA(B6:B505)</f>
        <v/>
      </c>
      <c r="G2" s="87" t="n"/>
      <c r="H2" s="17" t="n"/>
      <c r="I2" s="90" t="inlineStr">
        <is>
          <t>Pisos actius</t>
        </is>
      </c>
      <c r="J2" s="70" t="n"/>
      <c r="K2" s="5">
        <f>COUNTIF(B6:B505,"Actiu")</f>
        <v/>
      </c>
      <c r="L2" s="51">
        <f>CONCATENATE("(Mitjana de ",ROUND(AVERAGEIF(B6:B505,"Actiu",G6:G505),1)," dies actius)")</f>
        <v/>
      </c>
      <c r="AH2" s="95" t="inlineStr">
        <is>
          <t>Estalvis</t>
        </is>
      </c>
      <c r="AI2" s="70" t="n"/>
      <c r="AJ2" s="120" t="n">
        <v>35000</v>
      </c>
      <c r="AK2" s="70" t="n"/>
    </row>
    <row r="3" ht="20" customHeight="1">
      <c r="B3" s="101" t="inlineStr">
        <is>
          <t>JEJE</t>
        </is>
      </c>
      <c r="C3" s="121" t="n"/>
      <c r="D3" s="121" t="n"/>
      <c r="E3" s="89" t="n"/>
      <c r="F3" s="88" t="n"/>
      <c r="G3" s="89" t="n"/>
      <c r="H3" s="17" t="n"/>
      <c r="I3" s="90" t="inlineStr">
        <is>
          <t>Pisos venuts</t>
        </is>
      </c>
      <c r="J3" s="70" t="n"/>
      <c r="K3" s="5">
        <f>COUNTIF(B6:B505,"Venut")</f>
        <v/>
      </c>
      <c r="L3" s="51">
        <f>CONCATENATE("(Mitjana de ",ROUND(AVERAGEIF(B6:B505,"Venut",G6:G505),1)," dies a ser venuts)")</f>
        <v/>
      </c>
      <c r="AB3" s="56" t="n"/>
      <c r="AH3" s="95" t="inlineStr">
        <is>
          <t>Interès</t>
        </is>
      </c>
      <c r="AI3" s="70" t="n"/>
      <c r="AJ3" s="94" t="n">
        <v>2.5</v>
      </c>
      <c r="AK3" s="70" t="n"/>
      <c r="AL3" s="122">
        <f>(AJ3/12)/100</f>
        <v/>
      </c>
    </row>
    <row r="4" ht="20" customHeight="1">
      <c r="B4" s="100" t="inlineStr">
        <is>
          <t>JEJE</t>
        </is>
      </c>
      <c r="C4" s="75" t="inlineStr">
        <is>
          <t> </t>
        </is>
      </c>
      <c r="D4" s="48" t="n"/>
      <c r="I4" s="48" t="n"/>
    </row>
    <row r="5" ht="40" customFormat="1" customHeight="1" s="49">
      <c r="B5" s="2" t="inlineStr">
        <is>
          <t>Estat</t>
        </is>
      </c>
      <c r="C5" s="92" t="inlineStr">
        <is>
          <t>Data 
captació</t>
        </is>
      </c>
      <c r="D5" s="2" t="inlineStr">
        <is>
          <t>Plataforma</t>
        </is>
      </c>
      <c r="E5" s="2" t="inlineStr">
        <is>
          <t>Referencia</t>
        </is>
      </c>
      <c r="F5" s="92" t="inlineStr">
        <is>
          <t>Data 
actualització</t>
        </is>
      </c>
      <c r="G5" s="92" t="inlineStr">
        <is>
          <t>Temps
(dies)</t>
        </is>
      </c>
      <c r="H5" s="17" t="n"/>
      <c r="I5" s="2" t="inlineStr">
        <is>
          <t>Preu</t>
        </is>
      </c>
      <c r="J5" s="2" t="inlineStr">
        <is>
          <t>Comunitat</t>
        </is>
      </c>
      <c r="K5" s="2" t="inlineStr">
        <is>
          <t>Habitatge</t>
        </is>
      </c>
      <c r="L5" s="2" t="inlineStr">
        <is>
          <t>Conservació</t>
        </is>
      </c>
      <c r="M5" s="2" t="inlineStr">
        <is>
          <t>Any</t>
        </is>
      </c>
      <c r="N5" s="92" t="inlineStr">
        <is>
          <t>Temps
(anys)</t>
        </is>
      </c>
      <c r="O5" s="2" t="inlineStr">
        <is>
          <t>Ciutat</t>
        </is>
      </c>
      <c r="P5" s="2" t="inlineStr">
        <is>
          <t>Barri</t>
        </is>
      </c>
      <c r="Q5" s="92" t="inlineStr">
        <is>
          <t>m2
(constr)</t>
        </is>
      </c>
      <c r="R5" s="92" t="inlineStr">
        <is>
          <t>m2
(utils)</t>
        </is>
      </c>
      <c r="S5" s="2" t="inlineStr">
        <is>
          <t>Planta</t>
        </is>
      </c>
      <c r="T5" s="2" t="inlineStr">
        <is>
          <t>Ascensor</t>
        </is>
      </c>
      <c r="U5" s="2" t="inlineStr">
        <is>
          <t>Nº habitacions</t>
        </is>
      </c>
      <c r="V5" s="2" t="inlineStr">
        <is>
          <t>Nº lavabos</t>
        </is>
      </c>
      <c r="W5" s="2" t="inlineStr">
        <is>
          <t>Orientació</t>
        </is>
      </c>
      <c r="X5" s="92" t="inlineStr">
        <is>
          <t>Jardí</t>
        </is>
      </c>
      <c r="Y5" s="92" t="inlineStr">
        <is>
          <t>Terrassa</t>
        </is>
      </c>
      <c r="Z5" s="2" t="inlineStr">
        <is>
          <t>Piscina</t>
        </is>
      </c>
      <c r="AA5" s="2" t="inlineStr">
        <is>
          <t>Garatge</t>
        </is>
      </c>
      <c r="AB5" s="2" t="inlineStr">
        <is>
          <t>Traster</t>
        </is>
      </c>
      <c r="AC5" s="2" t="inlineStr">
        <is>
          <t>Link</t>
        </is>
      </c>
      <c r="AD5" s="17" t="n"/>
      <c r="AE5" s="92" t="inlineStr">
        <is>
          <t>Preu / m2</t>
        </is>
      </c>
      <c r="AF5" s="92" t="inlineStr">
        <is>
          <t>Preu / m2 / any</t>
        </is>
      </c>
      <c r="AH5" s="92" t="inlineStr">
        <is>
          <t>Preu / m2 (barri)</t>
        </is>
      </c>
      <c r="AI5" s="70" t="n"/>
      <c r="AJ5" s="92" t="inlineStr">
        <is>
          <t>Preu / m2 / any (barri)</t>
        </is>
      </c>
      <c r="AK5" s="70" t="n"/>
      <c r="AM5" s="92" t="inlineStr">
        <is>
          <t>Quota mensual</t>
        </is>
      </c>
      <c r="AN5" s="55" t="n"/>
      <c r="AO5" s="54" t="n"/>
    </row>
    <row r="6">
      <c r="B6" s="4" t="inlineStr">
        <is>
          <t>Actiu</t>
        </is>
      </c>
      <c r="C6" s="10" t="inlineStr">
        <is>
          <t>2024-09-23</t>
        </is>
      </c>
      <c r="D6" s="9" t="inlineStr">
        <is>
          <t>Finques SIP</t>
        </is>
      </c>
      <c r="E6" s="9" t="inlineStr">
        <is>
          <t>09922</t>
        </is>
      </c>
      <c r="F6" s="10" t="inlineStr">
        <is>
          <t>2024-11-06</t>
        </is>
      </c>
      <c r="G6" s="9" t="n">
        <v>44</v>
      </c>
      <c r="H6" s="16" t="n"/>
      <c r="I6" s="123" t="n">
        <v>168500</v>
      </c>
      <c r="J6" s="7" t="inlineStr">
        <is>
          <t>-</t>
        </is>
      </c>
      <c r="K6" s="5" t="inlineStr">
        <is>
          <t>Piso</t>
        </is>
      </c>
      <c r="L6" s="5" t="inlineStr">
        <is>
          <t>Reformado</t>
        </is>
      </c>
      <c r="M6" s="8" t="n">
        <v>1964</v>
      </c>
      <c r="N6" s="8" t="n">
        <v>60</v>
      </c>
      <c r="O6" s="5" t="inlineStr">
        <is>
          <t>Vilafranca del Penedes</t>
        </is>
      </c>
      <c r="P6" s="5" t="inlineStr">
        <is>
          <t>*CENTRO</t>
        </is>
      </c>
      <c r="Q6" s="8" t="n">
        <v>99</v>
      </c>
      <c r="R6" s="8" t="n">
        <v>80</v>
      </c>
      <c r="S6" s="5" t="n">
        <v>1</v>
      </c>
      <c r="T6" s="5" t="inlineStr">
        <is>
          <t>No</t>
        </is>
      </c>
      <c r="U6" s="8" t="n">
        <v>3</v>
      </c>
      <c r="V6" s="8" t="n">
        <v>1</v>
      </c>
      <c r="W6" s="5" t="inlineStr">
        <is>
          <t>-</t>
        </is>
      </c>
      <c r="X6" s="5" t="inlineStr">
        <is>
          <t>No</t>
        </is>
      </c>
      <c r="Y6" s="5" t="inlineStr">
        <is>
          <t>No</t>
        </is>
      </c>
      <c r="Z6" s="5" t="inlineStr">
        <is>
          <t>No</t>
        </is>
      </c>
      <c r="AA6" s="5" t="inlineStr">
        <is>
          <t>No</t>
        </is>
      </c>
      <c r="AB6" s="5" t="inlineStr">
        <is>
          <t>No</t>
        </is>
      </c>
      <c r="AC6" s="13" t="inlineStr">
        <is>
          <t>Aqui</t>
        </is>
      </c>
      <c r="AD6" s="16" t="n"/>
      <c r="AE6" s="11" t="n">
        <v>1702.020202020202</v>
      </c>
      <c r="AF6" s="11" t="n">
        <v>1309.246309246309</v>
      </c>
      <c r="AH6" s="11">
        <f>IF(P6="","",AVERAGEIF($P$6:$P$505, P6, $AE$6:$AE$505))</f>
        <v/>
      </c>
      <c r="AI6" s="57">
        <f>IF(AE6="","",IF(AE6="-","-",IF((AE6-AH6)=0,"-",IF((AE6-AH6)&gt;0,"↑","↓"))))</f>
        <v/>
      </c>
      <c r="AJ6" s="11">
        <f>IF(AF6="","",IF(AF6="-","-",AVERAGEIF($P$6:$P$505, P6, $AF$6:$AF$505)))</f>
        <v/>
      </c>
      <c r="AK6" s="57">
        <f>IF(AF6="","",IF(AF6="-","-",IF((AF6-AJ6)=0,"-",IF((AF6-AJ6)&gt;0,"↑","↓"))))</f>
        <v/>
      </c>
      <c r="AM6" s="124">
        <f>IF(I6="","",((I6-$AJ$2)*$AL$3*((1+$AL$3)^(30*12)))/(((1+$AL$3)^(30*12))-1))</f>
        <v/>
      </c>
    </row>
    <row r="7">
      <c r="B7" s="4" t="inlineStr">
        <is>
          <t>Venut</t>
        </is>
      </c>
      <c r="C7" s="10" t="inlineStr">
        <is>
          <t>2024-09-23</t>
        </is>
      </c>
      <c r="D7" s="9" t="inlineStr">
        <is>
          <t>Finques SIP</t>
        </is>
      </c>
      <c r="E7" s="9" t="inlineStr">
        <is>
          <t>09868</t>
        </is>
      </c>
      <c r="F7" s="10" t="inlineStr">
        <is>
          <t>2024-10-28</t>
        </is>
      </c>
      <c r="G7" s="9" t="n">
        <v>35</v>
      </c>
      <c r="H7" s="17" t="n"/>
      <c r="I7" s="123" t="n">
        <v>185000</v>
      </c>
      <c r="J7" s="7" t="inlineStr">
        <is>
          <t>80€ / Mensual</t>
        </is>
      </c>
      <c r="K7" s="5" t="inlineStr">
        <is>
          <t>Piso</t>
        </is>
      </c>
      <c r="L7" s="5" t="inlineStr">
        <is>
          <t>Buen estado</t>
        </is>
      </c>
      <c r="M7" s="8" t="n">
        <v>2005</v>
      </c>
      <c r="N7" s="8" t="n">
        <v>19</v>
      </c>
      <c r="O7" s="5" t="inlineStr">
        <is>
          <t>Vilafranca del Penedes</t>
        </is>
      </c>
      <c r="P7" s="5" t="inlineStr">
        <is>
          <t>Barceloneta -  Molí d´en Rovira</t>
        </is>
      </c>
      <c r="Q7" s="8" t="n">
        <v>84</v>
      </c>
      <c r="R7" s="8" t="n">
        <v>80</v>
      </c>
      <c r="S7" s="5" t="n">
        <v>2</v>
      </c>
      <c r="T7" s="5" t="inlineStr">
        <is>
          <t>Si</t>
        </is>
      </c>
      <c r="U7" s="8" t="n">
        <v>2</v>
      </c>
      <c r="V7" s="8" t="n">
        <v>2</v>
      </c>
      <c r="W7" s="5" t="inlineStr">
        <is>
          <t>Este Oeste</t>
        </is>
      </c>
      <c r="X7" s="5" t="inlineStr">
        <is>
          <t>Si</t>
        </is>
      </c>
      <c r="Y7" s="5" t="inlineStr">
        <is>
          <t>Si</t>
        </is>
      </c>
      <c r="Z7" s="5" t="inlineStr">
        <is>
          <t>Si</t>
        </is>
      </c>
      <c r="AA7" s="5" t="inlineStr">
        <is>
          <t>Si</t>
        </is>
      </c>
      <c r="AB7" s="5" t="inlineStr">
        <is>
          <t>No</t>
        </is>
      </c>
      <c r="AC7" s="13" t="inlineStr">
        <is>
          <t>Aqui</t>
        </is>
      </c>
      <c r="AD7" s="17" t="n"/>
      <c r="AE7" s="11" t="n">
        <v>2202.380952380952</v>
      </c>
      <c r="AF7" s="11" t="n">
        <v>2011.306805827354</v>
      </c>
      <c r="AH7" s="11">
        <f>IF(P7="","",AVERAGEIF($P$6:$P$505, P7, $AE$6:$AE$505))</f>
        <v/>
      </c>
      <c r="AI7" s="11">
        <f>IF(AE7="","",IF(AE7="-","-",IF((AE7-AH7)=0,"-",IF((AE7-AH7)&gt;0,"↑","↓"))))</f>
        <v/>
      </c>
      <c r="AJ7" s="11">
        <f>IF(AF7="","",IF(AF7="-","-",AVERAGEIF($P$6:$P$505, P7, $AF$6:$AF$505)))</f>
        <v/>
      </c>
      <c r="AK7" s="11">
        <f>IF(AF7="","",IF(AF7="-","-",IF((AF7-AJ7)=0,"-",IF((AF7-AJ7)&gt;0,"↑","↓"))))</f>
        <v/>
      </c>
      <c r="AM7" s="124">
        <f>IF(I7="","",((I7-$AJ$2)*$AL$3*((1+$AL$3)^(30*12)))/(((1+$AL$3)^(30*12))-1))</f>
        <v/>
      </c>
    </row>
    <row r="8">
      <c r="B8" s="4" t="inlineStr">
        <is>
          <t>Actiu</t>
        </is>
      </c>
      <c r="C8" s="10" t="inlineStr">
        <is>
          <t>2024-09-23</t>
        </is>
      </c>
      <c r="D8" s="9" t="inlineStr">
        <is>
          <t>Finques SIP</t>
        </is>
      </c>
      <c r="E8" s="9" t="inlineStr">
        <is>
          <t>09950</t>
        </is>
      </c>
      <c r="F8" s="10" t="inlineStr">
        <is>
          <t>2024-11-06</t>
        </is>
      </c>
      <c r="G8" s="9" t="n">
        <v>44</v>
      </c>
      <c r="H8" s="16" t="n"/>
      <c r="I8" s="123" t="n">
        <v>179950</v>
      </c>
      <c r="J8" s="7" t="inlineStr">
        <is>
          <t>-</t>
        </is>
      </c>
      <c r="K8" s="5" t="inlineStr">
        <is>
          <t>Piso</t>
        </is>
      </c>
      <c r="L8" s="5" t="inlineStr">
        <is>
          <t>Buen estado</t>
        </is>
      </c>
      <c r="M8" s="8" t="n">
        <v>1982</v>
      </c>
      <c r="N8" s="8" t="n">
        <v>42</v>
      </c>
      <c r="O8" s="5" t="inlineStr">
        <is>
          <t>Vilafranca del Penedes</t>
        </is>
      </c>
      <c r="P8" s="5" t="inlineStr">
        <is>
          <t>Espirall</t>
        </is>
      </c>
      <c r="Q8" s="8" t="n">
        <v>116</v>
      </c>
      <c r="R8" s="8" t="n">
        <v>115</v>
      </c>
      <c r="S8" s="5" t="n">
        <v>2</v>
      </c>
      <c r="T8" s="5" t="inlineStr">
        <is>
          <t>Si</t>
        </is>
      </c>
      <c r="U8" s="8" t="n">
        <v>4</v>
      </c>
      <c r="V8" s="8" t="n">
        <v>2</v>
      </c>
      <c r="W8" s="5" t="inlineStr">
        <is>
          <t>-</t>
        </is>
      </c>
      <c r="X8" s="5" t="inlineStr">
        <is>
          <t>No</t>
        </is>
      </c>
      <c r="Y8" s="5" t="inlineStr">
        <is>
          <t>Si</t>
        </is>
      </c>
      <c r="Z8" s="5" t="inlineStr">
        <is>
          <t>No</t>
        </is>
      </c>
      <c r="AA8" s="5" t="inlineStr">
        <is>
          <t>No</t>
        </is>
      </c>
      <c r="AB8" s="5" t="inlineStr">
        <is>
          <t>Si</t>
        </is>
      </c>
      <c r="AC8" s="13" t="inlineStr">
        <is>
          <t>Aqui</t>
        </is>
      </c>
      <c r="AD8" s="16" t="n"/>
      <c r="AE8" s="11" t="n">
        <v>1551.293103448276</v>
      </c>
      <c r="AF8" s="11" t="n">
        <v>1282.060416072955</v>
      </c>
      <c r="AH8" s="11">
        <f>IF(P8="","",AVERAGEIF($P$6:$P$505, P8, $AE$6:$AE$505))</f>
        <v/>
      </c>
      <c r="AI8" s="11">
        <f>IF(AE8="","",IF(AE8="-","-",IF((AE8-AH8)=0,"-",IF((AE8-AH8)&gt;0,"↑","↓"))))</f>
        <v/>
      </c>
      <c r="AJ8" s="11">
        <f>IF(AF8="","",IF(AF8="-","-",AVERAGEIF($P$6:$P$505, P8, $AF$6:$AF$505)))</f>
        <v/>
      </c>
      <c r="AK8" s="11">
        <f>IF(AF8="","",IF(AF8="-","-",IF((AF8-AJ8)=0,"-",IF((AF8-AJ8)&gt;0,"↑","↓"))))</f>
        <v/>
      </c>
      <c r="AM8" s="124">
        <f>IF(I8="","",((I8-$AJ$2)*$AL$3*((1+$AL$3)^(30*12)))/(((1+$AL$3)^(30*12))-1))</f>
        <v/>
      </c>
    </row>
    <row r="9">
      <c r="B9" s="4" t="inlineStr">
        <is>
          <t>Venut</t>
        </is>
      </c>
      <c r="C9" s="10" t="inlineStr">
        <is>
          <t>2024-09-23</t>
        </is>
      </c>
      <c r="D9" s="9" t="inlineStr">
        <is>
          <t>Finques SIP</t>
        </is>
      </c>
      <c r="E9" s="9" t="inlineStr">
        <is>
          <t>09880</t>
        </is>
      </c>
      <c r="F9" s="10" t="inlineStr">
        <is>
          <t>2024-11-05</t>
        </is>
      </c>
      <c r="G9" s="9" t="n">
        <v>43</v>
      </c>
      <c r="H9" s="17" t="n"/>
      <c r="I9" s="123" t="n">
        <v>270681</v>
      </c>
      <c r="J9" s="7" t="inlineStr">
        <is>
          <t>-</t>
        </is>
      </c>
      <c r="K9" s="5" t="inlineStr">
        <is>
          <t>Piso</t>
        </is>
      </c>
      <c r="L9" s="5" t="inlineStr">
        <is>
          <t>Nuevo</t>
        </is>
      </c>
      <c r="M9" s="8" t="inlineStr">
        <is>
          <t>-</t>
        </is>
      </c>
      <c r="N9" s="8" t="inlineStr">
        <is>
          <t>-</t>
        </is>
      </c>
      <c r="O9" s="5" t="inlineStr">
        <is>
          <t>Vilafranca del Penedes</t>
        </is>
      </c>
      <c r="P9" s="5" t="inlineStr">
        <is>
          <t>Barceloneta</t>
        </is>
      </c>
      <c r="Q9" s="8" t="n">
        <v>107.15</v>
      </c>
      <c r="R9" s="8" t="n">
        <v>78.95</v>
      </c>
      <c r="S9" s="5" t="n">
        <v>4</v>
      </c>
      <c r="T9" s="5" t="inlineStr">
        <is>
          <t>Si</t>
        </is>
      </c>
      <c r="U9" s="8" t="n">
        <v>3</v>
      </c>
      <c r="V9" s="8" t="n">
        <v>2</v>
      </c>
      <c r="W9" s="5" t="inlineStr">
        <is>
          <t>-</t>
        </is>
      </c>
      <c r="X9" s="5" t="inlineStr">
        <is>
          <t>No</t>
        </is>
      </c>
      <c r="Y9" s="5" t="inlineStr">
        <is>
          <t>Si</t>
        </is>
      </c>
      <c r="Z9" s="5" t="inlineStr">
        <is>
          <t>Si</t>
        </is>
      </c>
      <c r="AA9" s="5" t="inlineStr">
        <is>
          <t>Si</t>
        </is>
      </c>
      <c r="AB9" s="5" t="inlineStr">
        <is>
          <t>Si</t>
        </is>
      </c>
      <c r="AC9" s="13" t="inlineStr">
        <is>
          <t>Aqui</t>
        </is>
      </c>
      <c r="AD9" s="17" t="n"/>
      <c r="AE9" s="11" t="n">
        <v>2526.187587494167</v>
      </c>
      <c r="AF9" s="11" t="inlineStr">
        <is>
          <t>-</t>
        </is>
      </c>
      <c r="AH9" s="11">
        <f>IF(P9="","",AVERAGEIF($P$6:$P$505, P9, $AE$6:$AE$505))</f>
        <v/>
      </c>
      <c r="AI9" s="57">
        <f>IF(AE9="","",IF(AE9="-","-",IF((AE9-AH9)=0,"-",IF((AE9-AH9)&gt;0,"↑","↓"))))</f>
        <v/>
      </c>
      <c r="AJ9" s="11">
        <f>IF(AF9="","",IF(AF9="-","-",AVERAGEIF($P$6:$P$505, P9, $AF$6:$AF$505)))</f>
        <v/>
      </c>
      <c r="AK9" s="57">
        <f>IF(AF9="","",IF(AF9="-","-",IF((AF9-AJ9)=0,"-",IF((AF9-AJ9)&gt;0,"↑","↓"))))</f>
        <v/>
      </c>
      <c r="AM9" s="124">
        <f>IF(I9="","",((I9-$AJ$2)*$AL$3*((1+$AL$3)^(30*12)))/(((1+$AL$3)^(30*12))-1))</f>
        <v/>
      </c>
    </row>
    <row r="10">
      <c r="B10" s="4" t="inlineStr">
        <is>
          <t>Venut</t>
        </is>
      </c>
      <c r="C10" s="10" t="inlineStr">
        <is>
          <t>2024-09-23</t>
        </is>
      </c>
      <c r="D10" s="9" t="inlineStr">
        <is>
          <t>Finques SIP</t>
        </is>
      </c>
      <c r="E10" s="9" t="inlineStr">
        <is>
          <t>09948</t>
        </is>
      </c>
      <c r="F10" s="10" t="inlineStr">
        <is>
          <t>2024-10-11</t>
        </is>
      </c>
      <c r="G10" s="9" t="n">
        <v>18</v>
      </c>
      <c r="H10" s="17" t="n"/>
      <c r="I10" s="123" t="n">
        <v>123000</v>
      </c>
      <c r="J10" s="7" t="inlineStr">
        <is>
          <t>50€ / Mensual</t>
        </is>
      </c>
      <c r="K10" s="5" t="inlineStr">
        <is>
          <t>Piso</t>
        </is>
      </c>
      <c r="L10" s="5" t="inlineStr">
        <is>
          <t>Buen estado</t>
        </is>
      </c>
      <c r="M10" s="8" t="n">
        <v>1972</v>
      </c>
      <c r="N10" s="8" t="n">
        <v>52</v>
      </c>
      <c r="O10" s="5" t="inlineStr">
        <is>
          <t>Vilafranca del Penedes</t>
        </is>
      </c>
      <c r="P10" s="5" t="inlineStr">
        <is>
          <t>Centro</t>
        </is>
      </c>
      <c r="Q10" s="8" t="n">
        <v>74</v>
      </c>
      <c r="R10" s="8" t="n">
        <v>53.41</v>
      </c>
      <c r="S10" s="5" t="n">
        <v>3</v>
      </c>
      <c r="T10" s="5" t="inlineStr">
        <is>
          <t>Si</t>
        </is>
      </c>
      <c r="U10" s="8" t="n">
        <v>3</v>
      </c>
      <c r="V10" s="8" t="n">
        <v>1</v>
      </c>
      <c r="W10" s="5" t="inlineStr">
        <is>
          <t>-</t>
        </is>
      </c>
      <c r="X10" s="5" t="inlineStr">
        <is>
          <t>No</t>
        </is>
      </c>
      <c r="Y10" s="5" t="inlineStr">
        <is>
          <t>No</t>
        </is>
      </c>
      <c r="Z10" s="5" t="inlineStr">
        <is>
          <t>No</t>
        </is>
      </c>
      <c r="AA10" s="5" t="inlineStr">
        <is>
          <t>No</t>
        </is>
      </c>
      <c r="AB10" s="5" t="inlineStr">
        <is>
          <t>No</t>
        </is>
      </c>
      <c r="AC10" s="50" t="inlineStr">
        <is>
          <t>Aqui</t>
        </is>
      </c>
      <c r="AD10" s="17" t="n"/>
      <c r="AE10" s="11" t="n">
        <v>1662.162162162162</v>
      </c>
      <c r="AF10" s="11" t="n">
        <v>1319.176319176319</v>
      </c>
      <c r="AH10" s="11">
        <f>IF(P10="","",AVERAGEIF($P$6:$P$505, P10, $AE$6:$AE$505))</f>
        <v/>
      </c>
      <c r="AI10" s="11">
        <f>IF(AE10="","",IF(AE10="-","-",IF((AE10-AH10)=0,"-",IF((AE10-AH10)&gt;0,"↑","↓"))))</f>
        <v/>
      </c>
      <c r="AJ10" s="11">
        <f>IF(AF10="","",IF(AF10="-","-",AVERAGEIF($P$6:$P$505, P10, $AF$6:$AF$505)))</f>
        <v/>
      </c>
      <c r="AK10" s="11">
        <f>IF(AF10="","",IF(AF10="-","-",IF((AF10-AJ10)=0,"-",IF((AF10-AJ10)&gt;0,"↑","↓"))))</f>
        <v/>
      </c>
      <c r="AM10" s="124">
        <f>IF(I10="","",((I10-$AJ$2)*$AL$3*((1+$AL$3)^(30*12)))/(((1+$AL$3)^(30*12))-1))</f>
        <v/>
      </c>
    </row>
    <row r="11">
      <c r="B11" s="4" t="inlineStr">
        <is>
          <t>Actiu</t>
        </is>
      </c>
      <c r="C11" s="10" t="inlineStr">
        <is>
          <t>2024-09-23</t>
        </is>
      </c>
      <c r="D11" s="9" t="inlineStr">
        <is>
          <t>Finques SIP</t>
        </is>
      </c>
      <c r="E11" s="9" t="inlineStr">
        <is>
          <t>09867</t>
        </is>
      </c>
      <c r="F11" s="10" t="inlineStr">
        <is>
          <t>2024-11-06</t>
        </is>
      </c>
      <c r="G11" s="9" t="n">
        <v>44</v>
      </c>
      <c r="H11" s="16" t="n"/>
      <c r="I11" s="123" t="n">
        <v>180000</v>
      </c>
      <c r="J11" s="7" t="inlineStr">
        <is>
          <t>-</t>
        </is>
      </c>
      <c r="K11" s="5" t="inlineStr">
        <is>
          <t>Piso</t>
        </is>
      </c>
      <c r="L11" s="5" t="inlineStr">
        <is>
          <t>Buen estado</t>
        </is>
      </c>
      <c r="M11" s="8" t="n">
        <v>2000</v>
      </c>
      <c r="N11" s="8" t="n">
        <v>24</v>
      </c>
      <c r="O11" s="5" t="inlineStr">
        <is>
          <t>Vilafranca del Penedes</t>
        </is>
      </c>
      <c r="P11" s="5" t="inlineStr">
        <is>
          <t>Poble nou</t>
        </is>
      </c>
      <c r="Q11" s="8" t="n">
        <v>86</v>
      </c>
      <c r="R11" s="8" t="n">
        <v>49</v>
      </c>
      <c r="S11" s="5" t="n">
        <v>4</v>
      </c>
      <c r="T11" s="5" t="inlineStr">
        <is>
          <t>Si</t>
        </is>
      </c>
      <c r="U11" s="8" t="n">
        <v>2</v>
      </c>
      <c r="V11" s="8" t="n">
        <v>1</v>
      </c>
      <c r="W11" s="5" t="inlineStr">
        <is>
          <t>Sureste</t>
        </is>
      </c>
      <c r="X11" s="5" t="inlineStr">
        <is>
          <t>No</t>
        </is>
      </c>
      <c r="Y11" s="5" t="inlineStr">
        <is>
          <t>Si</t>
        </is>
      </c>
      <c r="Z11" s="5" t="inlineStr">
        <is>
          <t>No</t>
        </is>
      </c>
      <c r="AA11" s="5" t="inlineStr">
        <is>
          <t>Si</t>
        </is>
      </c>
      <c r="AB11" s="5" t="inlineStr">
        <is>
          <t>Si</t>
        </is>
      </c>
      <c r="AC11" s="13" t="inlineStr">
        <is>
          <t>Aqui</t>
        </is>
      </c>
      <c r="AD11" s="16" t="n"/>
      <c r="AE11" s="11" t="n">
        <v>2093.023255813954</v>
      </c>
      <c r="AF11" s="11" t="n">
        <v>1868.770764119601</v>
      </c>
      <c r="AH11" s="11">
        <f>IF(P11="","",AVERAGEIF($P$6:$P$505, P11, $AE$6:$AE$505))</f>
        <v/>
      </c>
      <c r="AI11" s="11">
        <f>IF(AE11="","",IF(AE11="-","-",IF((AE11-AH11)=0,"-",IF((AE11-AH11)&gt;0,"↑","↓"))))</f>
        <v/>
      </c>
      <c r="AJ11" s="11">
        <f>IF(AF11="","",IF(AF11="-","-",AVERAGEIF($P$6:$P$505, P11, $AF$6:$AF$505)))</f>
        <v/>
      </c>
      <c r="AK11" s="11">
        <f>IF(AF11="","",IF(AF11="-","-",IF((AF11-AJ11)=0,"-",IF((AF11-AJ11)&gt;0,"↑","↓"))))</f>
        <v/>
      </c>
      <c r="AM11" s="124">
        <f>IF(I11="","",((I11-$AJ$2)*$AL$3*((1+$AL$3)^(30*12)))/(((1+$AL$3)^(30*12))-1))</f>
        <v/>
      </c>
    </row>
    <row r="12">
      <c r="B12" s="4" t="inlineStr">
        <is>
          <t>Actiu</t>
        </is>
      </c>
      <c r="C12" s="10" t="inlineStr">
        <is>
          <t>2024-09-23</t>
        </is>
      </c>
      <c r="D12" s="9" t="inlineStr">
        <is>
          <t>Finques SIP</t>
        </is>
      </c>
      <c r="E12" s="9" t="inlineStr">
        <is>
          <t>09499</t>
        </is>
      </c>
      <c r="F12" s="10" t="inlineStr">
        <is>
          <t>2024-11-06</t>
        </is>
      </c>
      <c r="G12" s="9" t="n">
        <v>44</v>
      </c>
      <c r="H12" s="17" t="n"/>
      <c r="I12" s="123" t="n">
        <v>112000</v>
      </c>
      <c r="J12" s="7" t="inlineStr">
        <is>
          <t>-</t>
        </is>
      </c>
      <c r="K12" s="5" t="inlineStr">
        <is>
          <t>Piso</t>
        </is>
      </c>
      <c r="L12" s="5" t="inlineStr">
        <is>
          <t>Reformado</t>
        </is>
      </c>
      <c r="M12" s="8" t="n">
        <v>2006</v>
      </c>
      <c r="N12" s="8" t="n">
        <v>18</v>
      </c>
      <c r="O12" s="5" t="inlineStr">
        <is>
          <t>Vilafranca del Penedes</t>
        </is>
      </c>
      <c r="P12" s="5" t="inlineStr">
        <is>
          <t>Vilafranca del Penedès</t>
        </is>
      </c>
      <c r="Q12" s="8" t="n">
        <v>64</v>
      </c>
      <c r="R12" s="8" t="n">
        <v>59</v>
      </c>
      <c r="S12" s="5" t="n">
        <v>2</v>
      </c>
      <c r="T12" s="5" t="inlineStr">
        <is>
          <t>Si</t>
        </is>
      </c>
      <c r="U12" s="8" t="n">
        <v>2</v>
      </c>
      <c r="V12" s="8" t="n">
        <v>1</v>
      </c>
      <c r="W12" s="5" t="inlineStr">
        <is>
          <t>Norte Sur</t>
        </is>
      </c>
      <c r="X12" s="5" t="inlineStr">
        <is>
          <t>No</t>
        </is>
      </c>
      <c r="Y12" s="5" t="inlineStr">
        <is>
          <t>Si</t>
        </is>
      </c>
      <c r="Z12" s="5" t="inlineStr">
        <is>
          <t>No</t>
        </is>
      </c>
      <c r="AA12" s="5" t="inlineStr">
        <is>
          <t>No</t>
        </is>
      </c>
      <c r="AB12" s="5" t="inlineStr">
        <is>
          <t>No</t>
        </is>
      </c>
      <c r="AC12" s="13" t="inlineStr">
        <is>
          <t>Aqui</t>
        </is>
      </c>
      <c r="AD12" s="17" t="n"/>
      <c r="AE12" s="11" t="n">
        <v>1750</v>
      </c>
      <c r="AF12" s="11" t="n">
        <v>1605.504587155963</v>
      </c>
      <c r="AH12" s="11">
        <f>IF(P12="","",AVERAGEIF($P$6:$P$505, P12, $AE$6:$AE$505))</f>
        <v/>
      </c>
      <c r="AI12" s="57">
        <f>IF(AE12="","",IF(AE12="-","-",IF((AE12-AH12)=0,"-",IF((AE12-AH12)&gt;0,"↑","↓"))))</f>
        <v/>
      </c>
      <c r="AJ12" s="11">
        <f>IF(AF12="","",IF(AF12="-","-",AVERAGEIF($P$6:$P$505, P12, $AF$6:$AF$505)))</f>
        <v/>
      </c>
      <c r="AK12" s="57">
        <f>IF(AF12="","",IF(AF12="-","-",IF((AF12-AJ12)=0,"-",IF((AF12-AJ12)&gt;0,"↑","↓"))))</f>
        <v/>
      </c>
      <c r="AM12" s="124">
        <f>IF(I12="","",((I12-$AJ$2)*$AL$3*((1+$AL$3)^(30*12)))/(((1+$AL$3)^(30*12))-1))</f>
        <v/>
      </c>
    </row>
    <row r="13">
      <c r="B13" s="4" t="inlineStr">
        <is>
          <t>Venut</t>
        </is>
      </c>
      <c r="C13" s="10" t="inlineStr">
        <is>
          <t>2024-09-23</t>
        </is>
      </c>
      <c r="D13" s="9" t="inlineStr">
        <is>
          <t>Finques SIP</t>
        </is>
      </c>
      <c r="E13" s="9" t="inlineStr">
        <is>
          <t>09898</t>
        </is>
      </c>
      <c r="F13" s="10" t="inlineStr">
        <is>
          <t>2024-09-25</t>
        </is>
      </c>
      <c r="G13" s="9" t="n">
        <v>2</v>
      </c>
      <c r="H13" s="16" t="n"/>
      <c r="I13" s="123" t="n">
        <v>137000</v>
      </c>
      <c r="J13" s="7" t="inlineStr">
        <is>
          <t>-</t>
        </is>
      </c>
      <c r="K13" s="5" t="inlineStr">
        <is>
          <t>Piso</t>
        </is>
      </c>
      <c r="L13" s="5" t="inlineStr">
        <is>
          <t>Buen estado</t>
        </is>
      </c>
      <c r="M13" s="8" t="n">
        <v>1994</v>
      </c>
      <c r="N13" s="8" t="n">
        <v>30</v>
      </c>
      <c r="O13" s="5" t="inlineStr">
        <is>
          <t>Vilafranca del Penedes</t>
        </is>
      </c>
      <c r="P13" s="5" t="inlineStr">
        <is>
          <t>LES CLOTES</t>
        </is>
      </c>
      <c r="Q13" s="8" t="n">
        <v>75</v>
      </c>
      <c r="R13" s="8" t="n">
        <v>68</v>
      </c>
      <c r="S13" s="5" t="n">
        <v>3</v>
      </c>
      <c r="T13" s="5" t="inlineStr">
        <is>
          <t>Si</t>
        </is>
      </c>
      <c r="U13" s="8" t="n">
        <v>2</v>
      </c>
      <c r="V13" s="8" t="n">
        <v>1</v>
      </c>
      <c r="W13" s="5" t="inlineStr">
        <is>
          <t>Este</t>
        </is>
      </c>
      <c r="X13" s="5" t="inlineStr">
        <is>
          <t>No</t>
        </is>
      </c>
      <c r="Y13" s="5" t="inlineStr">
        <is>
          <t>No</t>
        </is>
      </c>
      <c r="Z13" s="5" t="inlineStr">
        <is>
          <t>No</t>
        </is>
      </c>
      <c r="AA13" s="5" t="inlineStr">
        <is>
          <t>No</t>
        </is>
      </c>
      <c r="AB13" s="5" t="inlineStr">
        <is>
          <t>No</t>
        </is>
      </c>
      <c r="AC13" s="50" t="inlineStr">
        <is>
          <t>Aqui</t>
        </is>
      </c>
      <c r="AD13" s="16" t="n"/>
      <c r="AE13" s="11" t="n">
        <v>1826.666666666667</v>
      </c>
      <c r="AF13" s="11" t="n">
        <v>1588.405797101449</v>
      </c>
      <c r="AH13" s="11">
        <f>IF(P13="","",AVERAGEIF($P$6:$P$505, P13, $AE$6:$AE$505))</f>
        <v/>
      </c>
      <c r="AI13" s="11">
        <f>IF(AE13="","",IF(AE13="-","-",IF((AE13-AH13)=0,"-",IF((AE13-AH13)&gt;0,"↑","↓"))))</f>
        <v/>
      </c>
      <c r="AJ13" s="11">
        <f>IF(AF13="","",IF(AF13="-","-",AVERAGEIF($P$6:$P$505, P13, $AF$6:$AF$505)))</f>
        <v/>
      </c>
      <c r="AK13" s="11">
        <f>IF(AF13="","",IF(AF13="-","-",IF((AF13-AJ13)=0,"-",IF((AF13-AJ13)&gt;0,"↑","↓"))))</f>
        <v/>
      </c>
      <c r="AM13" s="124">
        <f>IF(I13="","",((I13-$AJ$2)*$AL$3*((1+$AL$3)^(30*12)))/(((1+$AL$3)^(30*12))-1))</f>
        <v/>
      </c>
    </row>
    <row r="14">
      <c r="B14" s="4" t="inlineStr">
        <is>
          <t>Actiu</t>
        </is>
      </c>
      <c r="C14" s="10" t="inlineStr">
        <is>
          <t>2024-09-23</t>
        </is>
      </c>
      <c r="D14" s="9" t="inlineStr">
        <is>
          <t>Finques SIP</t>
        </is>
      </c>
      <c r="E14" s="9" t="inlineStr">
        <is>
          <t>09968</t>
        </is>
      </c>
      <c r="F14" s="10" t="inlineStr">
        <is>
          <t>2024-11-06</t>
        </is>
      </c>
      <c r="G14" s="9" t="n">
        <v>44</v>
      </c>
      <c r="H14" s="17" t="n"/>
      <c r="I14" s="123" t="n">
        <v>260000</v>
      </c>
      <c r="J14" s="7" t="inlineStr">
        <is>
          <t>-</t>
        </is>
      </c>
      <c r="K14" s="5" t="inlineStr">
        <is>
          <t>Piso</t>
        </is>
      </c>
      <c r="L14" s="5" t="inlineStr">
        <is>
          <t>De origen</t>
        </is>
      </c>
      <c r="M14" s="8" t="n">
        <v>2009</v>
      </c>
      <c r="N14" s="8" t="n">
        <v>15</v>
      </c>
      <c r="O14" s="5" t="inlineStr">
        <is>
          <t>Vilafranca del Penedes</t>
        </is>
      </c>
      <c r="P14" s="5" t="inlineStr">
        <is>
          <t>La Girada</t>
        </is>
      </c>
      <c r="Q14" s="8" t="n">
        <v>110</v>
      </c>
      <c r="R14" s="8" t="n">
        <v>98</v>
      </c>
      <c r="S14" s="5" t="n">
        <v>4</v>
      </c>
      <c r="T14" s="5" t="inlineStr">
        <is>
          <t>Si</t>
        </is>
      </c>
      <c r="U14" s="8" t="n">
        <v>4</v>
      </c>
      <c r="V14" s="8" t="n">
        <v>1</v>
      </c>
      <c r="W14" s="5" t="inlineStr">
        <is>
          <t>-</t>
        </is>
      </c>
      <c r="X14" s="5" t="inlineStr">
        <is>
          <t>Si</t>
        </is>
      </c>
      <c r="Y14" s="5" t="inlineStr">
        <is>
          <t>Si</t>
        </is>
      </c>
      <c r="Z14" s="5" t="inlineStr">
        <is>
          <t>No</t>
        </is>
      </c>
      <c r="AA14" s="5" t="inlineStr">
        <is>
          <t>Si</t>
        </is>
      </c>
      <c r="AB14" s="5" t="inlineStr">
        <is>
          <t>No</t>
        </is>
      </c>
      <c r="AC14" s="13" t="inlineStr">
        <is>
          <t>Aqui</t>
        </is>
      </c>
      <c r="AD14" s="17" t="n"/>
      <c r="AE14" s="11" t="n">
        <v>2363.636363636364</v>
      </c>
      <c r="AF14" s="11" t="n">
        <v>2198.731501057082</v>
      </c>
      <c r="AH14" s="11">
        <f>IF(P14="","",AVERAGEIF($P$6:$P$505, P14, $AE$6:$AE$505))</f>
        <v/>
      </c>
      <c r="AI14" s="57">
        <f>IF(AE14="","",IF(AE14="-","-",IF((AE14-AH14)=0,"-",IF((AE14-AH14)&gt;0,"↑","↓"))))</f>
        <v/>
      </c>
      <c r="AJ14" s="11">
        <f>IF(AF14="","",IF(AF14="-","-",AVERAGEIF($P$6:$P$505, P14, $AF$6:$AF$505)))</f>
        <v/>
      </c>
      <c r="AK14" s="57">
        <f>IF(AF14="","",IF(AF14="-","-",IF((AF14-AJ14)=0,"-",IF((AF14-AJ14)&gt;0,"↑","↓"))))</f>
        <v/>
      </c>
      <c r="AM14" s="124">
        <f>IF(I14="","",((I14-$AJ$2)*$AL$3*((1+$AL$3)^(30*12)))/(((1+$AL$3)^(30*12))-1))</f>
        <v/>
      </c>
    </row>
    <row r="15">
      <c r="B15" s="4" t="inlineStr">
        <is>
          <t>Venut</t>
        </is>
      </c>
      <c r="C15" s="10" t="inlineStr">
        <is>
          <t>2024-09-23</t>
        </is>
      </c>
      <c r="D15" s="9" t="inlineStr">
        <is>
          <t>Finques SIP</t>
        </is>
      </c>
      <c r="E15" s="9" t="inlineStr">
        <is>
          <t>09879</t>
        </is>
      </c>
      <c r="F15" s="10" t="inlineStr">
        <is>
          <t>2024-10-30</t>
        </is>
      </c>
      <c r="G15" s="9" t="n">
        <v>37</v>
      </c>
      <c r="H15" s="16" t="n"/>
      <c r="I15" s="123" t="n">
        <v>263657</v>
      </c>
      <c r="J15" s="7" t="inlineStr">
        <is>
          <t>-</t>
        </is>
      </c>
      <c r="K15" s="5" t="inlineStr">
        <is>
          <t>Piso</t>
        </is>
      </c>
      <c r="L15" s="5" t="inlineStr">
        <is>
          <t>Nuevo</t>
        </is>
      </c>
      <c r="M15" s="8" t="inlineStr">
        <is>
          <t>-</t>
        </is>
      </c>
      <c r="N15" s="8" t="inlineStr">
        <is>
          <t>-</t>
        </is>
      </c>
      <c r="O15" s="5" t="inlineStr">
        <is>
          <t>Vilafranca del Penedes</t>
        </is>
      </c>
      <c r="P15" s="5" t="inlineStr">
        <is>
          <t>Barceloneta</t>
        </is>
      </c>
      <c r="Q15" s="8" t="n">
        <v>107.59</v>
      </c>
      <c r="R15" s="8" t="n">
        <v>78.90000000000001</v>
      </c>
      <c r="S15" s="5" t="n">
        <v>1</v>
      </c>
      <c r="T15" s="5" t="inlineStr">
        <is>
          <t>Si</t>
        </is>
      </c>
      <c r="U15" s="8" t="n">
        <v>3</v>
      </c>
      <c r="V15" s="8" t="n">
        <v>2</v>
      </c>
      <c r="W15" s="5" t="inlineStr">
        <is>
          <t>-</t>
        </is>
      </c>
      <c r="X15" s="5" t="inlineStr">
        <is>
          <t>No</t>
        </is>
      </c>
      <c r="Y15" s="5" t="inlineStr">
        <is>
          <t>Si</t>
        </is>
      </c>
      <c r="Z15" s="5" t="inlineStr">
        <is>
          <t>Si</t>
        </is>
      </c>
      <c r="AA15" s="5" t="inlineStr">
        <is>
          <t>Si</t>
        </is>
      </c>
      <c r="AB15" s="5" t="inlineStr">
        <is>
          <t>Si</t>
        </is>
      </c>
      <c r="AC15" s="13" t="inlineStr">
        <is>
          <t>Aqui</t>
        </is>
      </c>
      <c r="AD15" s="16" t="n"/>
      <c r="AE15" s="11" t="n">
        <v>2450.571614462311</v>
      </c>
      <c r="AF15" s="11" t="inlineStr">
        <is>
          <t>-</t>
        </is>
      </c>
      <c r="AH15" s="11">
        <f>IF(P15="","",AVERAGEIF($P$6:$P$505, P15, $AE$6:$AE$505))</f>
        <v/>
      </c>
      <c r="AI15" s="57">
        <f>IF(AE15="","",IF(AE15="-","-",IF((AE15-AH15)=0,"-",IF((AE15-AH15)&gt;0,"↑","↓"))))</f>
        <v/>
      </c>
      <c r="AJ15" s="11">
        <f>IF(AF15="","",IF(AF15="-","-",AVERAGEIF($P$6:$P$505, P15, $AF$6:$AF$505)))</f>
        <v/>
      </c>
      <c r="AK15" s="57">
        <f>IF(AF15="","",IF(AF15="-","-",IF((AF15-AJ15)=0,"-",IF((AF15-AJ15)&gt;0,"↑","↓"))))</f>
        <v/>
      </c>
      <c r="AM15" s="124">
        <f>IF(I15="","",((I15-$AJ$2)*$AL$3*((1+$AL$3)^(30*12)))/(((1+$AL$3)^(30*12))-1))</f>
        <v/>
      </c>
    </row>
    <row r="16">
      <c r="B16" s="4" t="inlineStr">
        <is>
          <t>Actiu</t>
        </is>
      </c>
      <c r="C16" s="10" t="inlineStr">
        <is>
          <t>2024-09-23</t>
        </is>
      </c>
      <c r="D16" s="9" t="inlineStr">
        <is>
          <t>Finques SIP</t>
        </is>
      </c>
      <c r="E16" s="9" t="inlineStr">
        <is>
          <t>09904</t>
        </is>
      </c>
      <c r="F16" s="10" t="inlineStr">
        <is>
          <t>2024-11-06</t>
        </is>
      </c>
      <c r="G16" s="9" t="n">
        <v>44</v>
      </c>
      <c r="H16" s="17" t="n"/>
      <c r="I16" s="123" t="n">
        <v>250000</v>
      </c>
      <c r="J16" s="7" t="inlineStr">
        <is>
          <t>-</t>
        </is>
      </c>
      <c r="K16" s="5" t="inlineStr">
        <is>
          <t>Piso</t>
        </is>
      </c>
      <c r="L16" s="5" t="inlineStr">
        <is>
          <t>Para reformar</t>
        </is>
      </c>
      <c r="M16" s="8" t="inlineStr">
        <is>
          <t>-</t>
        </is>
      </c>
      <c r="N16" s="8" t="inlineStr">
        <is>
          <t>-</t>
        </is>
      </c>
      <c r="O16" s="5" t="inlineStr">
        <is>
          <t>Vilafranca del Penedes</t>
        </is>
      </c>
      <c r="P16" s="5" t="inlineStr">
        <is>
          <t>*CENTRO</t>
        </is>
      </c>
      <c r="Q16" s="8" t="n">
        <v>250</v>
      </c>
      <c r="R16" s="8" t="n">
        <v>230</v>
      </c>
      <c r="S16" s="5" t="n">
        <v>1</v>
      </c>
      <c r="T16" s="5" t="inlineStr">
        <is>
          <t>No</t>
        </is>
      </c>
      <c r="U16" s="8" t="n">
        <v>5</v>
      </c>
      <c r="V16" s="8" t="n">
        <v>3</v>
      </c>
      <c r="W16" s="5" t="inlineStr">
        <is>
          <t>Sur</t>
        </is>
      </c>
      <c r="X16" s="5" t="inlineStr">
        <is>
          <t>No</t>
        </is>
      </c>
      <c r="Y16" s="5" t="inlineStr">
        <is>
          <t>No</t>
        </is>
      </c>
      <c r="Z16" s="5" t="inlineStr">
        <is>
          <t>No</t>
        </is>
      </c>
      <c r="AA16" s="5" t="inlineStr">
        <is>
          <t>No</t>
        </is>
      </c>
      <c r="AB16" s="5" t="inlineStr">
        <is>
          <t>No</t>
        </is>
      </c>
      <c r="AC16" s="13" t="inlineStr">
        <is>
          <t>Aqui</t>
        </is>
      </c>
      <c r="AD16" s="17" t="n"/>
      <c r="AE16" s="11" t="n">
        <v>1000</v>
      </c>
      <c r="AF16" s="11" t="inlineStr">
        <is>
          <t>-</t>
        </is>
      </c>
      <c r="AH16" s="11">
        <f>IF(P16="","",AVERAGEIF($P$6:$P$505, P16, $AE$6:$AE$505))</f>
        <v/>
      </c>
      <c r="AI16" s="11">
        <f>IF(AE16="","",IF(AE16="-","-",IF((AE16-AH16)=0,"-",IF((AE16-AH16)&gt;0,"↑","↓"))))</f>
        <v/>
      </c>
      <c r="AJ16" s="11">
        <f>IF(AF16="","",IF(AF16="-","-",AVERAGEIF($P$6:$P$505, P16, $AF$6:$AF$505)))</f>
        <v/>
      </c>
      <c r="AK16" s="11">
        <f>IF(AF16="","",IF(AF16="-","-",IF((AF16-AJ16)=0,"-",IF((AF16-AJ16)&gt;0,"↑","↓"))))</f>
        <v/>
      </c>
      <c r="AM16" s="124">
        <f>IF(I16="","",((I16-$AJ$2)*$AL$3*((1+$AL$3)^(30*12)))/(((1+$AL$3)^(30*12))-1))</f>
        <v/>
      </c>
    </row>
    <row r="17">
      <c r="B17" s="4" t="inlineStr">
        <is>
          <t>Actiu</t>
        </is>
      </c>
      <c r="C17" s="10" t="inlineStr">
        <is>
          <t>2024-09-23</t>
        </is>
      </c>
      <c r="D17" s="9" t="inlineStr">
        <is>
          <t>Finques SIP</t>
        </is>
      </c>
      <c r="E17" s="9" t="inlineStr">
        <is>
          <t>09710</t>
        </is>
      </c>
      <c r="F17" s="10" t="inlineStr">
        <is>
          <t>2024-11-06</t>
        </is>
      </c>
      <c r="G17" s="9" t="n">
        <v>44</v>
      </c>
      <c r="H17" s="17" t="n"/>
      <c r="I17" s="123" t="n">
        <v>199000</v>
      </c>
      <c r="J17" s="7" t="inlineStr">
        <is>
          <t>-</t>
        </is>
      </c>
      <c r="K17" s="5" t="inlineStr">
        <is>
          <t>Piso</t>
        </is>
      </c>
      <c r="L17" s="5" t="inlineStr">
        <is>
          <t>Buen estado</t>
        </is>
      </c>
      <c r="M17" s="8" t="n">
        <v>2003</v>
      </c>
      <c r="N17" s="8" t="n">
        <v>21</v>
      </c>
      <c r="O17" s="5" t="inlineStr">
        <is>
          <t>Vilafranca del Penedes</t>
        </is>
      </c>
      <c r="P17" s="5" t="inlineStr">
        <is>
          <t>Sant Julià</t>
        </is>
      </c>
      <c r="Q17" s="8" t="n">
        <v>80</v>
      </c>
      <c r="R17" s="8" t="n">
        <v>78</v>
      </c>
      <c r="S17" s="5" t="inlineStr">
        <is>
          <t>-</t>
        </is>
      </c>
      <c r="T17" s="5" t="inlineStr">
        <is>
          <t>Si</t>
        </is>
      </c>
      <c r="U17" s="8" t="n">
        <v>2</v>
      </c>
      <c r="V17" s="8" t="n">
        <v>1</v>
      </c>
      <c r="W17" s="5" t="inlineStr">
        <is>
          <t>Norte Sur</t>
        </is>
      </c>
      <c r="X17" s="5" t="inlineStr">
        <is>
          <t>Si</t>
        </is>
      </c>
      <c r="Y17" s="5" t="inlineStr">
        <is>
          <t>Si</t>
        </is>
      </c>
      <c r="Z17" s="5" t="inlineStr">
        <is>
          <t>Si</t>
        </is>
      </c>
      <c r="AA17" s="5" t="inlineStr">
        <is>
          <t>Si</t>
        </is>
      </c>
      <c r="AB17" s="5" t="inlineStr">
        <is>
          <t>Si</t>
        </is>
      </c>
      <c r="AC17" s="13" t="inlineStr">
        <is>
          <t>Aqui</t>
        </is>
      </c>
      <c r="AD17" s="17" t="n"/>
      <c r="AE17" s="11" t="n">
        <v>2487.5</v>
      </c>
      <c r="AF17" s="11" t="n">
        <v>2251.131221719457</v>
      </c>
      <c r="AH17" s="11">
        <f>IF(P17="","",AVERAGEIF($P$6:$P$505, P17, $AE$6:$AE$505))</f>
        <v/>
      </c>
      <c r="AI17" s="11">
        <f>IF(AE17="","",IF(AE17="-","-",IF((AE17-AH17)=0,"-",IF((AE17-AH17)&gt;0,"↑","↓"))))</f>
        <v/>
      </c>
      <c r="AJ17" s="11">
        <f>IF(AF17="","",IF(AF17="-","-",AVERAGEIF($P$6:$P$505, P17, $AF$6:$AF$505)))</f>
        <v/>
      </c>
      <c r="AK17" s="11">
        <f>IF(AF17="","",IF(AF17="-","-",IF((AF17-AJ17)=0,"-",IF((AF17-AJ17)&gt;0,"↑","↓"))))</f>
        <v/>
      </c>
      <c r="AM17" s="124">
        <f>IF(I17="","",((I17-$AJ$2)*$AL$3*((1+$AL$3)^(30*12)))/(((1+$AL$3)^(30*12))-1))</f>
        <v/>
      </c>
    </row>
    <row r="18">
      <c r="B18" s="4" t="inlineStr">
        <is>
          <t>Actiu</t>
        </is>
      </c>
      <c r="C18" s="10" t="inlineStr">
        <is>
          <t>2024-09-23</t>
        </is>
      </c>
      <c r="D18" s="9" t="inlineStr">
        <is>
          <t>Finques SIP</t>
        </is>
      </c>
      <c r="E18" s="9" t="inlineStr">
        <is>
          <t>09392</t>
        </is>
      </c>
      <c r="F18" s="10" t="inlineStr">
        <is>
          <t>2024-11-06</t>
        </is>
      </c>
      <c r="G18" s="9" t="n">
        <v>44</v>
      </c>
      <c r="H18" s="16" t="n"/>
      <c r="I18" s="123" t="n">
        <v>295000</v>
      </c>
      <c r="J18" s="7" t="inlineStr">
        <is>
          <t>55€ / Mensual</t>
        </is>
      </c>
      <c r="K18" s="5" t="inlineStr">
        <is>
          <t>Piso</t>
        </is>
      </c>
      <c r="L18" s="5" t="inlineStr">
        <is>
          <t>Nuevo</t>
        </is>
      </c>
      <c r="M18" s="8" t="n">
        <v>2020</v>
      </c>
      <c r="N18" s="8" t="n">
        <v>4</v>
      </c>
      <c r="O18" s="5" t="inlineStr">
        <is>
          <t>Vilafranca del Penedes</t>
        </is>
      </c>
      <c r="P18" s="5" t="inlineStr">
        <is>
          <t>Sant Julià</t>
        </is>
      </c>
      <c r="Q18" s="8" t="n">
        <v>134</v>
      </c>
      <c r="R18" s="8" t="n">
        <v>87</v>
      </c>
      <c r="S18" s="5" t="n">
        <v>1</v>
      </c>
      <c r="T18" s="5" t="inlineStr">
        <is>
          <t>Si</t>
        </is>
      </c>
      <c r="U18" s="8" t="n">
        <v>3</v>
      </c>
      <c r="V18" s="8" t="n">
        <v>2</v>
      </c>
      <c r="W18" s="5" t="inlineStr">
        <is>
          <t>-</t>
        </is>
      </c>
      <c r="X18" s="5" t="inlineStr">
        <is>
          <t>No</t>
        </is>
      </c>
      <c r="Y18" s="5" t="inlineStr">
        <is>
          <t>Si</t>
        </is>
      </c>
      <c r="Z18" s="5" t="inlineStr">
        <is>
          <t>No</t>
        </is>
      </c>
      <c r="AA18" s="5" t="inlineStr">
        <is>
          <t>No</t>
        </is>
      </c>
      <c r="AB18" s="5" t="inlineStr">
        <is>
          <t>No</t>
        </is>
      </c>
      <c r="AC18" s="13" t="inlineStr">
        <is>
          <t>Aqui</t>
        </is>
      </c>
      <c r="AD18" s="16" t="n"/>
      <c r="AE18" s="11" t="n">
        <v>2201.492537313433</v>
      </c>
      <c r="AF18" s="11" t="n">
        <v>2158.326016973954</v>
      </c>
      <c r="AH18" s="11">
        <f>IF(P18="","",AVERAGEIF($P$6:$P$505, P18, $AE$6:$AE$505))</f>
        <v/>
      </c>
      <c r="AI18" s="11">
        <f>IF(AE18="","",IF(AE18="-","-",IF((AE18-AH18)=0,"-",IF((AE18-AH18)&gt;0,"↑","↓"))))</f>
        <v/>
      </c>
      <c r="AJ18" s="11">
        <f>IF(AF18="","",IF(AF18="-","-",AVERAGEIF($P$6:$P$505, P18, $AF$6:$AF$505)))</f>
        <v/>
      </c>
      <c r="AK18" s="11">
        <f>IF(AF18="","",IF(AF18="-","-",IF((AF18-AJ18)=0,"-",IF((AF18-AJ18)&gt;0,"↑","↓"))))</f>
        <v/>
      </c>
      <c r="AM18" s="124">
        <f>IF(I18="","",((I18-$AJ$2)*$AL$3*((1+$AL$3)^(30*12)))/(((1+$AL$3)^(30*12))-1))</f>
        <v/>
      </c>
    </row>
    <row r="19">
      <c r="B19" s="4" t="inlineStr">
        <is>
          <t>Actiu</t>
        </is>
      </c>
      <c r="C19" s="10" t="inlineStr">
        <is>
          <t>2024-09-23</t>
        </is>
      </c>
      <c r="D19" s="9" t="inlineStr">
        <is>
          <t>Finques SIP</t>
        </is>
      </c>
      <c r="E19" s="9" t="inlineStr">
        <is>
          <t>09664</t>
        </is>
      </c>
      <c r="F19" s="10" t="inlineStr">
        <is>
          <t>2024-11-06</t>
        </is>
      </c>
      <c r="G19" s="9" t="n">
        <v>44</v>
      </c>
      <c r="H19" s="17" t="n"/>
      <c r="I19" s="123" t="n">
        <v>269000</v>
      </c>
      <c r="J19" s="7" t="inlineStr">
        <is>
          <t>-</t>
        </is>
      </c>
      <c r="K19" s="5" t="inlineStr">
        <is>
          <t>Dúplex</t>
        </is>
      </c>
      <c r="L19" s="5" t="inlineStr">
        <is>
          <t>Entrar a vivir</t>
        </is>
      </c>
      <c r="M19" s="8" t="n">
        <v>2002</v>
      </c>
      <c r="N19" s="8" t="n">
        <v>22</v>
      </c>
      <c r="O19" s="5" t="inlineStr">
        <is>
          <t>Vilafranca del Penedes</t>
        </is>
      </c>
      <c r="P19" s="5" t="inlineStr">
        <is>
          <t>La Girada</t>
        </is>
      </c>
      <c r="Q19" s="8" t="n">
        <v>131</v>
      </c>
      <c r="R19" s="8" t="n">
        <v>118</v>
      </c>
      <c r="S19" s="5" t="n">
        <v>5</v>
      </c>
      <c r="T19" s="5" t="inlineStr">
        <is>
          <t>Si</t>
        </is>
      </c>
      <c r="U19" s="8" t="n">
        <v>4</v>
      </c>
      <c r="V19" s="8" t="n">
        <v>3</v>
      </c>
      <c r="W19" s="5" t="inlineStr">
        <is>
          <t>Sur</t>
        </is>
      </c>
      <c r="X19" s="5" t="inlineStr">
        <is>
          <t>Si</t>
        </is>
      </c>
      <c r="Y19" s="5" t="inlineStr">
        <is>
          <t>Si</t>
        </is>
      </c>
      <c r="Z19" s="5" t="inlineStr">
        <is>
          <t>No</t>
        </is>
      </c>
      <c r="AA19" s="5" t="inlineStr">
        <is>
          <t>Si</t>
        </is>
      </c>
      <c r="AB19" s="5" t="inlineStr">
        <is>
          <t>No</t>
        </is>
      </c>
      <c r="AC19" s="13" t="inlineStr">
        <is>
          <t>Aqui</t>
        </is>
      </c>
      <c r="AD19" s="17" t="n"/>
      <c r="AE19" s="11" t="n">
        <v>2053.435114503817</v>
      </c>
      <c r="AF19" s="11" t="n">
        <v>1849.941544598033</v>
      </c>
      <c r="AH19" s="11">
        <f>IF(P19="","",AVERAGEIF($P$6:$P$505, P19, $AE$6:$AE$505))</f>
        <v/>
      </c>
      <c r="AI19" s="11">
        <f>IF(AE19="","",IF(AE19="-","-",IF((AE19-AH19)=0,"-",IF((AE19-AH19)&gt;0,"↑","↓"))))</f>
        <v/>
      </c>
      <c r="AJ19" s="11">
        <f>IF(AF19="","",IF(AF19="-","-",AVERAGEIF($P$6:$P$505, P19, $AF$6:$AF$505)))</f>
        <v/>
      </c>
      <c r="AK19" s="11">
        <f>IF(AF19="","",IF(AF19="-","-",IF((AF19-AJ19)=0,"-",IF((AF19-AJ19)&gt;0,"↑","↓"))))</f>
        <v/>
      </c>
      <c r="AM19" s="124">
        <f>IF(I19="","",((I19-$AJ$2)*$AL$3*((1+$AL$3)^(30*12)))/(((1+$AL$3)^(30*12))-1))</f>
        <v/>
      </c>
    </row>
    <row r="20">
      <c r="B20" s="4" t="inlineStr">
        <is>
          <t>Actiu</t>
        </is>
      </c>
      <c r="C20" s="10" t="inlineStr">
        <is>
          <t>2024-09-23</t>
        </is>
      </c>
      <c r="D20" s="9" t="inlineStr">
        <is>
          <t>Finques SIP</t>
        </is>
      </c>
      <c r="E20" s="9" t="inlineStr">
        <is>
          <t>09943</t>
        </is>
      </c>
      <c r="F20" s="10" t="inlineStr">
        <is>
          <t>2024-11-06</t>
        </is>
      </c>
      <c r="G20" s="9" t="n">
        <v>44</v>
      </c>
      <c r="H20" s="17" t="n"/>
      <c r="I20" s="123" t="n">
        <v>236000</v>
      </c>
      <c r="J20" s="7" t="inlineStr">
        <is>
          <t>-</t>
        </is>
      </c>
      <c r="K20" s="5" t="inlineStr">
        <is>
          <t>Piso</t>
        </is>
      </c>
      <c r="L20" s="5" t="inlineStr">
        <is>
          <t>Semireformado</t>
        </is>
      </c>
      <c r="M20" s="8" t="n">
        <v>2003</v>
      </c>
      <c r="N20" s="8" t="n">
        <v>21</v>
      </c>
      <c r="O20" s="5" t="inlineStr">
        <is>
          <t>Vilafranca del Penedes</t>
        </is>
      </c>
      <c r="P20" s="5" t="inlineStr">
        <is>
          <t>Poble nou</t>
        </is>
      </c>
      <c r="Q20" s="8" t="n">
        <v>101</v>
      </c>
      <c r="R20" s="8" t="n">
        <v>93</v>
      </c>
      <c r="S20" s="5" t="inlineStr">
        <is>
          <t>-</t>
        </is>
      </c>
      <c r="T20" s="5" t="inlineStr">
        <is>
          <t>Si</t>
        </is>
      </c>
      <c r="U20" s="8" t="n">
        <v>3</v>
      </c>
      <c r="V20" s="8" t="n">
        <v>2</v>
      </c>
      <c r="W20" s="5" t="inlineStr">
        <is>
          <t>Noroeste</t>
        </is>
      </c>
      <c r="X20" s="5" t="inlineStr">
        <is>
          <t>No</t>
        </is>
      </c>
      <c r="Y20" s="5" t="inlineStr">
        <is>
          <t>Si</t>
        </is>
      </c>
      <c r="Z20" s="5" t="inlineStr">
        <is>
          <t>No</t>
        </is>
      </c>
      <c r="AA20" s="5" t="inlineStr">
        <is>
          <t>Si</t>
        </is>
      </c>
      <c r="AB20" s="5" t="inlineStr">
        <is>
          <t>No</t>
        </is>
      </c>
      <c r="AC20" s="13" t="inlineStr">
        <is>
          <t>Aqui</t>
        </is>
      </c>
      <c r="AD20" s="17" t="n"/>
      <c r="AE20" s="11" t="n">
        <v>2336.633663366337</v>
      </c>
      <c r="AF20" s="11" t="n">
        <v>2114.600600331526</v>
      </c>
      <c r="AH20" s="11">
        <f>IF(P20="","",AVERAGEIF($P$6:$P$505, P20, $AE$6:$AE$505))</f>
        <v/>
      </c>
      <c r="AI20" s="11">
        <f>IF(AE20="","",IF(AE20="-","-",IF((AE20-AH20)=0,"-",IF((AE20-AH20)&gt;0,"↑","↓"))))</f>
        <v/>
      </c>
      <c r="AJ20" s="11">
        <f>IF(AF20="","",IF(AF20="-","-",AVERAGEIF($P$6:$P$505, P20, $AF$6:$AF$505)))</f>
        <v/>
      </c>
      <c r="AK20" s="11">
        <f>IF(AF20="","",IF(AF20="-","-",IF((AF20-AJ20)=0,"-",IF((AF20-AJ20)&gt;0,"↑","↓"))))</f>
        <v/>
      </c>
      <c r="AM20" s="124">
        <f>IF(I20="","",((I20-$AJ$2)*$AL$3*((1+$AL$3)^(30*12)))/(((1+$AL$3)^(30*12))-1))</f>
        <v/>
      </c>
    </row>
    <row r="21">
      <c r="B21" s="4" t="inlineStr">
        <is>
          <t>Actiu</t>
        </is>
      </c>
      <c r="C21" s="10" t="inlineStr">
        <is>
          <t>2024-09-23</t>
        </is>
      </c>
      <c r="D21" s="9" t="inlineStr">
        <is>
          <t>Finques SIP</t>
        </is>
      </c>
      <c r="E21" s="9" t="inlineStr">
        <is>
          <t>09939</t>
        </is>
      </c>
      <c r="F21" s="10" t="inlineStr">
        <is>
          <t>2024-11-06</t>
        </is>
      </c>
      <c r="G21" s="9" t="n">
        <v>44</v>
      </c>
      <c r="H21" s="16" t="n"/>
      <c r="I21" s="123" t="n">
        <v>248730</v>
      </c>
      <c r="J21" s="7" t="inlineStr">
        <is>
          <t>-</t>
        </is>
      </c>
      <c r="K21" s="5" t="inlineStr">
        <is>
          <t>Piso</t>
        </is>
      </c>
      <c r="L21" s="5" t="inlineStr">
        <is>
          <t>Nuevo</t>
        </is>
      </c>
      <c r="M21" s="8" t="inlineStr">
        <is>
          <t>-</t>
        </is>
      </c>
      <c r="N21" s="8" t="inlineStr">
        <is>
          <t>-</t>
        </is>
      </c>
      <c r="O21" s="5" t="inlineStr">
        <is>
          <t>Vilafranca del Penedes</t>
        </is>
      </c>
      <c r="P21" s="5" t="inlineStr">
        <is>
          <t>Barceloneta</t>
        </is>
      </c>
      <c r="Q21" s="8" t="n">
        <v>101.1</v>
      </c>
      <c r="R21" s="8" t="n">
        <v>73.05</v>
      </c>
      <c r="S21" s="5" t="n">
        <v>1</v>
      </c>
      <c r="T21" s="5" t="inlineStr">
        <is>
          <t>Si</t>
        </is>
      </c>
      <c r="U21" s="8" t="n">
        <v>3</v>
      </c>
      <c r="V21" s="8" t="n">
        <v>2</v>
      </c>
      <c r="W21" s="5" t="inlineStr">
        <is>
          <t>-</t>
        </is>
      </c>
      <c r="X21" s="5" t="inlineStr">
        <is>
          <t>No</t>
        </is>
      </c>
      <c r="Y21" s="5" t="inlineStr">
        <is>
          <t>Si</t>
        </is>
      </c>
      <c r="Z21" s="5" t="inlineStr">
        <is>
          <t>Si</t>
        </is>
      </c>
      <c r="AA21" s="5" t="inlineStr">
        <is>
          <t>No</t>
        </is>
      </c>
      <c r="AB21" s="5" t="inlineStr">
        <is>
          <t>No</t>
        </is>
      </c>
      <c r="AC21" s="13" t="inlineStr">
        <is>
          <t>Aqui</t>
        </is>
      </c>
      <c r="AD21" s="16" t="n"/>
      <c r="AE21" s="11" t="n">
        <v>2460.237388724036</v>
      </c>
      <c r="AF21" s="11" t="inlineStr">
        <is>
          <t>-</t>
        </is>
      </c>
      <c r="AH21" s="11">
        <f>IF(P21="","",AVERAGEIF($P$6:$P$505, P21, $AE$6:$AE$505))</f>
        <v/>
      </c>
      <c r="AI21" s="11">
        <f>IF(AE21="","",IF(AE21="-","-",IF((AE21-AH21)=0,"-",IF((AE21-AH21)&gt;0,"↑","↓"))))</f>
        <v/>
      </c>
      <c r="AJ21" s="11">
        <f>IF(AF21="","",IF(AF21="-","-",AVERAGEIF($P$6:$P$505, P21, $AF$6:$AF$505)))</f>
        <v/>
      </c>
      <c r="AK21" s="11">
        <f>IF(AF21="","",IF(AF21="-","-",IF((AF21-AJ21)=0,"-",IF((AF21-AJ21)&gt;0,"↑","↓"))))</f>
        <v/>
      </c>
      <c r="AM21" s="124">
        <f>IF(I21="","",((I21-$AJ$2)*$AL$3*((1+$AL$3)^(30*12)))/(((1+$AL$3)^(30*12))-1))</f>
        <v/>
      </c>
    </row>
    <row r="22">
      <c r="B22" s="4" t="inlineStr">
        <is>
          <t>Actiu</t>
        </is>
      </c>
      <c r="C22" s="10" t="inlineStr">
        <is>
          <t>2024-09-23</t>
        </is>
      </c>
      <c r="D22" s="9" t="inlineStr">
        <is>
          <t>Finques SIP</t>
        </is>
      </c>
      <c r="E22" s="9" t="inlineStr">
        <is>
          <t>09910</t>
        </is>
      </c>
      <c r="F22" s="10" t="inlineStr">
        <is>
          <t>2024-11-06</t>
        </is>
      </c>
      <c r="G22" s="9" t="n">
        <v>44</v>
      </c>
      <c r="H22" s="17" t="n"/>
      <c r="I22" s="123" t="n">
        <v>148000</v>
      </c>
      <c r="J22" s="7" t="inlineStr">
        <is>
          <t>-</t>
        </is>
      </c>
      <c r="K22" s="5" t="inlineStr">
        <is>
          <t>Piso</t>
        </is>
      </c>
      <c r="L22" s="5" t="inlineStr">
        <is>
          <t>Semireformado</t>
        </is>
      </c>
      <c r="M22" s="8" t="n">
        <v>1972</v>
      </c>
      <c r="N22" s="8" t="n">
        <v>52</v>
      </c>
      <c r="O22" s="5" t="inlineStr">
        <is>
          <t>Vilafranca del Penedes</t>
        </is>
      </c>
      <c r="P22" s="5" t="inlineStr">
        <is>
          <t>Centro</t>
        </is>
      </c>
      <c r="Q22" s="8" t="n">
        <v>73</v>
      </c>
      <c r="R22" s="8" t="n">
        <v>70</v>
      </c>
      <c r="S22" s="5" t="n">
        <v>1</v>
      </c>
      <c r="T22" s="5" t="inlineStr">
        <is>
          <t>Si</t>
        </is>
      </c>
      <c r="U22" s="8" t="n">
        <v>3</v>
      </c>
      <c r="V22" s="8" t="n">
        <v>1</v>
      </c>
      <c r="W22" s="5" t="inlineStr">
        <is>
          <t>Oeste</t>
        </is>
      </c>
      <c r="X22" s="5" t="inlineStr">
        <is>
          <t>No</t>
        </is>
      </c>
      <c r="Y22" s="5" t="inlineStr">
        <is>
          <t>Si</t>
        </is>
      </c>
      <c r="Z22" s="5" t="inlineStr">
        <is>
          <t>No</t>
        </is>
      </c>
      <c r="AA22" s="5" t="inlineStr">
        <is>
          <t>No</t>
        </is>
      </c>
      <c r="AB22" s="5" t="inlineStr">
        <is>
          <t>No</t>
        </is>
      </c>
      <c r="AC22" s="13" t="inlineStr">
        <is>
          <t>Aqui</t>
        </is>
      </c>
      <c r="AD22" s="17" t="n"/>
      <c r="AE22" s="11" t="n">
        <v>2027.397260273973</v>
      </c>
      <c r="AF22" s="11" t="n">
        <v>1609.045444661883</v>
      </c>
      <c r="AH22" s="11">
        <f>IF(P22="","",AVERAGEIF($P$6:$P$505, P22, $AE$6:$AE$505))</f>
        <v/>
      </c>
      <c r="AI22" s="11">
        <f>IF(AE22="","",IF(AE22="-","-",IF((AE22-AH22)=0,"-",IF((AE22-AH22)&gt;0,"↑","↓"))))</f>
        <v/>
      </c>
      <c r="AJ22" s="11">
        <f>IF(AF22="","",IF(AF22="-","-",AVERAGEIF($P$6:$P$505, P22, $AF$6:$AF$505)))</f>
        <v/>
      </c>
      <c r="AK22" s="11">
        <f>IF(AF22="","",IF(AF22="-","-",IF((AF22-AJ22)=0,"-",IF((AF22-AJ22)&gt;0,"↑","↓"))))</f>
        <v/>
      </c>
      <c r="AM22" s="124">
        <f>IF(I22="","",((I22-$AJ$2)*$AL$3*((1+$AL$3)^(30*12)))/(((1+$AL$3)^(30*12))-1))</f>
        <v/>
      </c>
    </row>
    <row r="23">
      <c r="B23" s="4" t="inlineStr">
        <is>
          <t>Actiu</t>
        </is>
      </c>
      <c r="C23" s="10" t="inlineStr">
        <is>
          <t>2024-09-23</t>
        </is>
      </c>
      <c r="D23" s="9" t="inlineStr">
        <is>
          <t>Finques SIP</t>
        </is>
      </c>
      <c r="E23" s="9" t="inlineStr">
        <is>
          <t>09886</t>
        </is>
      </c>
      <c r="F23" s="10" t="inlineStr">
        <is>
          <t>2024-11-06</t>
        </is>
      </c>
      <c r="G23" s="9" t="n">
        <v>44</v>
      </c>
      <c r="H23" s="17" t="n"/>
      <c r="I23" s="123" t="n">
        <v>297182</v>
      </c>
      <c r="J23" s="7" t="inlineStr">
        <is>
          <t>-</t>
        </is>
      </c>
      <c r="K23" s="5" t="inlineStr">
        <is>
          <t>Piso</t>
        </is>
      </c>
      <c r="L23" s="5" t="inlineStr">
        <is>
          <t>Nuevo</t>
        </is>
      </c>
      <c r="M23" s="8" t="inlineStr">
        <is>
          <t>-</t>
        </is>
      </c>
      <c r="N23" s="8" t="inlineStr">
        <is>
          <t>-</t>
        </is>
      </c>
      <c r="O23" s="5" t="inlineStr">
        <is>
          <t>Vilafranca del Penedes</t>
        </is>
      </c>
      <c r="P23" s="5" t="inlineStr">
        <is>
          <t>Poble nou</t>
        </is>
      </c>
      <c r="Q23" s="8" t="n">
        <v>87.86</v>
      </c>
      <c r="R23" s="8" t="n">
        <v>73.5</v>
      </c>
      <c r="S23" s="5" t="inlineStr">
        <is>
          <t>-</t>
        </is>
      </c>
      <c r="T23" s="5" t="inlineStr">
        <is>
          <t>No</t>
        </is>
      </c>
      <c r="U23" s="8" t="n">
        <v>3</v>
      </c>
      <c r="V23" s="8" t="n">
        <v>2</v>
      </c>
      <c r="W23" s="5" t="inlineStr">
        <is>
          <t>Sur</t>
        </is>
      </c>
      <c r="X23" s="5" t="inlineStr">
        <is>
          <t>No</t>
        </is>
      </c>
      <c r="Y23" s="5" t="inlineStr">
        <is>
          <t>Si</t>
        </is>
      </c>
      <c r="Z23" s="5" t="inlineStr">
        <is>
          <t>No</t>
        </is>
      </c>
      <c r="AA23" s="5" t="inlineStr">
        <is>
          <t>No</t>
        </is>
      </c>
      <c r="AB23" s="5" t="inlineStr">
        <is>
          <t>No</t>
        </is>
      </c>
      <c r="AC23" s="13" t="inlineStr">
        <is>
          <t>Aqui</t>
        </is>
      </c>
      <c r="AD23" s="17" t="n"/>
      <c r="AE23" s="11" t="n">
        <v>3382.44935124061</v>
      </c>
      <c r="AF23" s="11" t="inlineStr">
        <is>
          <t>-</t>
        </is>
      </c>
      <c r="AH23" s="11">
        <f>IF(P23="","",AVERAGEIF($P$6:$P$505, P23, $AE$6:$AE$505))</f>
        <v/>
      </c>
      <c r="AI23" s="11">
        <f>IF(AE23="","",IF(AE23="-","-",IF((AE23-AH23)=0,"-",IF((AE23-AH23)&gt;0,"↑","↓"))))</f>
        <v/>
      </c>
      <c r="AJ23" s="11">
        <f>IF(AF23="","",IF(AF23="-","-",AVERAGEIF($P$6:$P$505, P23, $AF$6:$AF$505)))</f>
        <v/>
      </c>
      <c r="AK23" s="11">
        <f>IF(AF23="","",IF(AF23="-","-",IF((AF23-AJ23)=0,"-",IF((AF23-AJ23)&gt;0,"↑","↓"))))</f>
        <v/>
      </c>
      <c r="AM23" s="124">
        <f>IF(I23="","",((I23-$AJ$2)*$AL$3*((1+$AL$3)^(30*12)))/(((1+$AL$3)^(30*12))-1))</f>
        <v/>
      </c>
    </row>
    <row r="24">
      <c r="B24" s="4" t="inlineStr">
        <is>
          <t>Actiu</t>
        </is>
      </c>
      <c r="C24" s="10" t="inlineStr">
        <is>
          <t>2024-09-23</t>
        </is>
      </c>
      <c r="D24" s="9" t="inlineStr">
        <is>
          <t>Finques SIP</t>
        </is>
      </c>
      <c r="E24" s="9" t="inlineStr">
        <is>
          <t>09883</t>
        </is>
      </c>
      <c r="F24" s="10" t="inlineStr">
        <is>
          <t>2024-11-06</t>
        </is>
      </c>
      <c r="G24" s="9" t="n">
        <v>44</v>
      </c>
      <c r="H24" s="16" t="n"/>
      <c r="I24" s="123" t="n">
        <v>358672</v>
      </c>
      <c r="J24" s="7" t="inlineStr">
        <is>
          <t>-</t>
        </is>
      </c>
      <c r="K24" s="5" t="inlineStr">
        <is>
          <t>Piso</t>
        </is>
      </c>
      <c r="L24" s="5" t="inlineStr">
        <is>
          <t>Nuevo</t>
        </is>
      </c>
      <c r="M24" s="8" t="inlineStr">
        <is>
          <t>-</t>
        </is>
      </c>
      <c r="N24" s="8" t="inlineStr">
        <is>
          <t>-</t>
        </is>
      </c>
      <c r="O24" s="5" t="inlineStr">
        <is>
          <t>Vilafranca del Penedes</t>
        </is>
      </c>
      <c r="P24" s="5" t="inlineStr">
        <is>
          <t>Poble nou</t>
        </is>
      </c>
      <c r="Q24" s="8" t="n">
        <v>118.6</v>
      </c>
      <c r="R24" s="8" t="n">
        <v>98.87</v>
      </c>
      <c r="S24" s="5" t="inlineStr">
        <is>
          <t>-</t>
        </is>
      </c>
      <c r="T24" s="5" t="inlineStr">
        <is>
          <t>No</t>
        </is>
      </c>
      <c r="U24" s="8" t="n">
        <v>3</v>
      </c>
      <c r="V24" s="8" t="n">
        <v>2</v>
      </c>
      <c r="W24" s="5" t="inlineStr">
        <is>
          <t>-</t>
        </is>
      </c>
      <c r="X24" s="5" t="inlineStr">
        <is>
          <t>No</t>
        </is>
      </c>
      <c r="Y24" s="5" t="inlineStr">
        <is>
          <t>Si</t>
        </is>
      </c>
      <c r="Z24" s="5" t="inlineStr">
        <is>
          <t>No</t>
        </is>
      </c>
      <c r="AA24" s="5" t="inlineStr">
        <is>
          <t>No</t>
        </is>
      </c>
      <c r="AB24" s="5" t="inlineStr">
        <is>
          <t>No</t>
        </is>
      </c>
      <c r="AC24" s="13" t="inlineStr">
        <is>
          <t>Aqui</t>
        </is>
      </c>
      <c r="AD24" s="16" t="n"/>
      <c r="AE24" s="11" t="n">
        <v>3024.215851602024</v>
      </c>
      <c r="AF24" s="11" t="inlineStr">
        <is>
          <t>-</t>
        </is>
      </c>
      <c r="AH24" s="11">
        <f>IF(P24="","",AVERAGEIF($P$6:$P$505, P24, $AE$6:$AE$505))</f>
        <v/>
      </c>
      <c r="AI24" s="11">
        <f>IF(AE24="","",IF(AE24="-","-",IF((AE24-AH24)=0,"-",IF((AE24-AH24)&gt;0,"↑","↓"))))</f>
        <v/>
      </c>
      <c r="AJ24" s="11">
        <f>IF(AF24="","",IF(AF24="-","-",AVERAGEIF($P$6:$P$505, P24, $AF$6:$AF$505)))</f>
        <v/>
      </c>
      <c r="AK24" s="11">
        <f>IF(AF24="","",IF(AF24="-","-",IF((AF24-AJ24)=0,"-",IF((AF24-AJ24)&gt;0,"↑","↓"))))</f>
        <v/>
      </c>
      <c r="AM24" s="124">
        <f>IF(I24="","",((I24-$AJ$2)*$AL$3*((1+$AL$3)^(30*12)))/(((1+$AL$3)^(30*12))-1))</f>
        <v/>
      </c>
    </row>
    <row r="25">
      <c r="B25" s="4" t="inlineStr">
        <is>
          <t>Actiu</t>
        </is>
      </c>
      <c r="C25" s="10" t="inlineStr">
        <is>
          <t>2024-09-23</t>
        </is>
      </c>
      <c r="D25" s="9" t="inlineStr">
        <is>
          <t>Finques SIP</t>
        </is>
      </c>
      <c r="E25" s="9" t="inlineStr">
        <is>
          <t>009150</t>
        </is>
      </c>
      <c r="F25" s="10" t="inlineStr">
        <is>
          <t>2024-11-06</t>
        </is>
      </c>
      <c r="G25" s="9" t="n">
        <v>44</v>
      </c>
      <c r="H25" s="17" t="n"/>
      <c r="I25" s="123" t="n">
        <v>295000</v>
      </c>
      <c r="J25" s="7" t="inlineStr">
        <is>
          <t>-</t>
        </is>
      </c>
      <c r="K25" s="5" t="inlineStr">
        <is>
          <t>Dúplex</t>
        </is>
      </c>
      <c r="L25" s="5" t="inlineStr">
        <is>
          <t>Buen estado</t>
        </is>
      </c>
      <c r="M25" s="8" t="n">
        <v>2004</v>
      </c>
      <c r="N25" s="8" t="n">
        <v>20</v>
      </c>
      <c r="O25" s="5" t="inlineStr">
        <is>
          <t>Vilafranca del Penedes</t>
        </is>
      </c>
      <c r="P25" s="5" t="inlineStr">
        <is>
          <t>Vilafranca del Penedès</t>
        </is>
      </c>
      <c r="Q25" s="8" t="n">
        <v>150</v>
      </c>
      <c r="R25" s="8" t="n">
        <v>125</v>
      </c>
      <c r="S25" s="5" t="inlineStr">
        <is>
          <t>-</t>
        </is>
      </c>
      <c r="T25" s="5" t="inlineStr">
        <is>
          <t>Si</t>
        </is>
      </c>
      <c r="U25" s="8" t="n">
        <v>4</v>
      </c>
      <c r="V25" s="8" t="n">
        <v>2</v>
      </c>
      <c r="W25" s="5" t="inlineStr">
        <is>
          <t>-</t>
        </is>
      </c>
      <c r="X25" s="5" t="inlineStr">
        <is>
          <t>No</t>
        </is>
      </c>
      <c r="Y25" s="5" t="inlineStr">
        <is>
          <t>Si</t>
        </is>
      </c>
      <c r="Z25" s="5" t="inlineStr">
        <is>
          <t>No</t>
        </is>
      </c>
      <c r="AA25" s="5" t="inlineStr">
        <is>
          <t>No</t>
        </is>
      </c>
      <c r="AB25" s="5" t="inlineStr">
        <is>
          <t>No</t>
        </is>
      </c>
      <c r="AC25" s="13" t="inlineStr">
        <is>
          <t>Aqui</t>
        </is>
      </c>
      <c r="AD25" s="17" t="n"/>
      <c r="AE25" s="11" t="n">
        <v>1966.666666666667</v>
      </c>
      <c r="AF25" s="11" t="n">
        <v>1787.878787878788</v>
      </c>
      <c r="AH25" s="11">
        <f>IF(P25="","",AVERAGEIF($P$6:$P$505, P25, $AE$6:$AE$505))</f>
        <v/>
      </c>
      <c r="AI25" s="11">
        <f>IF(AE25="","",IF(AE25="-","-",IF((AE25-AH25)=0,"-",IF((AE25-AH25)&gt;0,"↑","↓"))))</f>
        <v/>
      </c>
      <c r="AJ25" s="11">
        <f>IF(AF25="","",IF(AF25="-","-",AVERAGEIF($P$6:$P$505, P25, $AF$6:$AF$505)))</f>
        <v/>
      </c>
      <c r="AK25" s="11">
        <f>IF(AF25="","",IF(AF25="-","-",IF((AF25-AJ25)=0,"-",IF((AF25-AJ25)&gt;0,"↑","↓"))))</f>
        <v/>
      </c>
      <c r="AM25" s="124">
        <f>IF(I25="","",((I25-$AJ$2)*$AL$3*((1+$AL$3)^(30*12)))/(((1+$AL$3)^(30*12))-1))</f>
        <v/>
      </c>
    </row>
    <row r="26">
      <c r="B26" s="4" t="inlineStr">
        <is>
          <t>Actiu</t>
        </is>
      </c>
      <c r="C26" s="10" t="inlineStr">
        <is>
          <t>2024-09-23</t>
        </is>
      </c>
      <c r="D26" s="9" t="inlineStr">
        <is>
          <t>Finques SIP</t>
        </is>
      </c>
      <c r="E26" s="9" t="inlineStr">
        <is>
          <t>09940</t>
        </is>
      </c>
      <c r="F26" s="10" t="inlineStr">
        <is>
          <t>2024-11-06</t>
        </is>
      </c>
      <c r="G26" s="9" t="n">
        <v>44</v>
      </c>
      <c r="H26" s="17" t="n"/>
      <c r="I26" s="123" t="n">
        <v>260130</v>
      </c>
      <c r="J26" s="7" t="inlineStr">
        <is>
          <t>-</t>
        </is>
      </c>
      <c r="K26" s="5" t="inlineStr">
        <is>
          <t>Piso</t>
        </is>
      </c>
      <c r="L26" s="5" t="inlineStr">
        <is>
          <t>Nuevo</t>
        </is>
      </c>
      <c r="M26" s="8" t="inlineStr">
        <is>
          <t>-</t>
        </is>
      </c>
      <c r="N26" s="8" t="inlineStr">
        <is>
          <t>-</t>
        </is>
      </c>
      <c r="O26" s="5" t="inlineStr">
        <is>
          <t>Vilafranca del Penedes</t>
        </is>
      </c>
      <c r="P26" s="5" t="inlineStr">
        <is>
          <t>Barceloneta</t>
        </is>
      </c>
      <c r="Q26" s="8" t="n">
        <v>113.1</v>
      </c>
      <c r="R26" s="8" t="n">
        <v>82.40000000000001</v>
      </c>
      <c r="S26" s="5" t="n">
        <v>1</v>
      </c>
      <c r="T26" s="5" t="inlineStr">
        <is>
          <t>Si</t>
        </is>
      </c>
      <c r="U26" s="8" t="n">
        <v>3</v>
      </c>
      <c r="V26" s="8" t="n">
        <v>2</v>
      </c>
      <c r="W26" s="5" t="inlineStr">
        <is>
          <t>-</t>
        </is>
      </c>
      <c r="X26" s="5" t="inlineStr">
        <is>
          <t>No</t>
        </is>
      </c>
      <c r="Y26" s="5" t="inlineStr">
        <is>
          <t>Si</t>
        </is>
      </c>
      <c r="Z26" s="5" t="inlineStr">
        <is>
          <t>Si</t>
        </is>
      </c>
      <c r="AA26" s="5" t="inlineStr">
        <is>
          <t>Si</t>
        </is>
      </c>
      <c r="AB26" s="5" t="inlineStr">
        <is>
          <t>Si</t>
        </is>
      </c>
      <c r="AC26" s="13" t="inlineStr">
        <is>
          <t>Aqui</t>
        </is>
      </c>
      <c r="AD26" s="17" t="n"/>
      <c r="AE26" s="11" t="n">
        <v>2300</v>
      </c>
      <c r="AF26" s="11" t="inlineStr">
        <is>
          <t>-</t>
        </is>
      </c>
      <c r="AH26" s="11">
        <f>IF(P26="","",AVERAGEIF($P$6:$P$505, P26, $AE$6:$AE$505))</f>
        <v/>
      </c>
      <c r="AI26" s="11">
        <f>IF(AE26="","",IF(AE26="-","-",IF((AE26-AH26)=0,"-",IF((AE26-AH26)&gt;0,"↑","↓"))))</f>
        <v/>
      </c>
      <c r="AJ26" s="11">
        <f>IF(AF26="","",IF(AF26="-","-",AVERAGEIF($P$6:$P$505, P26, $AF$6:$AF$505)))</f>
        <v/>
      </c>
      <c r="AK26" s="11">
        <f>IF(AF26="","",IF(AF26="-","-",IF((AF26-AJ26)=0,"-",IF((AF26-AJ26)&gt;0,"↑","↓"))))</f>
        <v/>
      </c>
      <c r="AM26" s="124">
        <f>IF(I26="","",((I26-$AJ$2)*$AL$3*((1+$AL$3)^(30*12)))/(((1+$AL$3)^(30*12))-1))</f>
        <v/>
      </c>
    </row>
    <row r="27">
      <c r="B27" s="4" t="inlineStr">
        <is>
          <t>Actiu</t>
        </is>
      </c>
      <c r="C27" s="10" t="inlineStr">
        <is>
          <t>2024-09-23</t>
        </is>
      </c>
      <c r="D27" s="9" t="inlineStr">
        <is>
          <t>Finques SIP</t>
        </is>
      </c>
      <c r="E27" s="9" t="inlineStr">
        <is>
          <t>09938</t>
        </is>
      </c>
      <c r="F27" s="10" t="inlineStr">
        <is>
          <t>2024-11-06</t>
        </is>
      </c>
      <c r="G27" s="9" t="n">
        <v>44</v>
      </c>
      <c r="H27" s="16" t="n"/>
      <c r="I27" s="123" t="n">
        <v>277020</v>
      </c>
      <c r="J27" s="7" t="inlineStr">
        <is>
          <t>-</t>
        </is>
      </c>
      <c r="K27" s="5" t="inlineStr">
        <is>
          <t>Piso</t>
        </is>
      </c>
      <c r="L27" s="5" t="inlineStr">
        <is>
          <t>Nuevo</t>
        </is>
      </c>
      <c r="M27" s="8" t="inlineStr">
        <is>
          <t>-</t>
        </is>
      </c>
      <c r="N27" s="8" t="inlineStr">
        <is>
          <t>-</t>
        </is>
      </c>
      <c r="O27" s="5" t="inlineStr">
        <is>
          <t>Vilafranca del Penedes</t>
        </is>
      </c>
      <c r="P27" s="5" t="inlineStr">
        <is>
          <t>Barceloneta</t>
        </is>
      </c>
      <c r="Q27" s="8" t="n">
        <v>113.4</v>
      </c>
      <c r="R27" s="8" t="n">
        <v>88.55</v>
      </c>
      <c r="S27" s="5" t="n">
        <v>1</v>
      </c>
      <c r="T27" s="5" t="inlineStr">
        <is>
          <t>No</t>
        </is>
      </c>
      <c r="U27" s="8" t="n">
        <v>3</v>
      </c>
      <c r="V27" s="8" t="n">
        <v>2</v>
      </c>
      <c r="W27" s="5" t="inlineStr">
        <is>
          <t>-</t>
        </is>
      </c>
      <c r="X27" s="5" t="inlineStr">
        <is>
          <t>No</t>
        </is>
      </c>
      <c r="Y27" s="5" t="inlineStr">
        <is>
          <t>Si</t>
        </is>
      </c>
      <c r="Z27" s="5" t="inlineStr">
        <is>
          <t>No</t>
        </is>
      </c>
      <c r="AA27" s="5" t="inlineStr">
        <is>
          <t>No</t>
        </is>
      </c>
      <c r="AB27" s="5" t="inlineStr">
        <is>
          <t>No</t>
        </is>
      </c>
      <c r="AC27" s="13" t="inlineStr">
        <is>
          <t>Aqui</t>
        </is>
      </c>
      <c r="AD27" s="16" t="n"/>
      <c r="AE27" s="11" t="n">
        <v>2442.857142857143</v>
      </c>
      <c r="AF27" s="11" t="inlineStr">
        <is>
          <t>-</t>
        </is>
      </c>
      <c r="AH27" s="11">
        <f>IF(P27="","",AVERAGEIF($P$6:$P$505, P27, $AE$6:$AE$505))</f>
        <v/>
      </c>
      <c r="AI27" s="11">
        <f>IF(AE27="","",IF(AE27="-","-",IF((AE27-AH27)=0,"-",IF((AE27-AH27)&gt;0,"↑","↓"))))</f>
        <v/>
      </c>
      <c r="AJ27" s="11">
        <f>IF(AF27="","",IF(AF27="-","-",AVERAGEIF($P$6:$P$505, P27, $AF$6:$AF$505)))</f>
        <v/>
      </c>
      <c r="AK27" s="11">
        <f>IF(AF27="","",IF(AF27="-","-",IF((AF27-AJ27)=0,"-",IF((AF27-AJ27)&gt;0,"↑","↓"))))</f>
        <v/>
      </c>
      <c r="AM27" s="124">
        <f>IF(I27="","",((I27-$AJ$2)*$AL$3*((1+$AL$3)^(30*12)))/(((1+$AL$3)^(30*12))-1))</f>
        <v/>
      </c>
    </row>
    <row r="28">
      <c r="B28" s="4" t="inlineStr">
        <is>
          <t>Actiu</t>
        </is>
      </c>
      <c r="C28" s="10" t="inlineStr">
        <is>
          <t>2024-09-23</t>
        </is>
      </c>
      <c r="D28" s="9" t="inlineStr">
        <is>
          <t>Finques SIP</t>
        </is>
      </c>
      <c r="E28" s="9" t="inlineStr">
        <is>
          <t>09882</t>
        </is>
      </c>
      <c r="F28" s="10" t="inlineStr">
        <is>
          <t>2024-11-06</t>
        </is>
      </c>
      <c r="G28" s="9" t="n">
        <v>44</v>
      </c>
      <c r="H28" s="17" t="n"/>
      <c r="I28" s="123" t="n">
        <v>194474</v>
      </c>
      <c r="J28" s="7" t="inlineStr">
        <is>
          <t>-</t>
        </is>
      </c>
      <c r="K28" s="5" t="inlineStr">
        <is>
          <t>Piso</t>
        </is>
      </c>
      <c r="L28" s="5" t="inlineStr">
        <is>
          <t>Nuevo</t>
        </is>
      </c>
      <c r="M28" s="8" t="inlineStr">
        <is>
          <t>-</t>
        </is>
      </c>
      <c r="N28" s="8" t="inlineStr">
        <is>
          <t>-</t>
        </is>
      </c>
      <c r="O28" s="5" t="inlineStr">
        <is>
          <t>Vilafranca del Penedes</t>
        </is>
      </c>
      <c r="P28" s="5" t="inlineStr">
        <is>
          <t>Poble nou</t>
        </is>
      </c>
      <c r="Q28" s="8" t="n">
        <v>53.4</v>
      </c>
      <c r="R28" s="8" t="n">
        <v>43.76</v>
      </c>
      <c r="S28" s="5" t="inlineStr">
        <is>
          <t>-</t>
        </is>
      </c>
      <c r="T28" s="5" t="inlineStr">
        <is>
          <t>Si</t>
        </is>
      </c>
      <c r="U28" s="8" t="n">
        <v>2</v>
      </c>
      <c r="V28" s="8" t="n">
        <v>1</v>
      </c>
      <c r="W28" s="5" t="inlineStr">
        <is>
          <t>-</t>
        </is>
      </c>
      <c r="X28" s="5" t="inlineStr">
        <is>
          <t>No</t>
        </is>
      </c>
      <c r="Y28" s="5" t="inlineStr">
        <is>
          <t>No</t>
        </is>
      </c>
      <c r="Z28" s="5" t="inlineStr">
        <is>
          <t>No</t>
        </is>
      </c>
      <c r="AA28" s="5" t="inlineStr">
        <is>
          <t>No</t>
        </is>
      </c>
      <c r="AB28" s="5" t="inlineStr">
        <is>
          <t>No</t>
        </is>
      </c>
      <c r="AC28" s="13" t="inlineStr">
        <is>
          <t>Aqui</t>
        </is>
      </c>
      <c r="AD28" s="17" t="n"/>
      <c r="AE28" s="11" t="n">
        <v>3641.83520599251</v>
      </c>
      <c r="AF28" s="11" t="inlineStr">
        <is>
          <t>-</t>
        </is>
      </c>
      <c r="AH28" s="11">
        <f>IF(P28="","",AVERAGEIF($P$6:$P$505, P28, $AE$6:$AE$505))</f>
        <v/>
      </c>
      <c r="AI28" s="11">
        <f>IF(AE28="","",IF(AE28="-","-",IF((AE28-AH28)=0,"-",IF((AE28-AH28)&gt;0,"↑","↓"))))</f>
        <v/>
      </c>
      <c r="AJ28" s="11">
        <f>IF(AF28="","",IF(AF28="-","-",AVERAGEIF($P$6:$P$505, P28, $AF$6:$AF$505)))</f>
        <v/>
      </c>
      <c r="AK28" s="11">
        <f>IF(AF28="","",IF(AF28="-","-",IF((AF28-AJ28)=0,"-",IF((AF28-AJ28)&gt;0,"↑","↓"))))</f>
        <v/>
      </c>
      <c r="AM28" s="124">
        <f>IF(I28="","",((I28-$AJ$2)*$AL$3*((1+$AL$3)^(30*12)))/(((1+$AL$3)^(30*12))-1))</f>
        <v/>
      </c>
    </row>
    <row r="29">
      <c r="B29" s="4" t="inlineStr">
        <is>
          <t>Venut</t>
        </is>
      </c>
      <c r="C29" s="10" t="inlineStr">
        <is>
          <t>2024-09-23</t>
        </is>
      </c>
      <c r="D29" s="9" t="inlineStr">
        <is>
          <t>Finques SIP</t>
        </is>
      </c>
      <c r="E29" s="9" t="inlineStr">
        <is>
          <t>09645</t>
        </is>
      </c>
      <c r="F29" s="10" t="inlineStr">
        <is>
          <t>2024-11-06</t>
        </is>
      </c>
      <c r="G29" s="9" t="n">
        <v>44</v>
      </c>
      <c r="H29" s="17" t="n"/>
      <c r="I29" s="123" t="n">
        <v>220000</v>
      </c>
      <c r="J29" s="7" t="inlineStr">
        <is>
          <t>-</t>
        </is>
      </c>
      <c r="K29" s="5" t="inlineStr">
        <is>
          <t>Piso</t>
        </is>
      </c>
      <c r="L29" s="5" t="inlineStr">
        <is>
          <t>Buen estado</t>
        </is>
      </c>
      <c r="M29" s="8" t="n">
        <v>2006</v>
      </c>
      <c r="N29" s="8" t="n">
        <v>18</v>
      </c>
      <c r="O29" s="5" t="inlineStr">
        <is>
          <t>Vilafranca del Penedes</t>
        </is>
      </c>
      <c r="P29" s="5" t="inlineStr">
        <is>
          <t>Sant Julià</t>
        </is>
      </c>
      <c r="Q29" s="8" t="n">
        <v>76</v>
      </c>
      <c r="R29" s="8" t="n">
        <v>68</v>
      </c>
      <c r="S29" s="5" t="n">
        <v>2</v>
      </c>
      <c r="T29" s="5" t="inlineStr">
        <is>
          <t>Si</t>
        </is>
      </c>
      <c r="U29" s="8" t="n">
        <v>2</v>
      </c>
      <c r="V29" s="8" t="n">
        <v>1</v>
      </c>
      <c r="W29" s="5" t="inlineStr">
        <is>
          <t>-</t>
        </is>
      </c>
      <c r="X29" s="5" t="inlineStr">
        <is>
          <t>No</t>
        </is>
      </c>
      <c r="Y29" s="5" t="inlineStr">
        <is>
          <t>Si</t>
        </is>
      </c>
      <c r="Z29" s="5" t="inlineStr">
        <is>
          <t>No</t>
        </is>
      </c>
      <c r="AA29" s="5" t="inlineStr">
        <is>
          <t>No</t>
        </is>
      </c>
      <c r="AB29" s="5" t="inlineStr">
        <is>
          <t>No</t>
        </is>
      </c>
      <c r="AC29" s="13" t="inlineStr">
        <is>
          <t>Aqui</t>
        </is>
      </c>
      <c r="AD29" s="17" t="n"/>
      <c r="AE29" s="11" t="n">
        <v>2894.736842105263</v>
      </c>
      <c r="AF29" s="11" t="n">
        <v>2655.721873491067</v>
      </c>
      <c r="AH29" s="11">
        <f>IF(P29="","",AVERAGEIF($P$6:$P$505, P29, $AE$6:$AE$505))</f>
        <v/>
      </c>
      <c r="AI29" s="11">
        <f>IF(AE29="","",IF(AE29="-","-",IF((AE29-AH29)=0,"-",IF((AE29-AH29)&gt;0,"↑","↓"))))</f>
        <v/>
      </c>
      <c r="AJ29" s="11">
        <f>IF(AF29="","",IF(AF29="-","-",AVERAGEIF($P$6:$P$505, P29, $AF$6:$AF$505)))</f>
        <v/>
      </c>
      <c r="AK29" s="11">
        <f>IF(AF29="","",IF(AF29="-","-",IF((AF29-AJ29)=0,"-",IF((AF29-AJ29)&gt;0,"↑","↓"))))</f>
        <v/>
      </c>
      <c r="AM29" s="124">
        <f>IF(I29="","",((I29-$AJ$2)*$AL$3*((1+$AL$3)^(30*12)))/(((1+$AL$3)^(30*12))-1))</f>
        <v/>
      </c>
    </row>
    <row r="30">
      <c r="B30" s="4" t="inlineStr">
        <is>
          <t>Actiu</t>
        </is>
      </c>
      <c r="C30" s="10" t="inlineStr">
        <is>
          <t>2024-09-23</t>
        </is>
      </c>
      <c r="D30" s="9" t="inlineStr">
        <is>
          <t>Finques SIP</t>
        </is>
      </c>
      <c r="E30" s="9" t="inlineStr">
        <is>
          <t>09884</t>
        </is>
      </c>
      <c r="F30" s="10" t="inlineStr">
        <is>
          <t>2024-11-06</t>
        </is>
      </c>
      <c r="G30" s="9" t="n">
        <v>44</v>
      </c>
      <c r="H30" s="16" t="n"/>
      <c r="I30" s="123" t="n">
        <v>302358</v>
      </c>
      <c r="J30" s="7" t="inlineStr">
        <is>
          <t>-</t>
        </is>
      </c>
      <c r="K30" s="5" t="inlineStr">
        <is>
          <t>Piso</t>
        </is>
      </c>
      <c r="L30" s="5" t="inlineStr">
        <is>
          <t>Nuevo</t>
        </is>
      </c>
      <c r="M30" s="8" t="inlineStr">
        <is>
          <t>-</t>
        </is>
      </c>
      <c r="N30" s="8" t="inlineStr">
        <is>
          <t>-</t>
        </is>
      </c>
      <c r="O30" s="5" t="inlineStr">
        <is>
          <t>Vilafranca del Penedes</t>
        </is>
      </c>
      <c r="P30" s="5" t="inlineStr">
        <is>
          <t>Poble nou</t>
        </is>
      </c>
      <c r="Q30" s="8" t="n">
        <v>87.81999999999999</v>
      </c>
      <c r="R30" s="8" t="n">
        <v>74.86</v>
      </c>
      <c r="S30" s="5" t="inlineStr">
        <is>
          <t>-</t>
        </is>
      </c>
      <c r="T30" s="5" t="inlineStr">
        <is>
          <t>Si</t>
        </is>
      </c>
      <c r="U30" s="8" t="n">
        <v>3</v>
      </c>
      <c r="V30" s="8" t="n">
        <v>2</v>
      </c>
      <c r="W30" s="5" t="inlineStr">
        <is>
          <t>Oeste</t>
        </is>
      </c>
      <c r="X30" s="5" t="inlineStr">
        <is>
          <t>No</t>
        </is>
      </c>
      <c r="Y30" s="5" t="inlineStr">
        <is>
          <t>Si</t>
        </is>
      </c>
      <c r="Z30" s="5" t="inlineStr">
        <is>
          <t>No</t>
        </is>
      </c>
      <c r="AA30" s="5" t="inlineStr">
        <is>
          <t>No</t>
        </is>
      </c>
      <c r="AB30" s="5" t="inlineStr">
        <is>
          <t>No</t>
        </is>
      </c>
      <c r="AC30" s="13" t="inlineStr">
        <is>
          <t>Aqui</t>
        </is>
      </c>
      <c r="AD30" s="16" t="n"/>
      <c r="AE30" s="11" t="n">
        <v>3442.928717831929</v>
      </c>
      <c r="AF30" s="11" t="inlineStr">
        <is>
          <t>-</t>
        </is>
      </c>
      <c r="AH30" s="11">
        <f>IF(P30="","",AVERAGEIF($P$6:$P$505, P30, $AE$6:$AE$505))</f>
        <v/>
      </c>
      <c r="AI30" s="11">
        <f>IF(AE30="","",IF(AE30="-","-",IF((AE30-AH30)=0,"-",IF((AE30-AH30)&gt;0,"↑","↓"))))</f>
        <v/>
      </c>
      <c r="AJ30" s="11">
        <f>IF(AF30="","",IF(AF30="-","-",AVERAGEIF($P$6:$P$505, P30, $AF$6:$AF$505)))</f>
        <v/>
      </c>
      <c r="AK30" s="11">
        <f>IF(AF30="","",IF(AF30="-","-",IF((AF30-AJ30)=0,"-",IF((AF30-AJ30)&gt;0,"↑","↓"))))</f>
        <v/>
      </c>
      <c r="AM30" s="124">
        <f>IF(I30="","",((I30-$AJ$2)*$AL$3*((1+$AL$3)^(30*12)))/(((1+$AL$3)^(30*12))-1))</f>
        <v/>
      </c>
    </row>
    <row r="31">
      <c r="B31" s="4" t="inlineStr">
        <is>
          <t>Actiu</t>
        </is>
      </c>
      <c r="C31" s="10" t="inlineStr">
        <is>
          <t>2024-09-23</t>
        </is>
      </c>
      <c r="D31" s="9" t="inlineStr">
        <is>
          <t>Finques SIP</t>
        </is>
      </c>
      <c r="E31" s="9" t="inlineStr">
        <is>
          <t>09885</t>
        </is>
      </c>
      <c r="F31" s="10" t="inlineStr">
        <is>
          <t>2024-11-06</t>
        </is>
      </c>
      <c r="G31" s="9" t="n">
        <v>44</v>
      </c>
      <c r="H31" s="17" t="n"/>
      <c r="I31" s="123" t="n">
        <v>295688</v>
      </c>
      <c r="J31" s="7" t="inlineStr">
        <is>
          <t>-</t>
        </is>
      </c>
      <c r="K31" s="5" t="inlineStr">
        <is>
          <t>Piso</t>
        </is>
      </c>
      <c r="L31" s="5" t="inlineStr">
        <is>
          <t>Nuevo</t>
        </is>
      </c>
      <c r="M31" s="8" t="inlineStr">
        <is>
          <t>-</t>
        </is>
      </c>
      <c r="N31" s="8" t="inlineStr">
        <is>
          <t>-</t>
        </is>
      </c>
      <c r="O31" s="5" t="inlineStr">
        <is>
          <t>Vilafranca del Penedes</t>
        </is>
      </c>
      <c r="P31" s="5" t="inlineStr">
        <is>
          <t>Poble nou</t>
        </is>
      </c>
      <c r="Q31" s="8" t="n">
        <v>87</v>
      </c>
      <c r="R31" s="8" t="n">
        <v>72.45</v>
      </c>
      <c r="S31" s="5" t="inlineStr">
        <is>
          <t>-</t>
        </is>
      </c>
      <c r="T31" s="5" t="inlineStr">
        <is>
          <t>No</t>
        </is>
      </c>
      <c r="U31" s="8" t="n">
        <v>3</v>
      </c>
      <c r="V31" s="8" t="n">
        <v>2</v>
      </c>
      <c r="W31" s="5" t="inlineStr">
        <is>
          <t>-</t>
        </is>
      </c>
      <c r="X31" s="5" t="inlineStr">
        <is>
          <t>No</t>
        </is>
      </c>
      <c r="Y31" s="5" t="inlineStr">
        <is>
          <t>Si</t>
        </is>
      </c>
      <c r="Z31" s="5" t="inlineStr">
        <is>
          <t>No</t>
        </is>
      </c>
      <c r="AA31" s="5" t="inlineStr">
        <is>
          <t>No</t>
        </is>
      </c>
      <c r="AB31" s="5" t="inlineStr">
        <is>
          <t>No</t>
        </is>
      </c>
      <c r="AC31" s="50" t="inlineStr">
        <is>
          <t>Aqui</t>
        </is>
      </c>
      <c r="AD31" s="17" t="n"/>
      <c r="AE31" s="11" t="n">
        <v>3398.712643678161</v>
      </c>
      <c r="AF31" s="11" t="inlineStr">
        <is>
          <t>-</t>
        </is>
      </c>
      <c r="AH31" s="11">
        <f>IF(P31="","",AVERAGEIF($P$6:$P$505, P31, $AE$6:$AE$505))</f>
        <v/>
      </c>
      <c r="AI31" s="11">
        <f>IF(AE31="","",IF(AE31="-","-",IF((AE31-AH31)=0,"-",IF((AE31-AH31)&gt;0,"↑","↓"))))</f>
        <v/>
      </c>
      <c r="AJ31" s="11">
        <f>IF(AF31="","",IF(AF31="-","-",AVERAGEIF($P$6:$P$505, P31, $AF$6:$AF$505)))</f>
        <v/>
      </c>
      <c r="AK31" s="11">
        <f>IF(AF31="","",IF(AF31="-","-",IF((AF31-AJ31)=0,"-",IF((AF31-AJ31)&gt;0,"↑","↓"))))</f>
        <v/>
      </c>
      <c r="AM31" s="124">
        <f>IF(I31="","",((I31-$AJ$2)*$AL$3*((1+$AL$3)^(30*12)))/(((1+$AL$3)^(30*12))-1))</f>
        <v/>
      </c>
    </row>
    <row r="32">
      <c r="B32" s="4" t="inlineStr">
        <is>
          <t>Actiu</t>
        </is>
      </c>
      <c r="C32" s="10" t="inlineStr">
        <is>
          <t>2024-09-23</t>
        </is>
      </c>
      <c r="D32" s="9" t="inlineStr">
        <is>
          <t>Finques SIP</t>
        </is>
      </c>
      <c r="E32" s="9" t="inlineStr">
        <is>
          <t>09887</t>
        </is>
      </c>
      <c r="F32" s="10" t="inlineStr">
        <is>
          <t>2024-11-06</t>
        </is>
      </c>
      <c r="G32" s="9" t="n">
        <v>44</v>
      </c>
      <c r="H32" s="17" t="n"/>
      <c r="I32" s="123" t="n">
        <v>281761</v>
      </c>
      <c r="J32" s="7" t="inlineStr">
        <is>
          <t>-</t>
        </is>
      </c>
      <c r="K32" s="5" t="inlineStr">
        <is>
          <t>Piso</t>
        </is>
      </c>
      <c r="L32" s="5" t="inlineStr">
        <is>
          <t>Nuevo</t>
        </is>
      </c>
      <c r="M32" s="8" t="inlineStr">
        <is>
          <t>-</t>
        </is>
      </c>
      <c r="N32" s="8" t="inlineStr">
        <is>
          <t>-</t>
        </is>
      </c>
      <c r="O32" s="5" t="inlineStr">
        <is>
          <t>Vilafranca del Penedes</t>
        </is>
      </c>
      <c r="P32" s="5" t="inlineStr">
        <is>
          <t>Poble nou</t>
        </is>
      </c>
      <c r="Q32" s="8" t="n">
        <v>87.28</v>
      </c>
      <c r="R32" s="8" t="n">
        <v>71.34999999999999</v>
      </c>
      <c r="S32" s="5" t="inlineStr">
        <is>
          <t>-</t>
        </is>
      </c>
      <c r="T32" s="5" t="inlineStr">
        <is>
          <t>No</t>
        </is>
      </c>
      <c r="U32" s="8" t="n">
        <v>3</v>
      </c>
      <c r="V32" s="8" t="n">
        <v>2</v>
      </c>
      <c r="W32" s="5" t="inlineStr">
        <is>
          <t>-</t>
        </is>
      </c>
      <c r="X32" s="5" t="inlineStr">
        <is>
          <t>No</t>
        </is>
      </c>
      <c r="Y32" s="5" t="inlineStr">
        <is>
          <t>Si</t>
        </is>
      </c>
      <c r="Z32" s="5" t="inlineStr">
        <is>
          <t>No</t>
        </is>
      </c>
      <c r="AA32" s="5" t="inlineStr">
        <is>
          <t>No</t>
        </is>
      </c>
      <c r="AB32" s="5" t="inlineStr">
        <is>
          <t>No</t>
        </is>
      </c>
      <c r="AC32" s="50" t="inlineStr">
        <is>
          <t>Aqui</t>
        </is>
      </c>
      <c r="AD32" s="17" t="n"/>
      <c r="AE32" s="11" t="n">
        <v>3228.242438130156</v>
      </c>
      <c r="AF32" s="11" t="inlineStr">
        <is>
          <t>-</t>
        </is>
      </c>
      <c r="AH32" s="11">
        <f>IF(P32="","",AVERAGEIF($P$6:$P$505, P32, $AE$6:$AE$505))</f>
        <v/>
      </c>
      <c r="AI32" s="11">
        <f>IF(AE32="","",IF(AE32="-","-",IF((AE32-AH32)=0,"-",IF((AE32-AH32)&gt;0,"↑","↓"))))</f>
        <v/>
      </c>
      <c r="AJ32" s="11">
        <f>IF(AF32="","",IF(AF32="-","-",AVERAGEIF($P$6:$P$505, P32, $AF$6:$AF$505)))</f>
        <v/>
      </c>
      <c r="AK32" s="11">
        <f>IF(AF32="","",IF(AF32="-","-",IF((AF32-AJ32)=0,"-",IF((AF32-AJ32)&gt;0,"↑","↓"))))</f>
        <v/>
      </c>
      <c r="AM32" s="124">
        <f>IF(I32="","",((I32-$AJ$2)*$AL$3*((1+$AL$3)^(30*12)))/(((1+$AL$3)^(30*12))-1))</f>
        <v/>
      </c>
    </row>
    <row r="33">
      <c r="B33" s="4" t="inlineStr">
        <is>
          <t>Venut</t>
        </is>
      </c>
      <c r="C33" s="10" t="inlineStr">
        <is>
          <t>2024-09-23</t>
        </is>
      </c>
      <c r="D33" s="9" t="inlineStr">
        <is>
          <t>Finques SIP</t>
        </is>
      </c>
      <c r="E33" s="9" t="inlineStr">
        <is>
          <t>09975</t>
        </is>
      </c>
      <c r="F33" s="10" t="inlineStr">
        <is>
          <t>2024-09-29</t>
        </is>
      </c>
      <c r="G33" s="59" t="n">
        <v>6</v>
      </c>
      <c r="H33" s="16" t="n"/>
      <c r="I33" s="123" t="inlineStr">
        <is>
          <t>Lloguer (900€)</t>
        </is>
      </c>
      <c r="J33" s="7" t="inlineStr">
        <is>
          <t>-</t>
        </is>
      </c>
      <c r="K33" s="5" t="inlineStr">
        <is>
          <t>Dúplex</t>
        </is>
      </c>
      <c r="L33" s="5" t="inlineStr">
        <is>
          <t>Entrar a vivir</t>
        </is>
      </c>
      <c r="M33" s="8" t="n">
        <v>1998</v>
      </c>
      <c r="N33" s="8" t="n">
        <v>26</v>
      </c>
      <c r="O33" s="5" t="inlineStr">
        <is>
          <t>Vilafranca del Penedes</t>
        </is>
      </c>
      <c r="P33" s="5" t="inlineStr">
        <is>
          <t>*CENTRO</t>
        </is>
      </c>
      <c r="Q33" s="8" t="n">
        <v>102</v>
      </c>
      <c r="R33" s="8" t="n">
        <v>90</v>
      </c>
      <c r="S33" s="5" t="n">
        <v>3</v>
      </c>
      <c r="T33" s="5" t="inlineStr">
        <is>
          <t>Si</t>
        </is>
      </c>
      <c r="U33" s="8" t="n">
        <v>3</v>
      </c>
      <c r="V33" s="8" t="n">
        <v>2</v>
      </c>
      <c r="W33" s="5" t="inlineStr">
        <is>
          <t>Oeste</t>
        </is>
      </c>
      <c r="X33" s="5" t="inlineStr">
        <is>
          <t>No</t>
        </is>
      </c>
      <c r="Y33" s="5" t="inlineStr">
        <is>
          <t>Si</t>
        </is>
      </c>
      <c r="Z33" s="5" t="inlineStr">
        <is>
          <t>No</t>
        </is>
      </c>
      <c r="AA33" s="5" t="inlineStr">
        <is>
          <t>Si</t>
        </is>
      </c>
      <c r="AB33" s="5" t="inlineStr">
        <is>
          <t>No</t>
        </is>
      </c>
      <c r="AC33" s="58" t="inlineStr">
        <is>
          <t>Aqui</t>
        </is>
      </c>
      <c r="AD33" s="16" t="n"/>
      <c r="AE33" s="11" t="inlineStr">
        <is>
          <t>-</t>
        </is>
      </c>
      <c r="AF33" s="11" t="inlineStr">
        <is>
          <t>-</t>
        </is>
      </c>
      <c r="AH33" s="11">
        <f>IF(P33="","",AVERAGEIF($P$6:$P$505, P33, $AE$6:$AE$505))</f>
        <v/>
      </c>
      <c r="AI33" s="11">
        <f>IF(AE33="","",IF(AE33="-","-",IF((AE33-AH33)=0,"-",IF((AE33-AH33)&gt;0,"↑","↓"))))</f>
        <v/>
      </c>
      <c r="AJ33" s="11">
        <f>IF(AF33="","",IF(AF33="-","-",AVERAGEIF($P$6:$P$505, P33, $AF$6:$AF$505)))</f>
        <v/>
      </c>
      <c r="AK33" s="11">
        <f>IF(AF33="","",IF(AF33="-","-",IF((AF33-AJ33)=0,"-",IF((AF33-AJ33)&gt;0,"↑","↓"))))</f>
        <v/>
      </c>
      <c r="AM33" s="124" t="inlineStr">
        <is>
          <t>-</t>
        </is>
      </c>
    </row>
    <row r="34">
      <c r="B34" s="4" t="inlineStr">
        <is>
          <t>Actiu</t>
        </is>
      </c>
      <c r="C34" s="10" t="inlineStr">
        <is>
          <t>2024-09-23</t>
        </is>
      </c>
      <c r="D34" s="9" t="inlineStr">
        <is>
          <t>Finques SIP</t>
        </is>
      </c>
      <c r="E34" s="9" t="inlineStr">
        <is>
          <t>09889</t>
        </is>
      </c>
      <c r="F34" s="10" t="inlineStr">
        <is>
          <t>2024-11-06</t>
        </is>
      </c>
      <c r="G34" s="9" t="n">
        <v>44</v>
      </c>
      <c r="H34" s="17" t="n"/>
      <c r="I34" s="123" t="n">
        <v>174000</v>
      </c>
      <c r="J34" s="7" t="inlineStr">
        <is>
          <t>-</t>
        </is>
      </c>
      <c r="K34" s="5" t="inlineStr">
        <is>
          <t>Adosado</t>
        </is>
      </c>
      <c r="L34" s="5" t="inlineStr">
        <is>
          <t>Buen estado</t>
        </is>
      </c>
      <c r="M34" s="8" t="n">
        <v>1850</v>
      </c>
      <c r="N34" s="8" t="n">
        <v>174</v>
      </c>
      <c r="O34" s="5" t="inlineStr">
        <is>
          <t>Vilafranca del Penedes</t>
        </is>
      </c>
      <c r="P34" s="5" t="inlineStr">
        <is>
          <t>*CENTRO</t>
        </is>
      </c>
      <c r="Q34" s="8" t="n">
        <v>100</v>
      </c>
      <c r="R34" s="8" t="n">
        <v>90</v>
      </c>
      <c r="S34" s="5" t="n">
        <v>1</v>
      </c>
      <c r="T34" s="5" t="inlineStr">
        <is>
          <t>No</t>
        </is>
      </c>
      <c r="U34" s="8" t="n">
        <v>2</v>
      </c>
      <c r="V34" s="8" t="n">
        <v>2</v>
      </c>
      <c r="W34" s="5" t="inlineStr">
        <is>
          <t>Noreste</t>
        </is>
      </c>
      <c r="X34" s="5" t="inlineStr">
        <is>
          <t>No</t>
        </is>
      </c>
      <c r="Y34" s="5" t="inlineStr">
        <is>
          <t>Si</t>
        </is>
      </c>
      <c r="Z34" s="5" t="inlineStr">
        <is>
          <t>No</t>
        </is>
      </c>
      <c r="AA34" s="5" t="inlineStr">
        <is>
          <t>No</t>
        </is>
      </c>
      <c r="AB34" s="5" t="inlineStr">
        <is>
          <t>No</t>
        </is>
      </c>
      <c r="AC34" s="58" t="inlineStr">
        <is>
          <t>Aqui</t>
        </is>
      </c>
      <c r="AD34" s="17" t="n"/>
      <c r="AE34" s="11" t="n">
        <v>1740</v>
      </c>
      <c r="AF34" s="11" t="n">
        <v>930.4812834224598</v>
      </c>
      <c r="AH34" s="11">
        <f>IF(P34="","",AVERAGEIF($P$6:$P$505, P34, $AE$6:$AE$505))</f>
        <v/>
      </c>
      <c r="AI34" s="11">
        <f>IF(AE34="","",IF(AE34="-","-",IF((AE34-AH34)=0,"-",IF((AE34-AH34)&gt;0,"↑","↓"))))</f>
        <v/>
      </c>
      <c r="AJ34" s="11">
        <f>IF(AF34="","",IF(AF34="-","-",AVERAGEIF($P$6:$P$505, P34, $AF$6:$AF$505)))</f>
        <v/>
      </c>
      <c r="AK34" s="11">
        <f>IF(AF34="","",IF(AF34="-","-",IF((AF34-AJ34)=0,"-",IF((AF34-AJ34)&gt;0,"↑","↓"))))</f>
        <v/>
      </c>
      <c r="AM34" s="124">
        <f>IF(I34="","",((I34-$AJ$2)*$AL$3*((1+$AL$3)^(30*12)))/(((1+$AL$3)^(30*12))-1))</f>
        <v/>
      </c>
    </row>
    <row r="35">
      <c r="B35" s="4" t="inlineStr">
        <is>
          <t>Venut</t>
        </is>
      </c>
      <c r="C35" s="10" t="inlineStr">
        <is>
          <t>2024-09-23</t>
        </is>
      </c>
      <c r="D35" s="9" t="inlineStr">
        <is>
          <t>Finques SIP</t>
        </is>
      </c>
      <c r="E35" s="9" t="inlineStr">
        <is>
          <t>09974</t>
        </is>
      </c>
      <c r="F35" s="10" t="inlineStr">
        <is>
          <t>2024-09-29</t>
        </is>
      </c>
      <c r="G35" s="59" t="n">
        <v>6</v>
      </c>
      <c r="H35" s="17" t="n"/>
      <c r="I35" s="123" t="inlineStr">
        <is>
          <t>Lloguer (875€)</t>
        </is>
      </c>
      <c r="J35" s="7" t="inlineStr">
        <is>
          <t>-</t>
        </is>
      </c>
      <c r="K35" s="5" t="inlineStr">
        <is>
          <t>Piso</t>
        </is>
      </c>
      <c r="L35" s="5" t="inlineStr">
        <is>
          <t>Buen estado</t>
        </is>
      </c>
      <c r="M35" s="8" t="n">
        <v>2008</v>
      </c>
      <c r="N35" s="8" t="n">
        <v>16</v>
      </c>
      <c r="O35" s="5" t="inlineStr">
        <is>
          <t>Vilafranca del Penedes</t>
        </is>
      </c>
      <c r="P35" s="5" t="inlineStr">
        <is>
          <t>La Girada</t>
        </is>
      </c>
      <c r="Q35" s="8" t="n">
        <v>80</v>
      </c>
      <c r="R35" s="8" t="inlineStr">
        <is>
          <t>-</t>
        </is>
      </c>
      <c r="S35" s="5" t="n">
        <v>1</v>
      </c>
      <c r="T35" s="5" t="inlineStr">
        <is>
          <t>Si</t>
        </is>
      </c>
      <c r="U35" s="8" t="n">
        <v>3</v>
      </c>
      <c r="V35" s="8" t="n">
        <v>2</v>
      </c>
      <c r="W35" s="5" t="inlineStr">
        <is>
          <t>-</t>
        </is>
      </c>
      <c r="X35" s="5" t="inlineStr">
        <is>
          <t>No</t>
        </is>
      </c>
      <c r="Y35" s="5" t="inlineStr">
        <is>
          <t>No</t>
        </is>
      </c>
      <c r="Z35" s="5" t="inlineStr">
        <is>
          <t>Si</t>
        </is>
      </c>
      <c r="AA35" s="5" t="inlineStr">
        <is>
          <t>Si</t>
        </is>
      </c>
      <c r="AB35" s="5" t="inlineStr">
        <is>
          <t>No</t>
        </is>
      </c>
      <c r="AC35" s="58" t="inlineStr">
        <is>
          <t>Aqui</t>
        </is>
      </c>
      <c r="AD35" s="17" t="n"/>
      <c r="AE35" s="11" t="inlineStr">
        <is>
          <t>-</t>
        </is>
      </c>
      <c r="AF35" s="11" t="inlineStr">
        <is>
          <t>-</t>
        </is>
      </c>
      <c r="AH35" s="11">
        <f>IF(P35="","",AVERAGEIF($P$6:$P$505, P35, $AE$6:$AE$505))</f>
        <v/>
      </c>
      <c r="AI35" s="11">
        <f>IF(AE35="","",IF(AE35="-","-",IF((AE35-AH35)=0,"-",IF((AE35-AH35)&gt;0,"↑","↓"))))</f>
        <v/>
      </c>
      <c r="AJ35" s="11">
        <f>IF(AF35="","",IF(AF35="-","-",AVERAGEIF($P$6:$P$505, P35, $AF$6:$AF$505)))</f>
        <v/>
      </c>
      <c r="AK35" s="11">
        <f>IF(AF35="","",IF(AF35="-","-",IF((AF35-AJ35)=0,"-",IF((AF35-AJ35)&gt;0,"↑","↓"))))</f>
        <v/>
      </c>
      <c r="AM35" s="124" t="inlineStr">
        <is>
          <t>-</t>
        </is>
      </c>
    </row>
    <row r="36">
      <c r="B36" s="4" t="inlineStr">
        <is>
          <t>Actiu</t>
        </is>
      </c>
      <c r="C36" s="10" t="inlineStr">
        <is>
          <t>2024-09-23</t>
        </is>
      </c>
      <c r="D36" s="9" t="inlineStr">
        <is>
          <t>Finques SIP</t>
        </is>
      </c>
      <c r="E36" s="9" t="inlineStr">
        <is>
          <t>009125</t>
        </is>
      </c>
      <c r="F36" s="10" t="inlineStr">
        <is>
          <t>2024-11-06</t>
        </is>
      </c>
      <c r="G36" s="59" t="n">
        <v>44</v>
      </c>
      <c r="H36" s="16" t="n"/>
      <c r="I36" s="123" t="n">
        <v>287000</v>
      </c>
      <c r="J36" s="7" t="inlineStr">
        <is>
          <t>-</t>
        </is>
      </c>
      <c r="K36" s="5" t="inlineStr">
        <is>
          <t>Casa</t>
        </is>
      </c>
      <c r="L36" s="5" t="inlineStr">
        <is>
          <t>Para reformar</t>
        </is>
      </c>
      <c r="M36" s="8" t="n">
        <v>1800</v>
      </c>
      <c r="N36" s="8" t="n">
        <v>224</v>
      </c>
      <c r="O36" s="5" t="inlineStr">
        <is>
          <t>Vilafranca del Penedes</t>
        </is>
      </c>
      <c r="P36" s="5" t="inlineStr">
        <is>
          <t>Vilafranca del Penedès</t>
        </is>
      </c>
      <c r="Q36" s="8" t="n">
        <v>300</v>
      </c>
      <c r="R36" s="8" t="n">
        <v>180</v>
      </c>
      <c r="S36" s="5" t="inlineStr">
        <is>
          <t>-</t>
        </is>
      </c>
      <c r="T36" s="5" t="inlineStr">
        <is>
          <t>No</t>
        </is>
      </c>
      <c r="U36" s="8" t="inlineStr">
        <is>
          <t>-</t>
        </is>
      </c>
      <c r="V36" s="8" t="n">
        <v>2</v>
      </c>
      <c r="W36" s="5" t="inlineStr">
        <is>
          <t>-</t>
        </is>
      </c>
      <c r="X36" s="5" t="inlineStr">
        <is>
          <t>No</t>
        </is>
      </c>
      <c r="Y36" s="5" t="inlineStr">
        <is>
          <t>No</t>
        </is>
      </c>
      <c r="Z36" s="5" t="inlineStr">
        <is>
          <t>No</t>
        </is>
      </c>
      <c r="AA36" s="5" t="inlineStr">
        <is>
          <t>No</t>
        </is>
      </c>
      <c r="AB36" s="5" t="inlineStr">
        <is>
          <t>No</t>
        </is>
      </c>
      <c r="AC36" s="58" t="inlineStr">
        <is>
          <t>Aqui</t>
        </is>
      </c>
      <c r="AD36" s="16" t="n"/>
      <c r="AE36" s="11" t="n">
        <v>956.6666666666666</v>
      </c>
      <c r="AF36" s="11" t="n">
        <v>451.2578616352201</v>
      </c>
      <c r="AH36" s="11">
        <f>IF(P36="","",AVERAGEIF($P$6:$P$505, P36, $AE$6:$AE$505))</f>
        <v/>
      </c>
      <c r="AI36" s="11">
        <f>IF(AE36="","",IF(AE36="-","-",IF((AE36-AH36)=0,"-",IF((AE36-AH36)&gt;0,"↑","↓"))))</f>
        <v/>
      </c>
      <c r="AJ36" s="11">
        <f>IF(AF36="","",IF(AF36="-","-",AVERAGEIF($P$6:$P$505, P36, $AF$6:$AF$505)))</f>
        <v/>
      </c>
      <c r="AK36" s="11">
        <f>IF(AF36="","",IF(AF36="-","-",IF((AF36-AJ36)=0,"-",IF((AF36-AJ36)&gt;0,"↑","↓"))))</f>
        <v/>
      </c>
      <c r="AM36" s="124">
        <f>IF(I36="","",((I36-$AJ$2)*$AL$3*((1+$AL$3)^(30*12)))/(((1+$AL$3)^(30*12))-1))</f>
        <v/>
      </c>
    </row>
    <row r="37">
      <c r="B37" s="4" t="inlineStr">
        <is>
          <t>Actiu</t>
        </is>
      </c>
      <c r="C37" s="10" t="inlineStr">
        <is>
          <t>2024-09-23</t>
        </is>
      </c>
      <c r="D37" s="9" t="inlineStr">
        <is>
          <t>Finques SIP</t>
        </is>
      </c>
      <c r="E37" s="9" t="inlineStr">
        <is>
          <t>09841</t>
        </is>
      </c>
      <c r="F37" s="10" t="inlineStr">
        <is>
          <t>2024-11-06</t>
        </is>
      </c>
      <c r="G37" s="9" t="n">
        <v>44</v>
      </c>
      <c r="H37" s="17" t="n"/>
      <c r="I37" s="123" t="n">
        <v>176000</v>
      </c>
      <c r="J37" s="7" t="inlineStr">
        <is>
          <t>-</t>
        </is>
      </c>
      <c r="K37" s="5" t="inlineStr">
        <is>
          <t>Casa</t>
        </is>
      </c>
      <c r="L37" s="5" t="inlineStr">
        <is>
          <t>Buen estado</t>
        </is>
      </c>
      <c r="M37" s="8" t="n">
        <v>1884</v>
      </c>
      <c r="N37" s="8" t="n">
        <v>140</v>
      </c>
      <c r="O37" s="5" t="inlineStr">
        <is>
          <t>Vilafranca del Penedes</t>
        </is>
      </c>
      <c r="P37" s="5" t="inlineStr">
        <is>
          <t>Sant Julià</t>
        </is>
      </c>
      <c r="Q37" s="8" t="n">
        <v>145</v>
      </c>
      <c r="R37" s="8" t="n">
        <v>140</v>
      </c>
      <c r="S37" s="5" t="inlineStr">
        <is>
          <t>-</t>
        </is>
      </c>
      <c r="T37" s="5" t="inlineStr">
        <is>
          <t>No</t>
        </is>
      </c>
      <c r="U37" s="8" t="n">
        <v>3</v>
      </c>
      <c r="V37" s="8" t="n">
        <v>1</v>
      </c>
      <c r="W37" s="5" t="inlineStr">
        <is>
          <t>Este Oeste</t>
        </is>
      </c>
      <c r="X37" s="5" t="inlineStr">
        <is>
          <t>No</t>
        </is>
      </c>
      <c r="Y37" s="5" t="inlineStr">
        <is>
          <t>Si</t>
        </is>
      </c>
      <c r="Z37" s="5" t="inlineStr">
        <is>
          <t>No</t>
        </is>
      </c>
      <c r="AA37" s="5" t="inlineStr">
        <is>
          <t>Si</t>
        </is>
      </c>
      <c r="AB37" s="5" t="inlineStr">
        <is>
          <t>No</t>
        </is>
      </c>
      <c r="AC37" s="58" t="inlineStr">
        <is>
          <t>Aqui</t>
        </is>
      </c>
      <c r="AD37" s="17" t="n"/>
      <c r="AE37" s="11" t="n">
        <v>1213.793103448276</v>
      </c>
      <c r="AF37" s="11" t="n">
        <v>713.995943204868</v>
      </c>
      <c r="AH37" s="11">
        <f>IF(P37="","",AVERAGEIF($P$6:$P$505, P37, $AE$6:$AE$505))</f>
        <v/>
      </c>
      <c r="AI37" s="11">
        <f>IF(AE37="","",IF(AE37="-","-",IF((AE37-AH37)=0,"-",IF((AE37-AH37)&gt;0,"↑","↓"))))</f>
        <v/>
      </c>
      <c r="AJ37" s="11">
        <f>IF(AF37="","",IF(AF37="-","-",AVERAGEIF($P$6:$P$505, P37, $AF$6:$AF$505)))</f>
        <v/>
      </c>
      <c r="AK37" s="11">
        <f>IF(AF37="","",IF(AF37="-","-",IF((AF37-AJ37)=0,"-",IF((AF37-AJ37)&gt;0,"↑","↓"))))</f>
        <v/>
      </c>
      <c r="AM37" s="124">
        <f>IF(I37="","",((I37-$AJ$2)*$AL$3*((1+$AL$3)^(30*12)))/(((1+$AL$3)^(30*12))-1))</f>
        <v/>
      </c>
    </row>
    <row r="38">
      <c r="B38" s="4" t="inlineStr">
        <is>
          <t>Actiu</t>
        </is>
      </c>
      <c r="C38" s="10" t="inlineStr">
        <is>
          <t>2024-09-23</t>
        </is>
      </c>
      <c r="D38" s="9" t="inlineStr">
        <is>
          <t>Finques SIP</t>
        </is>
      </c>
      <c r="E38" s="9" t="inlineStr">
        <is>
          <t>09250</t>
        </is>
      </c>
      <c r="F38" s="10" t="inlineStr">
        <is>
          <t>2024-11-06</t>
        </is>
      </c>
      <c r="G38" s="9" t="n">
        <v>44</v>
      </c>
      <c r="H38" s="17" t="n"/>
      <c r="I38" s="123" t="n">
        <v>300000</v>
      </c>
      <c r="J38" s="7" t="inlineStr">
        <is>
          <t>-</t>
        </is>
      </c>
      <c r="K38" s="5" t="inlineStr">
        <is>
          <t>Casa</t>
        </is>
      </c>
      <c r="L38" s="5" t="inlineStr">
        <is>
          <t>Para reformar</t>
        </is>
      </c>
      <c r="M38" s="8" t="n">
        <v>1850</v>
      </c>
      <c r="N38" s="8" t="n">
        <v>174</v>
      </c>
      <c r="O38" s="5" t="inlineStr">
        <is>
          <t>Vilafranca del Penedes</t>
        </is>
      </c>
      <c r="P38" s="5" t="inlineStr">
        <is>
          <t>*CENTRO</t>
        </is>
      </c>
      <c r="Q38" s="8" t="n">
        <v>702</v>
      </c>
      <c r="R38" s="8" t="n">
        <v>378</v>
      </c>
      <c r="S38" s="5" t="inlineStr">
        <is>
          <t>-</t>
        </is>
      </c>
      <c r="T38" s="5" t="inlineStr">
        <is>
          <t>No</t>
        </is>
      </c>
      <c r="U38" s="8" t="n">
        <v>15</v>
      </c>
      <c r="V38" s="8" t="n">
        <v>5</v>
      </c>
      <c r="W38" s="5" t="inlineStr">
        <is>
          <t>-</t>
        </is>
      </c>
      <c r="X38" s="5" t="inlineStr">
        <is>
          <t>No</t>
        </is>
      </c>
      <c r="Y38" s="5" t="inlineStr">
        <is>
          <t>No</t>
        </is>
      </c>
      <c r="Z38" s="5" t="inlineStr">
        <is>
          <t>No</t>
        </is>
      </c>
      <c r="AA38" s="5" t="inlineStr">
        <is>
          <t>No</t>
        </is>
      </c>
      <c r="AB38" s="5" t="inlineStr">
        <is>
          <t>No</t>
        </is>
      </c>
      <c r="AC38" s="58" t="inlineStr">
        <is>
          <t>Aqui</t>
        </is>
      </c>
      <c r="AD38" s="17" t="n"/>
      <c r="AE38" s="11" t="n">
        <v>427.3504273504274</v>
      </c>
      <c r="AF38" s="11" t="n">
        <v>228.5296402943462</v>
      </c>
      <c r="AH38" s="11">
        <f>IF(P38="","",AVERAGEIF($P$6:$P$505, P38, $AE$6:$AE$505))</f>
        <v/>
      </c>
      <c r="AI38" s="11">
        <f>IF(AE38="","",IF(AE38="-","-",IF((AE38-AH38)=0,"-",IF((AE38-AH38)&gt;0,"↑","↓"))))</f>
        <v/>
      </c>
      <c r="AJ38" s="11">
        <f>IF(AF38="","",IF(AF38="-","-",AVERAGEIF($P$6:$P$505, P38, $AF$6:$AF$505)))</f>
        <v/>
      </c>
      <c r="AK38" s="11">
        <f>IF(AF38="","",IF(AF38="-","-",IF((AF38-AJ38)=0,"-",IF((AF38-AJ38)&gt;0,"↑","↓"))))</f>
        <v/>
      </c>
      <c r="AM38" s="124">
        <f>IF(I38="","",((I38-$AJ$2)*$AL$3*((1+$AL$3)^(30*12)))/(((1+$AL$3)^(30*12))-1))</f>
        <v/>
      </c>
    </row>
    <row r="39">
      <c r="B39" s="4" t="inlineStr">
        <is>
          <t>Actiu</t>
        </is>
      </c>
      <c r="C39" s="10" t="inlineStr">
        <is>
          <t>2024-09-23</t>
        </is>
      </c>
      <c r="D39" s="9" t="inlineStr">
        <is>
          <t>Finques SIP</t>
        </is>
      </c>
      <c r="E39" s="9" t="inlineStr">
        <is>
          <t>09513</t>
        </is>
      </c>
      <c r="F39" s="10" t="inlineStr">
        <is>
          <t>2024-11-06</t>
        </is>
      </c>
      <c r="G39" s="9" t="n">
        <v>44</v>
      </c>
      <c r="H39" s="16" t="n"/>
      <c r="I39" s="123" t="n">
        <v>475000</v>
      </c>
      <c r="J39" s="7" t="inlineStr">
        <is>
          <t>-</t>
        </is>
      </c>
      <c r="K39" s="5" t="inlineStr">
        <is>
          <t>Casa</t>
        </is>
      </c>
      <c r="L39" s="5" t="inlineStr">
        <is>
          <t>Entrar a vivir</t>
        </is>
      </c>
      <c r="M39" s="8" t="n">
        <v>1995</v>
      </c>
      <c r="N39" s="8" t="n">
        <v>29</v>
      </c>
      <c r="O39" s="5" t="inlineStr">
        <is>
          <t>Vilafranca del Penedes</t>
        </is>
      </c>
      <c r="P39" s="5" t="inlineStr">
        <is>
          <t>Vilafranca del Penedès</t>
        </is>
      </c>
      <c r="Q39" s="8" t="n">
        <v>210</v>
      </c>
      <c r="R39" s="8" t="n">
        <v>187</v>
      </c>
      <c r="S39" s="5" t="n">
        <v>2</v>
      </c>
      <c r="T39" s="5" t="inlineStr">
        <is>
          <t>No</t>
        </is>
      </c>
      <c r="U39" s="8" t="n">
        <v>8</v>
      </c>
      <c r="V39" s="8" t="n">
        <v>3</v>
      </c>
      <c r="W39" s="5" t="inlineStr">
        <is>
          <t>-</t>
        </is>
      </c>
      <c r="X39" s="5" t="inlineStr">
        <is>
          <t>Si</t>
        </is>
      </c>
      <c r="Y39" s="5" t="inlineStr">
        <is>
          <t>No</t>
        </is>
      </c>
      <c r="Z39" s="5" t="inlineStr">
        <is>
          <t>No</t>
        </is>
      </c>
      <c r="AA39" s="5" t="inlineStr">
        <is>
          <t>Si</t>
        </is>
      </c>
      <c r="AB39" s="5" t="inlineStr">
        <is>
          <t>No</t>
        </is>
      </c>
      <c r="AC39" s="14" t="inlineStr">
        <is>
          <t>Aqui</t>
        </is>
      </c>
      <c r="AD39" s="16" t="n"/>
      <c r="AE39" s="11" t="n">
        <v>2261.904761904762</v>
      </c>
      <c r="AF39" s="11" t="n">
        <v>1975.46267415263</v>
      </c>
      <c r="AH39" s="11">
        <f>IF(P39="","",AVERAGEIF($P$6:$P$505, P39, $AE$6:$AE$505))</f>
        <v/>
      </c>
      <c r="AI39" s="11">
        <f>IF(AE39="","",IF(AE39="-","-",IF((AE39-AH39)=0,"-",IF((AE39-AH39)&gt;0,"↑","↓"))))</f>
        <v/>
      </c>
      <c r="AJ39" s="11">
        <f>IF(AF39="","",IF(AF39="-","-",AVERAGEIF($P$6:$P$505, P39, $AF$6:$AF$505)))</f>
        <v/>
      </c>
      <c r="AK39" s="11">
        <f>IF(AF39="","",IF(AF39="-","-",IF((AF39-AJ39)=0,"-",IF((AF39-AJ39)&gt;0,"↑","↓"))))</f>
        <v/>
      </c>
      <c r="AM39" s="124">
        <f>IF(I39="","",((I39-$AJ$2)*$AL$3*((1+$AL$3)^(30*12)))/(((1+$AL$3)^(30*12))-1))</f>
        <v/>
      </c>
    </row>
    <row r="40">
      <c r="B40" s="4" t="inlineStr">
        <is>
          <t>Actiu</t>
        </is>
      </c>
      <c r="C40" s="10" t="inlineStr">
        <is>
          <t>2024-09-23</t>
        </is>
      </c>
      <c r="D40" s="9" t="inlineStr">
        <is>
          <t>Finques SIP</t>
        </is>
      </c>
      <c r="E40" s="9" t="inlineStr">
        <is>
          <t>09251</t>
        </is>
      </c>
      <c r="F40" s="10" t="inlineStr">
        <is>
          <t>2024-11-06</t>
        </is>
      </c>
      <c r="G40" s="9" t="n">
        <v>44</v>
      </c>
      <c r="H40" s="17" t="n"/>
      <c r="I40" s="123" t="n">
        <v>235000</v>
      </c>
      <c r="J40" s="7" t="inlineStr">
        <is>
          <t>-</t>
        </is>
      </c>
      <c r="K40" s="5" t="inlineStr">
        <is>
          <t>Casa</t>
        </is>
      </c>
      <c r="L40" s="5" t="inlineStr">
        <is>
          <t>Para reformar</t>
        </is>
      </c>
      <c r="M40" s="8" t="n">
        <v>1850</v>
      </c>
      <c r="N40" s="8" t="n">
        <v>174</v>
      </c>
      <c r="O40" s="5" t="inlineStr">
        <is>
          <t>Vilafranca del Penedes</t>
        </is>
      </c>
      <c r="P40" s="5" t="inlineStr">
        <is>
          <t>*CENTRO</t>
        </is>
      </c>
      <c r="Q40" s="8" t="n">
        <v>280</v>
      </c>
      <c r="R40" s="8" t="n">
        <v>173</v>
      </c>
      <c r="S40" s="5" t="inlineStr">
        <is>
          <t>-</t>
        </is>
      </c>
      <c r="T40" s="5" t="inlineStr">
        <is>
          <t>No</t>
        </is>
      </c>
      <c r="U40" s="8" t="n">
        <v>6</v>
      </c>
      <c r="V40" s="8" t="n">
        <v>1</v>
      </c>
      <c r="W40" s="5" t="inlineStr">
        <is>
          <t>-</t>
        </is>
      </c>
      <c r="X40" s="5" t="inlineStr">
        <is>
          <t>No</t>
        </is>
      </c>
      <c r="Y40" s="5" t="inlineStr">
        <is>
          <t>Si</t>
        </is>
      </c>
      <c r="Z40" s="5" t="inlineStr">
        <is>
          <t>No</t>
        </is>
      </c>
      <c r="AA40" s="5" t="inlineStr">
        <is>
          <t>No</t>
        </is>
      </c>
      <c r="AB40" s="5" t="inlineStr">
        <is>
          <t>Si</t>
        </is>
      </c>
      <c r="AC40" s="14" t="inlineStr">
        <is>
          <t>Aqui</t>
        </is>
      </c>
      <c r="AD40" s="17" t="n"/>
      <c r="AE40" s="11" t="n">
        <v>839.2857142857143</v>
      </c>
      <c r="AF40" s="11" t="n">
        <v>448.8158899923606</v>
      </c>
      <c r="AH40" s="11">
        <f>IF(P40="","",AVERAGEIF($P$6:$P$505, P40, $AE$6:$AE$505))</f>
        <v/>
      </c>
      <c r="AI40" s="11">
        <f>IF(AE40="","",IF(AE40="-","-",IF((AE40-AH40)=0,"-",IF((AE40-AH40)&gt;0,"↑","↓"))))</f>
        <v/>
      </c>
      <c r="AJ40" s="11">
        <f>IF(AF40="","",IF(AF40="-","-",AVERAGEIF($P$6:$P$505, P40, $AF$6:$AF$505)))</f>
        <v/>
      </c>
      <c r="AK40" s="11">
        <f>IF(AF40="","",IF(AF40="-","-",IF((AF40-AJ40)=0,"-",IF((AF40-AJ40)&gt;0,"↑","↓"))))</f>
        <v/>
      </c>
      <c r="AM40" s="124">
        <f>IF(I40="","",((I40-$AJ$2)*$AL$3*((1+$AL$3)^(30*12)))/(((1+$AL$3)^(30*12))-1))</f>
        <v/>
      </c>
    </row>
    <row r="41">
      <c r="B41" s="4" t="inlineStr">
        <is>
          <t>Venut</t>
        </is>
      </c>
      <c r="C41" s="10" t="inlineStr">
        <is>
          <t>2024-09-23</t>
        </is>
      </c>
      <c r="D41" s="9" t="inlineStr">
        <is>
          <t>Finques SIP</t>
        </is>
      </c>
      <c r="E41" s="9" t="inlineStr">
        <is>
          <t>008824</t>
        </is>
      </c>
      <c r="F41" s="10" t="inlineStr">
        <is>
          <t>2024-10-18</t>
        </is>
      </c>
      <c r="G41" s="9" t="n">
        <v>25</v>
      </c>
      <c r="H41" s="17" t="n"/>
      <c r="I41" s="123" t="n">
        <v>285000</v>
      </c>
      <c r="J41" s="7" t="inlineStr">
        <is>
          <t>-</t>
        </is>
      </c>
      <c r="K41" s="5" t="inlineStr">
        <is>
          <t>Casa</t>
        </is>
      </c>
      <c r="L41" s="5" t="inlineStr">
        <is>
          <t>Buen estado</t>
        </is>
      </c>
      <c r="M41" s="8" t="n">
        <v>1995</v>
      </c>
      <c r="N41" s="8" t="n">
        <v>29</v>
      </c>
      <c r="O41" s="5" t="inlineStr">
        <is>
          <t>Vilafranca del Penedes</t>
        </is>
      </c>
      <c r="P41" s="5" t="inlineStr">
        <is>
          <t>Sant Julià</t>
        </is>
      </c>
      <c r="Q41" s="8" t="n">
        <v>120</v>
      </c>
      <c r="R41" s="8" t="n">
        <v>115</v>
      </c>
      <c r="S41" s="5" t="inlineStr">
        <is>
          <t>-</t>
        </is>
      </c>
      <c r="T41" s="5" t="inlineStr">
        <is>
          <t>No</t>
        </is>
      </c>
      <c r="U41" s="8" t="n">
        <v>3</v>
      </c>
      <c r="V41" s="8" t="n">
        <v>2</v>
      </c>
      <c r="W41" s="5" t="inlineStr">
        <is>
          <t>-</t>
        </is>
      </c>
      <c r="X41" s="5" t="inlineStr">
        <is>
          <t>No</t>
        </is>
      </c>
      <c r="Y41" s="5" t="inlineStr">
        <is>
          <t>No</t>
        </is>
      </c>
      <c r="Z41" s="5" t="inlineStr">
        <is>
          <t>No</t>
        </is>
      </c>
      <c r="AA41" s="5" t="inlineStr">
        <is>
          <t>No</t>
        </is>
      </c>
      <c r="AB41" s="5" t="inlineStr">
        <is>
          <t>No</t>
        </is>
      </c>
      <c r="AC41" s="58" t="inlineStr">
        <is>
          <t>Aqui</t>
        </is>
      </c>
      <c r="AD41" s="17" t="n"/>
      <c r="AE41" s="11" t="n">
        <v>2375</v>
      </c>
      <c r="AF41" s="11" t="n">
        <v>2074.235807860262</v>
      </c>
      <c r="AH41" s="11">
        <f>IF(P41="","",AVERAGEIF($P$6:$P$505, P41, $AE$6:$AE$505))</f>
        <v/>
      </c>
      <c r="AI41" s="11">
        <f>IF(AE41="","",IF(AE41="-","-",IF((AE41-AH41)=0,"-",IF((AE41-AH41)&gt;0,"↑","↓"))))</f>
        <v/>
      </c>
      <c r="AJ41" s="11">
        <f>IF(AF41="","",IF(AF41="-","-",AVERAGEIF($P$6:$P$505, P41, $AF$6:$AF$505)))</f>
        <v/>
      </c>
      <c r="AK41" s="11">
        <f>IF(AF41="","",IF(AF41="-","-",IF((AF41-AJ41)=0,"-",IF((AF41-AJ41)&gt;0,"↑","↓"))))</f>
        <v/>
      </c>
      <c r="AM41" s="124">
        <f>IF(I41="","",((I41-$AJ$2)*$AL$3*((1+$AL$3)^(30*12)))/(((1+$AL$3)^(30*12))-1))</f>
        <v/>
      </c>
    </row>
    <row r="42">
      <c r="B42" s="4" t="inlineStr">
        <is>
          <t>Actiu</t>
        </is>
      </c>
      <c r="C42" s="10" t="inlineStr">
        <is>
          <t>2024-09-25</t>
        </is>
      </c>
      <c r="D42" s="9" t="inlineStr">
        <is>
          <t>Finques SIP</t>
        </is>
      </c>
      <c r="E42" s="9" t="inlineStr">
        <is>
          <t>09972</t>
        </is>
      </c>
      <c r="F42" s="10" t="inlineStr">
        <is>
          <t>2024-11-06</t>
        </is>
      </c>
      <c r="G42" s="9" t="n">
        <v>42</v>
      </c>
      <c r="H42" s="16" t="n"/>
      <c r="I42" s="123" t="n">
        <v>238000</v>
      </c>
      <c r="J42" s="7" t="inlineStr">
        <is>
          <t>-</t>
        </is>
      </c>
      <c r="K42" s="5" t="inlineStr">
        <is>
          <t>Casa</t>
        </is>
      </c>
      <c r="L42" s="5" t="inlineStr">
        <is>
          <t>Buen estado</t>
        </is>
      </c>
      <c r="M42" s="8" t="n">
        <v>1970</v>
      </c>
      <c r="N42" s="8" t="n">
        <v>54</v>
      </c>
      <c r="O42" s="5" t="inlineStr">
        <is>
          <t>Olerdola</t>
        </is>
      </c>
      <c r="P42" s="5" t="inlineStr">
        <is>
          <t>Daltmar-olerdola</t>
        </is>
      </c>
      <c r="Q42" s="8" t="n">
        <v>194</v>
      </c>
      <c r="R42" s="8" t="n">
        <v>80</v>
      </c>
      <c r="S42" s="5" t="inlineStr">
        <is>
          <t>-</t>
        </is>
      </c>
      <c r="T42" s="5" t="inlineStr">
        <is>
          <t>No</t>
        </is>
      </c>
      <c r="U42" s="8" t="n">
        <v>4</v>
      </c>
      <c r="V42" s="8" t="n">
        <v>1</v>
      </c>
      <c r="W42" s="5" t="inlineStr">
        <is>
          <t>-</t>
        </is>
      </c>
      <c r="X42" s="5" t="inlineStr">
        <is>
          <t>Si</t>
        </is>
      </c>
      <c r="Y42" s="5" t="inlineStr">
        <is>
          <t>Si</t>
        </is>
      </c>
      <c r="Z42" s="5" t="inlineStr">
        <is>
          <t>Si</t>
        </is>
      </c>
      <c r="AA42" s="5" t="inlineStr">
        <is>
          <t>Si</t>
        </is>
      </c>
      <c r="AB42" s="5" t="inlineStr">
        <is>
          <t>Si</t>
        </is>
      </c>
      <c r="AC42" s="15" t="inlineStr">
        <is>
          <t>Aqui</t>
        </is>
      </c>
      <c r="AD42" s="16" t="n"/>
      <c r="AE42" s="11" t="n">
        <v>1226.80412371134</v>
      </c>
      <c r="AF42" s="11" t="n">
        <v>965.9874989853073</v>
      </c>
      <c r="AH42" s="11">
        <f>IF(P42="","",AVERAGEIF($P$6:$P$505, P42, $AE$6:$AE$505))</f>
        <v/>
      </c>
      <c r="AI42" s="11">
        <f>IF(AE42="","",IF(AE42="-","-",IF((AE42-AH42)=0,"-",IF((AE42-AH42)&gt;0,"↑","↓"))))</f>
        <v/>
      </c>
      <c r="AJ42" s="11">
        <f>IF(AF42="","",IF(AF42="-","-",AVERAGEIF($P$6:$P$505, P42, $AF$6:$AF$505)))</f>
        <v/>
      </c>
      <c r="AK42" s="11">
        <f>IF(AF42="","",IF(AF42="-","-",IF((AF42-AJ42)=0,"-",IF((AF42-AJ42)&gt;0,"↑","↓"))))</f>
        <v/>
      </c>
      <c r="AM42" s="124">
        <f>IF(I42="","",((I42-$AJ$2)*$AL$3*((1+$AL$3)^(30*12)))/(((1+$AL$3)^(30*12))-1))</f>
        <v/>
      </c>
    </row>
    <row r="43">
      <c r="B43" s="4" t="inlineStr">
        <is>
          <t>Venut</t>
        </is>
      </c>
      <c r="C43" s="10" t="inlineStr">
        <is>
          <t>2024-09-25</t>
        </is>
      </c>
      <c r="D43" s="9" t="inlineStr">
        <is>
          <t>Finques SIP</t>
        </is>
      </c>
      <c r="E43" s="9" t="inlineStr">
        <is>
          <t>09797</t>
        </is>
      </c>
      <c r="F43" s="10" t="inlineStr">
        <is>
          <t>2024-10-24</t>
        </is>
      </c>
      <c r="G43" s="9" t="n">
        <v>29</v>
      </c>
      <c r="H43" s="17" t="n"/>
      <c r="I43" s="123" t="n">
        <v>250000</v>
      </c>
      <c r="J43" s="7" t="inlineStr">
        <is>
          <t>-</t>
        </is>
      </c>
      <c r="K43" s="5" t="inlineStr">
        <is>
          <t>Caserón</t>
        </is>
      </c>
      <c r="L43" s="5" t="inlineStr">
        <is>
          <t>Buen estado</t>
        </is>
      </c>
      <c r="M43" s="8" t="inlineStr">
        <is>
          <t>-</t>
        </is>
      </c>
      <c r="N43" s="8" t="inlineStr">
        <is>
          <t>-</t>
        </is>
      </c>
      <c r="O43" s="5" t="inlineStr">
        <is>
          <t>Olerdola</t>
        </is>
      </c>
      <c r="P43" s="5" t="inlineStr">
        <is>
          <t>Arboçar</t>
        </is>
      </c>
      <c r="Q43" s="8" t="n">
        <v>178</v>
      </c>
      <c r="R43" s="8" t="n">
        <v>175</v>
      </c>
      <c r="S43" s="5" t="inlineStr">
        <is>
          <t>-</t>
        </is>
      </c>
      <c r="T43" s="5" t="inlineStr">
        <is>
          <t>No</t>
        </is>
      </c>
      <c r="U43" s="8" t="n">
        <v>5</v>
      </c>
      <c r="V43" s="8" t="n">
        <v>1</v>
      </c>
      <c r="W43" s="5" t="inlineStr">
        <is>
          <t>Sur</t>
        </is>
      </c>
      <c r="X43" s="5" t="inlineStr">
        <is>
          <t>No</t>
        </is>
      </c>
      <c r="Y43" s="5" t="inlineStr">
        <is>
          <t>No</t>
        </is>
      </c>
      <c r="Z43" s="5" t="inlineStr">
        <is>
          <t>No</t>
        </is>
      </c>
      <c r="AA43" s="5" t="inlineStr">
        <is>
          <t>No</t>
        </is>
      </c>
      <c r="AB43" s="5" t="inlineStr">
        <is>
          <t>Si</t>
        </is>
      </c>
      <c r="AC43" s="15" t="inlineStr">
        <is>
          <t>Aqui</t>
        </is>
      </c>
      <c r="AD43" s="17" t="n"/>
      <c r="AE43" s="11" t="n">
        <v>1404.494382022472</v>
      </c>
      <c r="AF43" s="11" t="inlineStr">
        <is>
          <t>-</t>
        </is>
      </c>
      <c r="AH43" s="11">
        <f>IF(P43="","",AVERAGEIF($P$6:$P$505, P43, $AE$6:$AE$505))</f>
        <v/>
      </c>
      <c r="AI43" s="11">
        <f>IF(AE43="","",IF(AE43="-","-",IF((AE43-AH43)=0,"-",IF((AE43-AH43)&gt;0,"↑","↓"))))</f>
        <v/>
      </c>
      <c r="AJ43" s="11">
        <f>IF(AF43="","",IF(AF43="-","-",AVERAGEIF($P$6:$P$505, P43, $AF$6:$AF$505)))</f>
        <v/>
      </c>
      <c r="AK43" s="11">
        <f>IF(AF43="","",IF(AF43="-","-",IF((AF43-AJ43)=0,"-",IF((AF43-AJ43)&gt;0,"↑","↓"))))</f>
        <v/>
      </c>
      <c r="AM43" s="124">
        <f>IF(I43="","",((I43-$AJ$2)*$AL$3*((1+$AL$3)^(30*12)))/(((1+$AL$3)^(30*12))-1))</f>
        <v/>
      </c>
    </row>
    <row r="44">
      <c r="B44" s="4" t="inlineStr">
        <is>
          <t>Venut</t>
        </is>
      </c>
      <c r="C44" s="10" t="inlineStr">
        <is>
          <t>2024-09-25</t>
        </is>
      </c>
      <c r="D44" s="9" t="inlineStr">
        <is>
          <t>Finques SIP</t>
        </is>
      </c>
      <c r="E44" s="9" t="inlineStr">
        <is>
          <t>007628</t>
        </is>
      </c>
      <c r="F44" s="10" t="inlineStr">
        <is>
          <t>2024-10-21</t>
        </is>
      </c>
      <c r="G44" s="9" t="n">
        <v>26</v>
      </c>
      <c r="H44" s="17" t="n"/>
      <c r="I44" s="123" t="n">
        <v>380000</v>
      </c>
      <c r="J44" s="7" t="inlineStr">
        <is>
          <t>-</t>
        </is>
      </c>
      <c r="K44" s="5" t="inlineStr">
        <is>
          <t>Casa</t>
        </is>
      </c>
      <c r="L44" s="5" t="inlineStr">
        <is>
          <t>Buen estado</t>
        </is>
      </c>
      <c r="M44" s="8" t="inlineStr">
        <is>
          <t>-</t>
        </is>
      </c>
      <c r="N44" s="8" t="inlineStr">
        <is>
          <t>-</t>
        </is>
      </c>
      <c r="O44" s="5" t="inlineStr">
        <is>
          <t>Olerdola</t>
        </is>
      </c>
      <c r="P44" s="5" t="inlineStr">
        <is>
          <t>Olèrdola</t>
        </is>
      </c>
      <c r="Q44" s="8" t="n">
        <v>500</v>
      </c>
      <c r="R44" s="8" t="n">
        <v>426</v>
      </c>
      <c r="S44" s="5" t="inlineStr">
        <is>
          <t>-</t>
        </is>
      </c>
      <c r="T44" s="5" t="inlineStr">
        <is>
          <t>No</t>
        </is>
      </c>
      <c r="U44" s="8" t="n">
        <v>5</v>
      </c>
      <c r="V44" s="8" t="n">
        <v>4</v>
      </c>
      <c r="W44" s="5" t="inlineStr">
        <is>
          <t>-</t>
        </is>
      </c>
      <c r="X44" s="5" t="inlineStr">
        <is>
          <t>No</t>
        </is>
      </c>
      <c r="Y44" s="5" t="inlineStr">
        <is>
          <t>No</t>
        </is>
      </c>
      <c r="Z44" s="5" t="inlineStr">
        <is>
          <t>No</t>
        </is>
      </c>
      <c r="AA44" s="5" t="inlineStr">
        <is>
          <t>No</t>
        </is>
      </c>
      <c r="AB44" s="5" t="inlineStr">
        <is>
          <t>Si</t>
        </is>
      </c>
      <c r="AC44" s="66" t="inlineStr">
        <is>
          <t>Aqui</t>
        </is>
      </c>
      <c r="AD44" s="17" t="n"/>
      <c r="AE44" s="11" t="n">
        <v>760</v>
      </c>
      <c r="AF44" s="11" t="inlineStr">
        <is>
          <t>-</t>
        </is>
      </c>
      <c r="AH44" s="11">
        <f>IF(P44="","",AVERAGEIF($P$6:$P$505, P44, $AE$6:$AE$505))</f>
        <v/>
      </c>
      <c r="AI44" s="11">
        <f>IF(AE44="","",IF(AE44="-","-",IF((AE44-AH44)=0,"-",IF((AE44-AH44)&gt;0,"↑","↓"))))</f>
        <v/>
      </c>
      <c r="AJ44" s="11">
        <f>IF(AF44="","",IF(AF44="-","-",AVERAGEIF($P$6:$P$505, P44, $AF$6:$AF$505)))</f>
        <v/>
      </c>
      <c r="AK44" s="11">
        <f>IF(AF44="","",IF(AF44="-","-",IF((AF44-AJ44)=0,"-",IF((AF44-AJ44)&gt;0,"↑","↓"))))</f>
        <v/>
      </c>
      <c r="AM44" s="124">
        <f>IF(I44="","",((I44-$AJ$2)*$AL$3*((1+$AL$3)^(30*12)))/(((1+$AL$3)^(30*12))-1))</f>
        <v/>
      </c>
    </row>
    <row r="45">
      <c r="B45" s="4" t="inlineStr">
        <is>
          <t>Actiu</t>
        </is>
      </c>
      <c r="C45" s="10" t="inlineStr">
        <is>
          <t>2024-09-25</t>
        </is>
      </c>
      <c r="D45" s="9" t="inlineStr">
        <is>
          <t>Finques SIP</t>
        </is>
      </c>
      <c r="E45" s="9" t="inlineStr">
        <is>
          <t>009170</t>
        </is>
      </c>
      <c r="F45" s="10" t="inlineStr">
        <is>
          <t>2024-11-06</t>
        </is>
      </c>
      <c r="G45" s="9" t="n">
        <v>42</v>
      </c>
      <c r="H45" s="16" t="n"/>
      <c r="I45" s="123" t="n">
        <v>360000</v>
      </c>
      <c r="J45" s="7" t="inlineStr">
        <is>
          <t>-</t>
        </is>
      </c>
      <c r="K45" s="5" t="inlineStr">
        <is>
          <t>Casa</t>
        </is>
      </c>
      <c r="L45" s="5" t="inlineStr">
        <is>
          <t>Buen estado</t>
        </is>
      </c>
      <c r="M45" s="8" t="n">
        <v>1991</v>
      </c>
      <c r="N45" s="8" t="n">
        <v>33</v>
      </c>
      <c r="O45" s="5" t="inlineStr">
        <is>
          <t>Puigdalber</t>
        </is>
      </c>
      <c r="P45" s="5" t="inlineStr">
        <is>
          <t>Puigdalber</t>
        </is>
      </c>
      <c r="Q45" s="8" t="n">
        <v>300</v>
      </c>
      <c r="R45" s="8" t="n">
        <v>214</v>
      </c>
      <c r="S45" s="5" t="inlineStr">
        <is>
          <t>-</t>
        </is>
      </c>
      <c r="T45" s="5" t="inlineStr">
        <is>
          <t>No</t>
        </is>
      </c>
      <c r="U45" s="8" t="n">
        <v>4</v>
      </c>
      <c r="V45" s="8" t="n">
        <v>1</v>
      </c>
      <c r="W45" s="5" t="inlineStr">
        <is>
          <t>-</t>
        </is>
      </c>
      <c r="X45" s="5" t="inlineStr">
        <is>
          <t>No</t>
        </is>
      </c>
      <c r="Y45" s="5" t="inlineStr">
        <is>
          <t>Si</t>
        </is>
      </c>
      <c r="Z45" s="5" t="inlineStr">
        <is>
          <t>No</t>
        </is>
      </c>
      <c r="AA45" s="5" t="inlineStr">
        <is>
          <t>No</t>
        </is>
      </c>
      <c r="AB45" s="5" t="inlineStr">
        <is>
          <t>No</t>
        </is>
      </c>
      <c r="AC45" s="15" t="inlineStr">
        <is>
          <t>Aqui</t>
        </is>
      </c>
      <c r="AD45" s="16" t="n"/>
      <c r="AE45" s="11" t="n">
        <v>1200</v>
      </c>
      <c r="AF45" s="11" t="n">
        <v>1030.042918454935</v>
      </c>
      <c r="AH45" s="11">
        <f>IF(P45="","",AVERAGEIF($P$6:$P$505, P45, $AE$6:$AE$505))</f>
        <v/>
      </c>
      <c r="AI45" s="11">
        <f>IF(AE45="","",IF(AE45="-","-",IF((AE45-AH45)=0,"-",IF((AE45-AH45)&gt;0,"↑","↓"))))</f>
        <v/>
      </c>
      <c r="AJ45" s="11">
        <f>IF(AF45="","",IF(AF45="-","-",AVERAGEIF($P$6:$P$505, P45, $AF$6:$AF$505)))</f>
        <v/>
      </c>
      <c r="AK45" s="11">
        <f>IF(AF45="","",IF(AF45="-","-",IF((AF45-AJ45)=0,"-",IF((AF45-AJ45)&gt;0,"↑","↓"))))</f>
        <v/>
      </c>
      <c r="AM45" s="124">
        <f>IF(I45="","",((I45-$AJ$2)*$AL$3*((1+$AL$3)^(30*12)))/(((1+$AL$3)^(30*12))-1))</f>
        <v/>
      </c>
    </row>
    <row r="46">
      <c r="B46" s="4" t="inlineStr">
        <is>
          <t>Actiu</t>
        </is>
      </c>
      <c r="C46" s="10" t="inlineStr">
        <is>
          <t>2024-09-25</t>
        </is>
      </c>
      <c r="D46" s="9" t="inlineStr">
        <is>
          <t>Finques SIP</t>
        </is>
      </c>
      <c r="E46" s="9" t="inlineStr">
        <is>
          <t>09609</t>
        </is>
      </c>
      <c r="F46" s="10" t="inlineStr">
        <is>
          <t>2024-11-06</t>
        </is>
      </c>
      <c r="G46" s="9" t="n">
        <v>42</v>
      </c>
      <c r="H46" s="17" t="n"/>
      <c r="I46" s="123" t="n">
        <v>248000</v>
      </c>
      <c r="J46" s="7" t="inlineStr">
        <is>
          <t>-</t>
        </is>
      </c>
      <c r="K46" s="5" t="inlineStr">
        <is>
          <t>Casa</t>
        </is>
      </c>
      <c r="L46" s="5" t="inlineStr">
        <is>
          <t>Reformar Parcialmente</t>
        </is>
      </c>
      <c r="M46" s="8" t="n">
        <v>1970</v>
      </c>
      <c r="N46" s="8" t="n">
        <v>54</v>
      </c>
      <c r="O46" s="5" t="inlineStr">
        <is>
          <t>Olerdola</t>
        </is>
      </c>
      <c r="P46" s="5" t="inlineStr">
        <is>
          <t>Daltmar</t>
        </is>
      </c>
      <c r="Q46" s="8" t="n">
        <v>232</v>
      </c>
      <c r="R46" s="8" t="n">
        <v>200</v>
      </c>
      <c r="S46" s="5" t="inlineStr">
        <is>
          <t>-</t>
        </is>
      </c>
      <c r="T46" s="5" t="inlineStr">
        <is>
          <t>No</t>
        </is>
      </c>
      <c r="U46" s="8" t="n">
        <v>5</v>
      </c>
      <c r="V46" s="8" t="n">
        <v>2</v>
      </c>
      <c r="W46" s="5" t="inlineStr">
        <is>
          <t>Sureste</t>
        </is>
      </c>
      <c r="X46" s="5" t="inlineStr">
        <is>
          <t>Si</t>
        </is>
      </c>
      <c r="Y46" s="5" t="inlineStr">
        <is>
          <t>Si</t>
        </is>
      </c>
      <c r="Z46" s="5" t="inlineStr">
        <is>
          <t>Si</t>
        </is>
      </c>
      <c r="AA46" s="5" t="inlineStr">
        <is>
          <t>Si</t>
        </is>
      </c>
      <c r="AB46" s="5" t="inlineStr">
        <is>
          <t>No</t>
        </is>
      </c>
      <c r="AC46" s="15" t="inlineStr">
        <is>
          <t>Aqui</t>
        </is>
      </c>
      <c r="AD46" s="17" t="n"/>
      <c r="AE46" s="11" t="n">
        <v>1068.965517241379</v>
      </c>
      <c r="AF46" s="11" t="n">
        <v>841.7051316861255</v>
      </c>
      <c r="AH46" s="11">
        <f>IF(P46="","",AVERAGEIF($P$6:$P$505, P46, $AE$6:$AE$505))</f>
        <v/>
      </c>
      <c r="AI46" s="11">
        <f>IF(AE46="","",IF(AE46="-","-",IF((AE46-AH46)=0,"-",IF((AE46-AH46)&gt;0,"↑","↓"))))</f>
        <v/>
      </c>
      <c r="AJ46" s="11">
        <f>IF(AF46="","",IF(AF46="-","-",AVERAGEIF($P$6:$P$505, P46, $AF$6:$AF$505)))</f>
        <v/>
      </c>
      <c r="AK46" s="11">
        <f>IF(AF46="","",IF(AF46="-","-",IF((AF46-AJ46)=0,"-",IF((AF46-AJ46)&gt;0,"↑","↓"))))</f>
        <v/>
      </c>
      <c r="AM46" s="124">
        <f>IF(I46="","",((I46-$AJ$2)*$AL$3*((1+$AL$3)^(30*12)))/(((1+$AL$3)^(30*12))-1))</f>
        <v/>
      </c>
    </row>
    <row r="47">
      <c r="B47" s="4" t="inlineStr">
        <is>
          <t>Actiu</t>
        </is>
      </c>
      <c r="C47" s="10" t="inlineStr">
        <is>
          <t>2024-09-25</t>
        </is>
      </c>
      <c r="D47" s="9" t="inlineStr">
        <is>
          <t>Finques SIP</t>
        </is>
      </c>
      <c r="E47" s="9" t="inlineStr">
        <is>
          <t>009082</t>
        </is>
      </c>
      <c r="F47" s="10" t="inlineStr">
        <is>
          <t>2024-11-06</t>
        </is>
      </c>
      <c r="G47" s="9" t="n">
        <v>42</v>
      </c>
      <c r="H47" s="17" t="n"/>
      <c r="I47" s="123" t="n">
        <v>425000</v>
      </c>
      <c r="J47" s="7" t="inlineStr">
        <is>
          <t>-</t>
        </is>
      </c>
      <c r="K47" s="5" t="inlineStr">
        <is>
          <t>Casa</t>
        </is>
      </c>
      <c r="L47" s="5" t="inlineStr">
        <is>
          <t>Buen estado</t>
        </is>
      </c>
      <c r="M47" s="8" t="n">
        <v>1900</v>
      </c>
      <c r="N47" s="8" t="n">
        <v>124</v>
      </c>
      <c r="O47" s="5" t="inlineStr">
        <is>
          <t>El Pla del Penedes</t>
        </is>
      </c>
      <c r="P47" s="5" t="inlineStr">
        <is>
          <t>El Pla del Penedès</t>
        </is>
      </c>
      <c r="Q47" s="8" t="n">
        <v>550</v>
      </c>
      <c r="R47" s="8" t="n">
        <v>520</v>
      </c>
      <c r="S47" s="5" t="inlineStr">
        <is>
          <t>-</t>
        </is>
      </c>
      <c r="T47" s="5" t="inlineStr">
        <is>
          <t>No</t>
        </is>
      </c>
      <c r="U47" s="8" t="n">
        <v>7</v>
      </c>
      <c r="V47" s="8" t="n">
        <v>2</v>
      </c>
      <c r="W47" s="5" t="inlineStr">
        <is>
          <t>-</t>
        </is>
      </c>
      <c r="X47" s="5" t="inlineStr">
        <is>
          <t>No</t>
        </is>
      </c>
      <c r="Y47" s="5" t="inlineStr">
        <is>
          <t>Si</t>
        </is>
      </c>
      <c r="Z47" s="5" t="inlineStr">
        <is>
          <t>No</t>
        </is>
      </c>
      <c r="AA47" s="5" t="inlineStr">
        <is>
          <t>No</t>
        </is>
      </c>
      <c r="AB47" s="5" t="inlineStr">
        <is>
          <t>No</t>
        </is>
      </c>
      <c r="AC47" s="15" t="inlineStr">
        <is>
          <t>Aqui</t>
        </is>
      </c>
      <c r="AD47" s="17" t="n"/>
      <c r="AE47" s="11" t="n">
        <v>772.7272727272727</v>
      </c>
      <c r="AF47" s="11" t="n">
        <v>476.9921436588103</v>
      </c>
      <c r="AH47" s="11">
        <f>IF(P47="","",AVERAGEIF($P$6:$P$505, P47, $AE$6:$AE$505))</f>
        <v/>
      </c>
      <c r="AI47" s="11">
        <f>IF(AE47="","",IF(AE47="-","-",IF((AE47-AH47)=0,"-",IF((AE47-AH47)&gt;0,"↑","↓"))))</f>
        <v/>
      </c>
      <c r="AJ47" s="11">
        <f>IF(AF47="","",IF(AF47="-","-",AVERAGEIF($P$6:$P$505, P47, $AF$6:$AF$505)))</f>
        <v/>
      </c>
      <c r="AK47" s="11">
        <f>IF(AF47="","",IF(AF47="-","-",IF((AF47-AJ47)=0,"-",IF((AF47-AJ47)&gt;0,"↑","↓"))))</f>
        <v/>
      </c>
      <c r="AM47" s="124">
        <f>IF(I47="","",((I47-$AJ$2)*$AL$3*((1+$AL$3)^(30*12)))/(((1+$AL$3)^(30*12))-1))</f>
        <v/>
      </c>
    </row>
    <row r="48">
      <c r="B48" s="4" t="inlineStr">
        <is>
          <t>Venut</t>
        </is>
      </c>
      <c r="C48" s="10" t="inlineStr">
        <is>
          <t>2024-09-30</t>
        </is>
      </c>
      <c r="D48" s="9" t="inlineStr">
        <is>
          <t>Finques SIP</t>
        </is>
      </c>
      <c r="E48" s="9" t="inlineStr">
        <is>
          <t>09982_1</t>
        </is>
      </c>
      <c r="F48" s="10" t="inlineStr">
        <is>
          <t>2024-10-04</t>
        </is>
      </c>
      <c r="G48" s="9" t="n">
        <v>4</v>
      </c>
      <c r="H48" s="16" t="n"/>
      <c r="I48" s="123" t="inlineStr">
        <is>
          <t>Lloguer (698€)</t>
        </is>
      </c>
      <c r="J48" s="7" t="inlineStr">
        <is>
          <t>-</t>
        </is>
      </c>
      <c r="K48" s="5" t="inlineStr">
        <is>
          <t>Piso</t>
        </is>
      </c>
      <c r="L48" s="5" t="inlineStr">
        <is>
          <t>Ninguno</t>
        </is>
      </c>
      <c r="M48" s="8" t="n">
        <v>1996</v>
      </c>
      <c r="N48" s="8" t="n">
        <v>28</v>
      </c>
      <c r="O48" s="5" t="inlineStr">
        <is>
          <t>Vilafranca del Penedes</t>
        </is>
      </c>
      <c r="P48" s="5" t="inlineStr">
        <is>
          <t>Espirall</t>
        </is>
      </c>
      <c r="Q48" s="8" t="n">
        <v>61</v>
      </c>
      <c r="R48" s="8" t="inlineStr">
        <is>
          <t>-</t>
        </is>
      </c>
      <c r="S48" s="5" t="n">
        <v>1</v>
      </c>
      <c r="T48" s="5" t="inlineStr">
        <is>
          <t>Si</t>
        </is>
      </c>
      <c r="U48" s="8" t="n">
        <v>3</v>
      </c>
      <c r="V48" s="8" t="n">
        <v>1</v>
      </c>
      <c r="W48" s="5" t="inlineStr">
        <is>
          <t>-</t>
        </is>
      </c>
      <c r="X48" s="5" t="inlineStr">
        <is>
          <t>No</t>
        </is>
      </c>
      <c r="Y48" s="5" t="inlineStr">
        <is>
          <t>No</t>
        </is>
      </c>
      <c r="Z48" s="5" t="inlineStr">
        <is>
          <t>No</t>
        </is>
      </c>
      <c r="AA48" s="5" t="inlineStr">
        <is>
          <t>Si</t>
        </is>
      </c>
      <c r="AB48" s="5" t="inlineStr">
        <is>
          <t>No</t>
        </is>
      </c>
      <c r="AC48" s="61" t="inlineStr">
        <is>
          <t>Aqui</t>
        </is>
      </c>
      <c r="AD48" s="16" t="n"/>
      <c r="AE48" s="11" t="inlineStr">
        <is>
          <t>-</t>
        </is>
      </c>
      <c r="AF48" s="11" t="inlineStr">
        <is>
          <t>-</t>
        </is>
      </c>
      <c r="AH48" s="11">
        <f>IF(P48="","",AVERAGEIF($P$6:$P$504, P48, $AE$6:$AE$504))</f>
        <v/>
      </c>
      <c r="AI48" s="11">
        <f>IF(AE48="","",IF(AE48="-","-",IF((AE48-AH48)=0,"-",IF((AE48-AH48)&gt;0,"↑","↓"))))</f>
        <v/>
      </c>
      <c r="AJ48" s="11">
        <f>IF(AF48="","",IF(AF48="-","-",AVERAGEIF($P$6:$P$504, P48, $AF$6:$AF$504)))</f>
        <v/>
      </c>
      <c r="AK48" s="11">
        <f>IF(AF48="","",IF(AF48="-","-",IF((AF48-AJ48)=0,"-",IF((AF48-AJ48)&gt;0,"↑","↓"))))</f>
        <v/>
      </c>
      <c r="AM48" s="124" t="inlineStr">
        <is>
          <t>-</t>
        </is>
      </c>
    </row>
    <row r="49">
      <c r="B49" s="4" t="inlineStr">
        <is>
          <t>Venut</t>
        </is>
      </c>
      <c r="C49" s="10" t="inlineStr">
        <is>
          <t>2024-10-01</t>
        </is>
      </c>
      <c r="D49" s="9" t="inlineStr">
        <is>
          <t>Finques SIP</t>
        </is>
      </c>
      <c r="E49" s="9" t="inlineStr">
        <is>
          <t>09985</t>
        </is>
      </c>
      <c r="F49" s="10" t="inlineStr">
        <is>
          <t>2024-10-08</t>
        </is>
      </c>
      <c r="G49" s="9" t="n">
        <v>7</v>
      </c>
      <c r="H49" s="16" t="n"/>
      <c r="I49" s="123" t="inlineStr">
        <is>
          <t>Lloguer (634€)</t>
        </is>
      </c>
      <c r="J49" s="7" t="inlineStr">
        <is>
          <t>-</t>
        </is>
      </c>
      <c r="K49" s="5" t="inlineStr">
        <is>
          <t>Piso</t>
        </is>
      </c>
      <c r="L49" s="5" t="inlineStr">
        <is>
          <t>Buen estado</t>
        </is>
      </c>
      <c r="M49" s="8" t="n">
        <v>1993</v>
      </c>
      <c r="N49" s="8" t="n">
        <v>31</v>
      </c>
      <c r="O49" s="5" t="inlineStr">
        <is>
          <t>Vilafranca del Penedes</t>
        </is>
      </c>
      <c r="P49" s="5" t="inlineStr">
        <is>
          <t>Espirall</t>
        </is>
      </c>
      <c r="Q49" s="8" t="n">
        <v>70</v>
      </c>
      <c r="R49" s="8" t="n">
        <v>68</v>
      </c>
      <c r="S49" s="5" t="n">
        <v>1</v>
      </c>
      <c r="T49" s="5" t="inlineStr">
        <is>
          <t>Si</t>
        </is>
      </c>
      <c r="U49" s="8" t="n">
        <v>2</v>
      </c>
      <c r="V49" s="8" t="n">
        <v>1</v>
      </c>
      <c r="W49" s="5" t="inlineStr">
        <is>
          <t>Oeste</t>
        </is>
      </c>
      <c r="X49" s="5" t="inlineStr">
        <is>
          <t>No</t>
        </is>
      </c>
      <c r="Y49" s="5" t="inlineStr">
        <is>
          <t>No</t>
        </is>
      </c>
      <c r="Z49" s="5" t="inlineStr">
        <is>
          <t>No</t>
        </is>
      </c>
      <c r="AA49" s="5" t="inlineStr">
        <is>
          <t>No</t>
        </is>
      </c>
      <c r="AB49" s="5" t="inlineStr">
        <is>
          <t>No</t>
        </is>
      </c>
      <c r="AC49" s="61" t="inlineStr">
        <is>
          <t>Aqui</t>
        </is>
      </c>
      <c r="AD49" s="16" t="n"/>
      <c r="AE49" s="11" t="inlineStr">
        <is>
          <t>-</t>
        </is>
      </c>
      <c r="AF49" s="11" t="inlineStr">
        <is>
          <t>-</t>
        </is>
      </c>
      <c r="AH49" s="11">
        <f>IF(P49="","",AVERAGEIF($P$6:$P$505, P49, $AE$6:$AE$505))</f>
        <v/>
      </c>
      <c r="AI49" s="11">
        <f>IF(AE49="","",IF(AE49="-","-",IF((AE49-AH49)=0,"-",IF((AE49-AH49)&gt;0,"↑","↓"))))</f>
        <v/>
      </c>
      <c r="AJ49" s="11">
        <f>IF(AF49="","",IF(AF49="-","-",AVERAGEIF($P$6:$P$505, P49, $AF$6:$AF$505)))</f>
        <v/>
      </c>
      <c r="AK49" s="11">
        <f>IF(AF49="","",IF(AF49="-","-",IF((AF49-AJ49)=0,"-",IF((AF49-AJ49)&gt;0,"↑","↓"))))</f>
        <v/>
      </c>
      <c r="AM49" s="124" t="inlineStr">
        <is>
          <t>-</t>
        </is>
      </c>
    </row>
    <row r="50">
      <c r="B50" s="4" t="inlineStr">
        <is>
          <t>Actiu</t>
        </is>
      </c>
      <c r="C50" s="10" t="inlineStr">
        <is>
          <t>2024-10-01</t>
        </is>
      </c>
      <c r="D50" s="9" t="inlineStr">
        <is>
          <t>Finques SIP</t>
        </is>
      </c>
      <c r="E50" s="9" t="inlineStr">
        <is>
          <t>007142</t>
        </is>
      </c>
      <c r="F50" s="10" t="inlineStr">
        <is>
          <t>2024-11-06</t>
        </is>
      </c>
      <c r="G50" s="9" t="n">
        <v>36</v>
      </c>
      <c r="H50" s="17" t="n"/>
      <c r="I50" s="123" t="n">
        <v>480000</v>
      </c>
      <c r="J50" s="7" t="inlineStr">
        <is>
          <t>-</t>
        </is>
      </c>
      <c r="K50" s="5" t="inlineStr">
        <is>
          <t>Casa</t>
        </is>
      </c>
      <c r="L50" s="5" t="inlineStr">
        <is>
          <t>Buen estado</t>
        </is>
      </c>
      <c r="M50" s="8" t="inlineStr">
        <is>
          <t>-</t>
        </is>
      </c>
      <c r="N50" s="8" t="inlineStr">
        <is>
          <t>-</t>
        </is>
      </c>
      <c r="O50" s="5" t="inlineStr">
        <is>
          <t>Olerdola</t>
        </is>
      </c>
      <c r="P50" s="5" t="inlineStr">
        <is>
          <t>Daltmar</t>
        </is>
      </c>
      <c r="Q50" s="8" t="n">
        <v>200</v>
      </c>
      <c r="R50" s="8" t="n">
        <v>152</v>
      </c>
      <c r="S50" s="5" t="inlineStr">
        <is>
          <t>-</t>
        </is>
      </c>
      <c r="T50" s="5" t="inlineStr">
        <is>
          <t>No</t>
        </is>
      </c>
      <c r="U50" s="8" t="n">
        <v>4</v>
      </c>
      <c r="V50" s="8" t="n">
        <v>3</v>
      </c>
      <c r="W50" s="5" t="inlineStr">
        <is>
          <t>-</t>
        </is>
      </c>
      <c r="X50" s="5" t="inlineStr">
        <is>
          <t>No</t>
        </is>
      </c>
      <c r="Y50" s="5" t="inlineStr">
        <is>
          <t>Si</t>
        </is>
      </c>
      <c r="Z50" s="5" t="inlineStr">
        <is>
          <t>No</t>
        </is>
      </c>
      <c r="AA50" s="5" t="inlineStr">
        <is>
          <t>No</t>
        </is>
      </c>
      <c r="AB50" s="5" t="inlineStr">
        <is>
          <t>No</t>
        </is>
      </c>
      <c r="AC50" s="60" t="inlineStr">
        <is>
          <t>Aqui</t>
        </is>
      </c>
      <c r="AD50" s="17" t="n"/>
      <c r="AE50" s="11" t="n">
        <v>2400</v>
      </c>
      <c r="AF50" s="11" t="inlineStr">
        <is>
          <t>-</t>
        </is>
      </c>
      <c r="AH50" s="11">
        <f>IF(P50="","",AVERAGEIF($P$6:$P$504, P50, $AE$6:$AE$504))</f>
        <v/>
      </c>
      <c r="AI50" s="11">
        <f>IF(AE50="","",IF(AE50="-","-",IF((AE50-AH50)=0,"-",IF((AE50-AH50)&gt;0,"↑","↓"))))</f>
        <v/>
      </c>
      <c r="AJ50" s="11">
        <f>IF(AF50="","",IF(AF50="-","-",AVERAGEIF($P$6:$P$504, P50, $AF$6:$AF$504)))</f>
        <v/>
      </c>
      <c r="AK50" s="11">
        <f>IF(AF50="","",IF(AF50="-","-",IF((AF50-AJ50)=0,"-",IF((AF50-AJ50)&gt;0,"↑","↓"))))</f>
        <v/>
      </c>
      <c r="AM50" s="124">
        <f>IF(I50="","",((I50-$AJ$2)*$AL$3*((1+$AL$3)^(30*12)))/(((1+$AL$3)^(30*12))-1))</f>
        <v/>
      </c>
    </row>
    <row r="51">
      <c r="B51" s="4" t="inlineStr">
        <is>
          <t>Actiu</t>
        </is>
      </c>
      <c r="C51" s="10" t="inlineStr">
        <is>
          <t>2024-10-03</t>
        </is>
      </c>
      <c r="D51" s="9" t="inlineStr">
        <is>
          <t>Finques SIP</t>
        </is>
      </c>
      <c r="E51" s="9" t="inlineStr">
        <is>
          <t>09991</t>
        </is>
      </c>
      <c r="F51" s="10" t="inlineStr">
        <is>
          <t>2024-11-06</t>
        </is>
      </c>
      <c r="G51" s="9" t="n">
        <v>34</v>
      </c>
      <c r="H51" s="17" t="n"/>
      <c r="I51" s="123" t="n">
        <v>268000</v>
      </c>
      <c r="J51" s="7" t="inlineStr">
        <is>
          <t>-</t>
        </is>
      </c>
      <c r="K51" s="5" t="inlineStr">
        <is>
          <t>Piso</t>
        </is>
      </c>
      <c r="L51" s="5" t="inlineStr">
        <is>
          <t>Entrar a vivir</t>
        </is>
      </c>
      <c r="M51" s="8" t="n">
        <v>2004</v>
      </c>
      <c r="N51" s="8" t="n">
        <v>20</v>
      </c>
      <c r="O51" s="5" t="inlineStr">
        <is>
          <t>Vilafranca del Penedes</t>
        </is>
      </c>
      <c r="P51" s="5" t="inlineStr">
        <is>
          <t>Poble nou</t>
        </is>
      </c>
      <c r="Q51" s="8" t="n">
        <v>97</v>
      </c>
      <c r="R51" s="8" t="inlineStr">
        <is>
          <t>-</t>
        </is>
      </c>
      <c r="S51" s="5" t="n">
        <v>1</v>
      </c>
      <c r="T51" s="5" t="inlineStr">
        <is>
          <t>Si</t>
        </is>
      </c>
      <c r="U51" s="8" t="n">
        <v>4</v>
      </c>
      <c r="V51" s="8" t="n">
        <v>2</v>
      </c>
      <c r="W51" s="5" t="inlineStr">
        <is>
          <t>Sureste</t>
        </is>
      </c>
      <c r="X51" s="5" t="inlineStr">
        <is>
          <t>No</t>
        </is>
      </c>
      <c r="Y51" s="5" t="inlineStr">
        <is>
          <t>Si</t>
        </is>
      </c>
      <c r="Z51" s="5" t="inlineStr">
        <is>
          <t>No</t>
        </is>
      </c>
      <c r="AA51" s="5" t="inlineStr">
        <is>
          <t>No</t>
        </is>
      </c>
      <c r="AB51" s="5" t="inlineStr">
        <is>
          <t>No</t>
        </is>
      </c>
      <c r="AC51" s="62" t="inlineStr">
        <is>
          <t>Aqui</t>
        </is>
      </c>
      <c r="AD51" s="17" t="n"/>
      <c r="AE51" s="11" t="n">
        <v>2762.886597938144</v>
      </c>
      <c r="AF51" s="11" t="n">
        <v>2511.715089034677</v>
      </c>
      <c r="AH51" s="11">
        <f>IF(P51="","",AVERAGEIF($P$6:$P$504, P51, $AE$6:$AE$504))</f>
        <v/>
      </c>
      <c r="AI51" s="11">
        <f>IF(AE51="","",IF(AE51="-","-",IF((AE51-AH51)=0,"-",IF((AE51-AH51)&gt;0,"↑","↓"))))</f>
        <v/>
      </c>
      <c r="AJ51" s="11">
        <f>IF(AF51="","",IF(AF51="-","-",AVERAGEIF($P$6:$P$504, P51, $AF$6:$AF$504)))</f>
        <v/>
      </c>
      <c r="AK51" s="11">
        <f>IF(AF51="","",IF(AF51="-","-",IF((AF51-AJ51)=0,"-",IF((AF51-AJ51)&gt;0,"↑","↓"))))</f>
        <v/>
      </c>
      <c r="AM51" s="124">
        <f>IF(I51="","",((I51-$AJ$2)*$AL$3*((1+$AL$3)^(30*12)))/(((1+$AL$3)^(30*12))-1))</f>
        <v/>
      </c>
    </row>
    <row r="52">
      <c r="B52" s="4" t="inlineStr">
        <is>
          <t>Venut</t>
        </is>
      </c>
      <c r="C52" s="10" t="inlineStr">
        <is>
          <t>2024-10-08</t>
        </is>
      </c>
      <c r="D52" s="9" t="inlineStr">
        <is>
          <t>Finques SIP</t>
        </is>
      </c>
      <c r="E52" s="9" t="inlineStr">
        <is>
          <t>09984</t>
        </is>
      </c>
      <c r="F52" s="10" t="inlineStr">
        <is>
          <t>2024-10-14</t>
        </is>
      </c>
      <c r="G52" s="9" t="n">
        <v>6</v>
      </c>
      <c r="H52" s="17" t="n"/>
      <c r="I52" s="123" t="inlineStr">
        <is>
          <t>Lloguer (680€)</t>
        </is>
      </c>
      <c r="J52" s="7" t="inlineStr">
        <is>
          <t>-</t>
        </is>
      </c>
      <c r="K52" s="5" t="inlineStr">
        <is>
          <t>Piso</t>
        </is>
      </c>
      <c r="L52" s="5" t="inlineStr">
        <is>
          <t>Buen estado</t>
        </is>
      </c>
      <c r="M52" s="8" t="n">
        <v>2006</v>
      </c>
      <c r="N52" s="8" t="n">
        <v>18</v>
      </c>
      <c r="O52" s="5" t="inlineStr">
        <is>
          <t>Vilafranca del Penedes</t>
        </is>
      </c>
      <c r="P52" s="5" t="inlineStr">
        <is>
          <t>*CENTRO</t>
        </is>
      </c>
      <c r="Q52" s="8" t="n">
        <v>69</v>
      </c>
      <c r="R52" s="8" t="n">
        <v>68</v>
      </c>
      <c r="S52" s="5" t="n">
        <v>1</v>
      </c>
      <c r="T52" s="5" t="inlineStr">
        <is>
          <t>Si</t>
        </is>
      </c>
      <c r="U52" s="8" t="n">
        <v>2</v>
      </c>
      <c r="V52" s="8" t="n">
        <v>1</v>
      </c>
      <c r="W52" s="5" t="inlineStr">
        <is>
          <t>-</t>
        </is>
      </c>
      <c r="X52" s="5" t="inlineStr">
        <is>
          <t>No</t>
        </is>
      </c>
      <c r="Y52" s="5" t="inlineStr">
        <is>
          <t>Si</t>
        </is>
      </c>
      <c r="Z52" s="5" t="inlineStr">
        <is>
          <t>No</t>
        </is>
      </c>
      <c r="AA52" s="5" t="inlineStr">
        <is>
          <t>No</t>
        </is>
      </c>
      <c r="AB52" s="5" t="inlineStr">
        <is>
          <t>No</t>
        </is>
      </c>
      <c r="AC52" s="67" t="inlineStr">
        <is>
          <t>Aqui</t>
        </is>
      </c>
      <c r="AD52" s="17" t="n"/>
      <c r="AE52" s="11" t="inlineStr">
        <is>
          <t>-</t>
        </is>
      </c>
      <c r="AF52" s="11" t="inlineStr">
        <is>
          <t>-</t>
        </is>
      </c>
      <c r="AH52" s="11">
        <f>IF(P52="","",AVERAGEIF($P$6:$P$504, P52, $AE$6:$AE$504))</f>
        <v/>
      </c>
      <c r="AI52" s="11">
        <f>IF(AE52="","",IF(AE52="-","-",IF((AE52-AH52)=0,"-",IF((AE52-AH52)&gt;0,"↑","↓"))))</f>
        <v/>
      </c>
      <c r="AJ52" s="11">
        <f>IF(AF52="","",IF(AF52="-","-",AVERAGEIF($P$6:$P$504, P52, $AF$6:$AF$504)))</f>
        <v/>
      </c>
      <c r="AK52" s="11">
        <f>IF(AF52="","",IF(AF52="-","-",IF((AF52-AJ52)=0,"-",IF((AF52-AJ52)&gt;0,"↑","↓"))))</f>
        <v/>
      </c>
      <c r="AM52" s="124" t="inlineStr">
        <is>
          <t>-</t>
        </is>
      </c>
    </row>
    <row r="53">
      <c r="B53" s="4" t="inlineStr">
        <is>
          <t>Actiu</t>
        </is>
      </c>
      <c r="C53" s="10" t="inlineStr">
        <is>
          <t>2024-10-11</t>
        </is>
      </c>
      <c r="D53" s="9" t="inlineStr">
        <is>
          <t>Finques SIP</t>
        </is>
      </c>
      <c r="E53" s="9" t="inlineStr">
        <is>
          <t>09997</t>
        </is>
      </c>
      <c r="F53" s="10" t="inlineStr">
        <is>
          <t>2024-11-06</t>
        </is>
      </c>
      <c r="G53" s="9" t="n">
        <v>26</v>
      </c>
      <c r="H53" s="17" t="n"/>
      <c r="I53" s="123" t="n">
        <v>225000</v>
      </c>
      <c r="J53" s="7" t="inlineStr">
        <is>
          <t>-</t>
        </is>
      </c>
      <c r="K53" s="5" t="inlineStr">
        <is>
          <t>Piso</t>
        </is>
      </c>
      <c r="L53" s="5" t="inlineStr">
        <is>
          <t>Buen estado</t>
        </is>
      </c>
      <c r="M53" s="8" t="n">
        <v>1979</v>
      </c>
      <c r="N53" s="8" t="n">
        <v>45</v>
      </c>
      <c r="O53" s="5" t="inlineStr">
        <is>
          <t>Vilafranca del Penedes</t>
        </is>
      </c>
      <c r="P53" s="5" t="inlineStr">
        <is>
          <t>Poble nou</t>
        </is>
      </c>
      <c r="Q53" s="8" t="n">
        <v>62</v>
      </c>
      <c r="R53" s="8" t="inlineStr">
        <is>
          <t>-</t>
        </is>
      </c>
      <c r="S53" s="5" t="n">
        <v>1</v>
      </c>
      <c r="T53" s="5" t="inlineStr">
        <is>
          <t>Si</t>
        </is>
      </c>
      <c r="U53" s="8" t="n">
        <v>3</v>
      </c>
      <c r="V53" s="8" t="n">
        <v>2</v>
      </c>
      <c r="W53" s="5" t="inlineStr">
        <is>
          <t>-</t>
        </is>
      </c>
      <c r="X53" s="5" t="inlineStr">
        <is>
          <t>No</t>
        </is>
      </c>
      <c r="Y53" s="5" t="inlineStr">
        <is>
          <t>Si</t>
        </is>
      </c>
      <c r="Z53" s="5" t="inlineStr">
        <is>
          <t>No</t>
        </is>
      </c>
      <c r="AA53" s="5" t="inlineStr">
        <is>
          <t>Si</t>
        </is>
      </c>
      <c r="AB53" s="5" t="inlineStr">
        <is>
          <t>Si</t>
        </is>
      </c>
      <c r="AC53" s="63" t="inlineStr">
        <is>
          <t>Aqui</t>
        </is>
      </c>
      <c r="AD53" s="17" t="n"/>
      <c r="AE53" s="11" t="n">
        <v>3629.032258064516</v>
      </c>
      <c r="AF53" s="11" t="n">
        <v>2962.475312705727</v>
      </c>
      <c r="AH53" s="11">
        <f>IF(P53="","",AVERAGEIF($P$6:$P$505, P53, $AE$6:$AE$505))</f>
        <v/>
      </c>
      <c r="AI53" s="11">
        <f>IF(AE53="","",IF(AE53="-","-",IF((AE53-AH53)=0,"-",IF((AE53-AH53)&gt;0,"↑","↓"))))</f>
        <v/>
      </c>
      <c r="AJ53" s="11">
        <f>IF(AF53="","",IF(AF53="-","-",AVERAGEIF($P$6:$P$505, P53, $AF$6:$AF$505)))</f>
        <v/>
      </c>
      <c r="AK53" s="11">
        <f>IF(AF53="","",IF(AF53="-","-",IF((AF53-AJ53)=0,"-",IF((AF53-AJ53)&gt;0,"↑","↓"))))</f>
        <v/>
      </c>
      <c r="AM53" s="124">
        <f>IF(I53="","",((I53-$AJ$2)*$AL$3*((1+$AL$3)^(30*12)))/(((1+$AL$3)^(30*12))-1))</f>
        <v/>
      </c>
    </row>
    <row r="54">
      <c r="B54" s="4" t="inlineStr">
        <is>
          <t>Actiu</t>
        </is>
      </c>
      <c r="C54" s="10" t="inlineStr">
        <is>
          <t>2024-10-21</t>
        </is>
      </c>
      <c r="D54" s="9" t="inlineStr">
        <is>
          <t>Finques SIP</t>
        </is>
      </c>
      <c r="E54" s="9" t="inlineStr">
        <is>
          <t>10001</t>
        </is>
      </c>
      <c r="F54" s="10" t="inlineStr">
        <is>
          <t>2024-11-06</t>
        </is>
      </c>
      <c r="G54" s="9" t="n">
        <v>16</v>
      </c>
      <c r="H54" s="17" t="n"/>
      <c r="I54" s="123" t="n">
        <v>172000</v>
      </c>
      <c r="J54" s="7" t="inlineStr">
        <is>
          <t>-</t>
        </is>
      </c>
      <c r="K54" s="5" t="inlineStr">
        <is>
          <t>Piso</t>
        </is>
      </c>
      <c r="L54" s="5" t="inlineStr">
        <is>
          <t>Nuevo</t>
        </is>
      </c>
      <c r="M54" s="8" t="n">
        <v>2024</v>
      </c>
      <c r="N54" s="8" t="n">
        <v>0</v>
      </c>
      <c r="O54" s="5" t="inlineStr">
        <is>
          <t>Vilafranca del Penedes</t>
        </is>
      </c>
      <c r="P54" s="5" t="inlineStr">
        <is>
          <t>Espirall</t>
        </is>
      </c>
      <c r="Q54" s="8" t="n">
        <v>80</v>
      </c>
      <c r="R54" s="8" t="inlineStr">
        <is>
          <t>-</t>
        </is>
      </c>
      <c r="S54" s="5" t="n">
        <v>2</v>
      </c>
      <c r="T54" s="5" t="inlineStr">
        <is>
          <t>Si</t>
        </is>
      </c>
      <c r="U54" s="8" t="n">
        <v>3</v>
      </c>
      <c r="V54" s="8" t="n">
        <v>2</v>
      </c>
      <c r="W54" s="5" t="inlineStr">
        <is>
          <t>-</t>
        </is>
      </c>
      <c r="X54" s="5" t="inlineStr">
        <is>
          <t>No</t>
        </is>
      </c>
      <c r="Y54" s="5" t="inlineStr">
        <is>
          <t>No</t>
        </is>
      </c>
      <c r="Z54" s="5" t="inlineStr">
        <is>
          <t>No</t>
        </is>
      </c>
      <c r="AA54" s="5" t="inlineStr">
        <is>
          <t>Si</t>
        </is>
      </c>
      <c r="AB54" s="5" t="inlineStr">
        <is>
          <t>No</t>
        </is>
      </c>
      <c r="AC54" s="64" t="inlineStr">
        <is>
          <t>Aqui</t>
        </is>
      </c>
      <c r="AD54" s="17" t="n"/>
      <c r="AE54" s="11" t="n">
        <v>2150</v>
      </c>
      <c r="AF54" s="11" t="n">
        <v>2150</v>
      </c>
      <c r="AH54" s="11">
        <f>IF(P54="","",AVERAGEIF($P$6:$P$505, P54, $AE$6:$AE$505))</f>
        <v/>
      </c>
      <c r="AI54" s="11">
        <f>IF(AE54="","",IF(AE54="-","-",IF((AE54-AH54)=0,"-",IF((AE54-AH54)&gt;0,"↑","↓"))))</f>
        <v/>
      </c>
      <c r="AJ54" s="11">
        <f>IF(AF54="","",IF(AF54="-","-",AVERAGEIF($P$6:$P$505, P54, $AF$6:$AF$505)))</f>
        <v/>
      </c>
      <c r="AK54" s="11">
        <f>IF(AF54="","",IF(AF54="-","-",IF((AF54-AJ54)=0,"-",IF((AF54-AJ54)&gt;0,"↑","↓"))))</f>
        <v/>
      </c>
      <c r="AM54" s="124">
        <f>IF(I54="","",((I54-$AJ$2)*$AL$3*((1+$AL$3)^(30*12)))/(((1+$AL$3)^(30*12))-1))</f>
        <v/>
      </c>
    </row>
    <row r="55">
      <c r="B55" s="4" t="inlineStr">
        <is>
          <t>Actiu</t>
        </is>
      </c>
      <c r="C55" s="10" t="inlineStr">
        <is>
          <t>2024-10-22</t>
        </is>
      </c>
      <c r="D55" s="9" t="inlineStr">
        <is>
          <t>Finques SIP</t>
        </is>
      </c>
      <c r="E55" s="9" t="inlineStr">
        <is>
          <t>09673</t>
        </is>
      </c>
      <c r="F55" s="10" t="inlineStr">
        <is>
          <t>2024-11-06</t>
        </is>
      </c>
      <c r="G55" s="9" t="n">
        <v>15</v>
      </c>
      <c r="H55" s="16" t="n"/>
      <c r="I55" s="123" t="n">
        <v>285000</v>
      </c>
      <c r="J55" s="7" t="inlineStr">
        <is>
          <t>-</t>
        </is>
      </c>
      <c r="K55" s="5" t="inlineStr">
        <is>
          <t>Casa</t>
        </is>
      </c>
      <c r="L55" s="5" t="inlineStr">
        <is>
          <t>Buen estado</t>
        </is>
      </c>
      <c r="M55" s="8" t="n">
        <v>1978</v>
      </c>
      <c r="N55" s="8" t="n">
        <v>46</v>
      </c>
      <c r="O55" s="5" t="inlineStr">
        <is>
          <t>Olerdola</t>
        </is>
      </c>
      <c r="P55" s="5" t="inlineStr">
        <is>
          <t>CAN TRABAL</t>
        </is>
      </c>
      <c r="Q55" s="8" t="n">
        <v>169</v>
      </c>
      <c r="R55" s="8" t="n">
        <v>152</v>
      </c>
      <c r="S55" s="5" t="inlineStr">
        <is>
          <t>-</t>
        </is>
      </c>
      <c r="T55" s="5" t="inlineStr">
        <is>
          <t>No</t>
        </is>
      </c>
      <c r="U55" s="8" t="n">
        <v>4</v>
      </c>
      <c r="V55" s="8" t="n">
        <v>2</v>
      </c>
      <c r="W55" s="5" t="inlineStr">
        <is>
          <t>-</t>
        </is>
      </c>
      <c r="X55" s="5" t="inlineStr">
        <is>
          <t>Si</t>
        </is>
      </c>
      <c r="Y55" s="5" t="inlineStr">
        <is>
          <t>Si</t>
        </is>
      </c>
      <c r="Z55" s="5" t="inlineStr">
        <is>
          <t>No</t>
        </is>
      </c>
      <c r="AA55" s="5" t="inlineStr">
        <is>
          <t>No</t>
        </is>
      </c>
      <c r="AB55" s="5" t="inlineStr">
        <is>
          <t>Si</t>
        </is>
      </c>
      <c r="AC55" s="65" t="inlineStr">
        <is>
          <t>Aqui</t>
        </is>
      </c>
      <c r="AD55" s="16" t="n"/>
      <c r="AE55" s="11" t="n">
        <v>1686.390532544379</v>
      </c>
      <c r="AF55" s="11" t="n">
        <v>1371.049213450714</v>
      </c>
      <c r="AH55" s="11">
        <f>IF(P55="","",AVERAGEIF($P$6:$P$505, P55, $AE$6:$AE$505))</f>
        <v/>
      </c>
      <c r="AI55" s="11">
        <f>IF(AE55="","",IF(AE55="-","-",IF((AE55-AH55)=0,"-",IF((AE55-AH55)&gt;0,"↑","↓"))))</f>
        <v/>
      </c>
      <c r="AJ55" s="11">
        <f>IF(AF55="","",IF(AF55="-","-",AVERAGEIF($P$6:$P$505, P55, $AF$6:$AF$505)))</f>
        <v/>
      </c>
      <c r="AK55" s="11">
        <f>IF(AF55="","",IF(AF55="-","-",IF((AF55-AJ55)=0,"-",IF((AF55-AJ55)&gt;0,"↑","↓"))))</f>
        <v/>
      </c>
      <c r="AM55" s="124">
        <f>IF(I55="","",((I55-$AJ$2)*$AL$3*((1+$AL$3)^(30*12)))/(((1+$AL$3)^(30*12))-1))</f>
        <v/>
      </c>
    </row>
    <row r="56">
      <c r="B56" s="4" t="inlineStr">
        <is>
          <t>Actiu</t>
        </is>
      </c>
      <c r="C56" s="10" t="inlineStr">
        <is>
          <t>2024-10-22</t>
        </is>
      </c>
      <c r="D56" s="9" t="inlineStr">
        <is>
          <t>Finques SIP</t>
        </is>
      </c>
      <c r="E56" s="9" t="inlineStr">
        <is>
          <t>09995</t>
        </is>
      </c>
      <c r="F56" s="10" t="inlineStr">
        <is>
          <t>2024-11-06</t>
        </is>
      </c>
      <c r="G56" s="9" t="n">
        <v>15</v>
      </c>
      <c r="H56" s="17" t="n"/>
      <c r="I56" s="123" t="n">
        <v>245000</v>
      </c>
      <c r="J56" s="7" t="inlineStr">
        <is>
          <t>-</t>
        </is>
      </c>
      <c r="K56" s="5" t="inlineStr">
        <is>
          <t>Piso</t>
        </is>
      </c>
      <c r="L56" s="5" t="inlineStr">
        <is>
          <t>Reformar Parcialmente</t>
        </is>
      </c>
      <c r="M56" s="8" t="n">
        <v>1977</v>
      </c>
      <c r="N56" s="8" t="n">
        <v>47</v>
      </c>
      <c r="O56" s="5" t="inlineStr">
        <is>
          <t>Vilafranca del Penedes</t>
        </is>
      </c>
      <c r="P56" s="5" t="inlineStr">
        <is>
          <t>Poble nou</t>
        </is>
      </c>
      <c r="Q56" s="8" t="n">
        <v>119</v>
      </c>
      <c r="R56" s="8" t="n">
        <v>118</v>
      </c>
      <c r="S56" s="5" t="n">
        <v>2</v>
      </c>
      <c r="T56" s="5" t="inlineStr">
        <is>
          <t>Si</t>
        </is>
      </c>
      <c r="U56" s="8" t="n">
        <v>3</v>
      </c>
      <c r="V56" s="8" t="n">
        <v>2</v>
      </c>
      <c r="W56" s="5" t="inlineStr">
        <is>
          <t>Oeste</t>
        </is>
      </c>
      <c r="X56" s="5" t="inlineStr">
        <is>
          <t>No</t>
        </is>
      </c>
      <c r="Y56" s="5" t="inlineStr">
        <is>
          <t>Si</t>
        </is>
      </c>
      <c r="Z56" s="5" t="inlineStr">
        <is>
          <t>No</t>
        </is>
      </c>
      <c r="AA56" s="5" t="inlineStr">
        <is>
          <t>Si</t>
        </is>
      </c>
      <c r="AB56" s="5" t="inlineStr">
        <is>
          <t>No</t>
        </is>
      </c>
      <c r="AC56" s="65" t="inlineStr">
        <is>
          <t>Aqui</t>
        </is>
      </c>
      <c r="AD56" s="17" t="n"/>
      <c r="AE56" s="11" t="n">
        <v>2058.823529411765</v>
      </c>
      <c r="AF56" s="11" t="n">
        <v>1667.06358656823</v>
      </c>
      <c r="AH56" s="11">
        <f>IF(P56="","",AVERAGEIF($P$6:$P$505, P56, $AE$6:$AE$505))</f>
        <v/>
      </c>
      <c r="AI56" s="11">
        <f>IF(AE56="","",IF(AE56="-","-",IF((AE56-AH56)=0,"-",IF((AE56-AH56)&gt;0,"↑","↓"))))</f>
        <v/>
      </c>
      <c r="AJ56" s="11">
        <f>IF(AF56="","",IF(AF56="-","-",AVERAGEIF($P$6:$P$505, P56, $AF$6:$AF$505)))</f>
        <v/>
      </c>
      <c r="AK56" s="11">
        <f>IF(AF56="","",IF(AF56="-","-",IF((AF56-AJ56)=0,"-",IF((AF56-AJ56)&gt;0,"↑","↓"))))</f>
        <v/>
      </c>
      <c r="AM56" s="124">
        <f>IF(I56="","",((I56-$AJ$2)*$AL$3*((1+$AL$3)^(30*12)))/(((1+$AL$3)^(30*12))-1))</f>
        <v/>
      </c>
    </row>
    <row r="57">
      <c r="B57" s="4" t="inlineStr">
        <is>
          <t>Venut</t>
        </is>
      </c>
      <c r="C57" s="10" t="inlineStr">
        <is>
          <t>2024-10-22</t>
        </is>
      </c>
      <c r="D57" s="9" t="inlineStr">
        <is>
          <t>Finques SIP</t>
        </is>
      </c>
      <c r="E57" s="9" t="inlineStr">
        <is>
          <t>09982</t>
        </is>
      </c>
      <c r="F57" s="10" t="inlineStr">
        <is>
          <t>2024-10-31</t>
        </is>
      </c>
      <c r="G57" s="9" t="n">
        <v>9</v>
      </c>
      <c r="H57" s="17" t="n"/>
      <c r="I57" s="123" t="inlineStr">
        <is>
          <t>Lloguer (707€)</t>
        </is>
      </c>
      <c r="J57" s="7" t="inlineStr">
        <is>
          <t>-</t>
        </is>
      </c>
      <c r="K57" s="5" t="inlineStr">
        <is>
          <t>Piso</t>
        </is>
      </c>
      <c r="L57" s="5" t="inlineStr">
        <is>
          <t>Buen estado</t>
        </is>
      </c>
      <c r="M57" s="8" t="n">
        <v>1996</v>
      </c>
      <c r="N57" s="8" t="n">
        <v>28</v>
      </c>
      <c r="O57" s="5" t="inlineStr">
        <is>
          <t>Vilafranca del Penedes</t>
        </is>
      </c>
      <c r="P57" s="5" t="inlineStr">
        <is>
          <t>Espirall</t>
        </is>
      </c>
      <c r="Q57" s="8" t="n">
        <v>61</v>
      </c>
      <c r="R57" s="8" t="inlineStr">
        <is>
          <t>-</t>
        </is>
      </c>
      <c r="S57" s="5" t="n">
        <v>1</v>
      </c>
      <c r="T57" s="5" t="inlineStr">
        <is>
          <t>Si</t>
        </is>
      </c>
      <c r="U57" s="8" t="n">
        <v>3</v>
      </c>
      <c r="V57" s="8" t="n">
        <v>1</v>
      </c>
      <c r="W57" s="5" t="inlineStr">
        <is>
          <t>-</t>
        </is>
      </c>
      <c r="X57" s="5" t="inlineStr">
        <is>
          <t>No</t>
        </is>
      </c>
      <c r="Y57" s="5" t="inlineStr">
        <is>
          <t>No</t>
        </is>
      </c>
      <c r="Z57" s="5" t="inlineStr">
        <is>
          <t>No</t>
        </is>
      </c>
      <c r="AA57" s="5" t="inlineStr">
        <is>
          <t>Si</t>
        </is>
      </c>
      <c r="AB57" s="5" t="inlineStr">
        <is>
          <t>No</t>
        </is>
      </c>
      <c r="AC57" s="65" t="inlineStr">
        <is>
          <t>Aqui</t>
        </is>
      </c>
      <c r="AD57" s="17" t="n"/>
      <c r="AE57" s="11" t="inlineStr">
        <is>
          <t>-</t>
        </is>
      </c>
      <c r="AF57" s="11" t="inlineStr">
        <is>
          <t>-</t>
        </is>
      </c>
      <c r="AH57" s="11">
        <f>IF(P57="","",AVERAGEIF($P$6:$P$505, P57, $AE$6:$AE$505))</f>
        <v/>
      </c>
      <c r="AI57" s="11">
        <f>IF(AE57="","",IF(AE57="-","-",IF((AE57-AH57)=0,"-",IF((AE57-AH57)&gt;0,"↑","↓"))))</f>
        <v/>
      </c>
      <c r="AJ57" s="11">
        <f>IF(AF57="","",IF(AF57="-","-",AVERAGEIF($P$6:$P$505, P57, $AF$6:$AF$505)))</f>
        <v/>
      </c>
      <c r="AK57" s="11">
        <f>IF(AF57="","",IF(AF57="-","-",IF((AF57-AJ57)=0,"-",IF((AF57-AJ57)&gt;0,"↑","↓"))))</f>
        <v/>
      </c>
      <c r="AM57" s="124" t="inlineStr">
        <is>
          <t>-</t>
        </is>
      </c>
    </row>
    <row r="58">
      <c r="B58" s="4" t="inlineStr">
        <is>
          <t>Actiu</t>
        </is>
      </c>
      <c r="C58" s="10" t="inlineStr">
        <is>
          <t>2024-10-31</t>
        </is>
      </c>
      <c r="D58" s="9" t="inlineStr">
        <is>
          <t>Finques SIP</t>
        </is>
      </c>
      <c r="E58" s="9" t="inlineStr">
        <is>
          <t>10005</t>
        </is>
      </c>
      <c r="F58" s="10" t="inlineStr">
        <is>
          <t>2024-11-06</t>
        </is>
      </c>
      <c r="G58" s="9" t="n">
        <v>6</v>
      </c>
      <c r="H58" s="16" t="n"/>
      <c r="I58" s="123" t="n">
        <v>570</v>
      </c>
      <c r="J58" s="7" t="inlineStr">
        <is>
          <t>-</t>
        </is>
      </c>
      <c r="K58" s="5" t="inlineStr">
        <is>
          <t>Piso</t>
        </is>
      </c>
      <c r="L58" s="5" t="inlineStr">
        <is>
          <t>Entrar a vivir</t>
        </is>
      </c>
      <c r="M58" s="8" t="n">
        <v>1870</v>
      </c>
      <c r="N58" s="8" t="n">
        <v>154</v>
      </c>
      <c r="O58" s="5" t="inlineStr">
        <is>
          <t>Vilafranca del Penedes</t>
        </is>
      </c>
      <c r="P58" s="5" t="inlineStr">
        <is>
          <t>Vilafranca del Penedès</t>
        </is>
      </c>
      <c r="Q58" s="8" t="n">
        <v>34</v>
      </c>
      <c r="R58" s="8" t="n">
        <v>28</v>
      </c>
      <c r="S58" s="5" t="n">
        <v>1</v>
      </c>
      <c r="T58" s="5" t="inlineStr">
        <is>
          <t>No</t>
        </is>
      </c>
      <c r="U58" s="8" t="n">
        <v>1</v>
      </c>
      <c r="V58" s="8" t="n">
        <v>1</v>
      </c>
      <c r="W58" s="5" t="inlineStr">
        <is>
          <t>-</t>
        </is>
      </c>
      <c r="X58" s="5" t="inlineStr">
        <is>
          <t>No</t>
        </is>
      </c>
      <c r="Y58" s="5" t="inlineStr">
        <is>
          <t>No</t>
        </is>
      </c>
      <c r="Z58" s="5" t="inlineStr">
        <is>
          <t>No</t>
        </is>
      </c>
      <c r="AA58" s="5" t="inlineStr">
        <is>
          <t>No</t>
        </is>
      </c>
      <c r="AB58" s="5" t="inlineStr">
        <is>
          <t>No</t>
        </is>
      </c>
      <c r="AC58" s="68" t="inlineStr">
        <is>
          <t>Aqui</t>
        </is>
      </c>
      <c r="AD58" s="16" t="n"/>
      <c r="AE58" s="11" t="n">
        <v>16.76470588235294</v>
      </c>
      <c r="AF58" s="11" t="n">
        <v>9.471585244267199</v>
      </c>
      <c r="AH58" s="11">
        <f>IF(P58="","",AVERAGEIF($P$6:$P$505, P58, $AE$6:$AE$505))</f>
        <v/>
      </c>
      <c r="AI58" s="11">
        <f>IF(AE58="","",IF(AE58="-","-",IF((AE58-AH58)=0,"-",IF((AE58-AH58)&gt;0,"↑","↓"))))</f>
        <v/>
      </c>
      <c r="AJ58" s="11">
        <f>IF(AF58="","",IF(AF58="-","-",AVERAGEIF($P$6:$P$505, P58, $AF$6:$AF$505)))</f>
        <v/>
      </c>
      <c r="AK58" s="11">
        <f>IF(AF58="","",IF(AF58="-","-",IF((AF58-AJ58)=0,"-",IF((AF58-AJ58)&gt;0,"↑","↓"))))</f>
        <v/>
      </c>
      <c r="AM58" s="124">
        <f>IF(I58="","",((I58-$AJ$2)*$AL$3*((1+$AL$3)^(30*12)))/(((1+$AL$3)^(30*12))-1))</f>
        <v/>
      </c>
    </row>
    <row r="59">
      <c r="B59" s="4" t="inlineStr">
        <is>
          <t>Actiu</t>
        </is>
      </c>
      <c r="C59" s="10" t="inlineStr">
        <is>
          <t>2024-10-31</t>
        </is>
      </c>
      <c r="D59" s="9" t="inlineStr">
        <is>
          <t>Finques SIP</t>
        </is>
      </c>
      <c r="E59" s="9" t="inlineStr">
        <is>
          <t>10004</t>
        </is>
      </c>
      <c r="F59" s="10" t="inlineStr">
        <is>
          <t>2024-11-06</t>
        </is>
      </c>
      <c r="G59" s="9" t="n">
        <v>6</v>
      </c>
      <c r="H59" s="17" t="n"/>
      <c r="I59" s="123" t="n">
        <v>172000</v>
      </c>
      <c r="J59" s="7" t="inlineStr">
        <is>
          <t>-</t>
        </is>
      </c>
      <c r="K59" s="5" t="inlineStr">
        <is>
          <t>Piso</t>
        </is>
      </c>
      <c r="L59" s="5" t="inlineStr">
        <is>
          <t>Nuevo</t>
        </is>
      </c>
      <c r="M59" s="8" t="n">
        <v>2024</v>
      </c>
      <c r="N59" s="8" t="n">
        <v>0</v>
      </c>
      <c r="O59" s="5" t="inlineStr">
        <is>
          <t>Vilafranca del Penedes</t>
        </is>
      </c>
      <c r="P59" s="5" t="inlineStr">
        <is>
          <t>Espirall</t>
        </is>
      </c>
      <c r="Q59" s="8" t="n">
        <v>80</v>
      </c>
      <c r="R59" s="8" t="inlineStr">
        <is>
          <t>-</t>
        </is>
      </c>
      <c r="S59" s="5" t="n">
        <v>2</v>
      </c>
      <c r="T59" s="5" t="inlineStr">
        <is>
          <t>Si</t>
        </is>
      </c>
      <c r="U59" s="8" t="n">
        <v>3</v>
      </c>
      <c r="V59" s="8" t="n">
        <v>2</v>
      </c>
      <c r="W59" s="5" t="inlineStr">
        <is>
          <t>-</t>
        </is>
      </c>
      <c r="X59" s="5" t="inlineStr">
        <is>
          <t>No</t>
        </is>
      </c>
      <c r="Y59" s="5" t="inlineStr">
        <is>
          <t>No</t>
        </is>
      </c>
      <c r="Z59" s="5" t="inlineStr">
        <is>
          <t>No</t>
        </is>
      </c>
      <c r="AA59" s="5" t="inlineStr">
        <is>
          <t>Si</t>
        </is>
      </c>
      <c r="AB59" s="5" t="inlineStr">
        <is>
          <t>No</t>
        </is>
      </c>
      <c r="AC59" s="68" t="inlineStr">
        <is>
          <t>Aqui</t>
        </is>
      </c>
      <c r="AD59" s="17" t="n"/>
      <c r="AE59" s="11" t="n">
        <v>2150</v>
      </c>
      <c r="AF59" s="11" t="n">
        <v>2150</v>
      </c>
      <c r="AH59" s="11">
        <f>IF(P59="","",AVERAGEIF($P$6:$P$505, P59, $AE$6:$AE$505))</f>
        <v/>
      </c>
      <c r="AI59" s="11">
        <f>IF(AE59="","",IF(AE59="-","-",IF((AE59-AH59)=0,"-",IF((AE59-AH59)&gt;0,"↑","↓"))))</f>
        <v/>
      </c>
      <c r="AJ59" s="11">
        <f>IF(AF59="","",IF(AF59="-","-",AVERAGEIF($P$6:$P$505, P59, $AF$6:$AF$505)))</f>
        <v/>
      </c>
      <c r="AK59" s="11">
        <f>IF(AF59="","",IF(AF59="-","-",IF((AF59-AJ59)=0,"-",IF((AF59-AJ59)&gt;0,"↑","↓"))))</f>
        <v/>
      </c>
      <c r="AM59" s="124">
        <f>IF(I59="","",((I59-$AJ$2)*$AL$3*((1+$AL$3)^(30*12)))/(((1+$AL$3)^(30*12))-1))</f>
        <v/>
      </c>
    </row>
    <row r="60">
      <c r="B60" s="4" t="inlineStr">
        <is>
          <t>Actiu</t>
        </is>
      </c>
      <c r="C60" s="10" t="inlineStr">
        <is>
          <t>2024-10-31</t>
        </is>
      </c>
      <c r="D60" s="9" t="inlineStr">
        <is>
          <t>Finques SIP</t>
        </is>
      </c>
      <c r="E60" s="9" t="inlineStr">
        <is>
          <t>10003</t>
        </is>
      </c>
      <c r="F60" s="10" t="inlineStr">
        <is>
          <t>2024-11-06</t>
        </is>
      </c>
      <c r="G60" s="9" t="n">
        <v>6</v>
      </c>
      <c r="H60" s="17" t="n"/>
      <c r="I60" s="123" t="n">
        <v>172000</v>
      </c>
      <c r="J60" s="7" t="inlineStr">
        <is>
          <t>-</t>
        </is>
      </c>
      <c r="K60" s="5" t="inlineStr">
        <is>
          <t>Piso</t>
        </is>
      </c>
      <c r="L60" s="5" t="inlineStr">
        <is>
          <t>Nuevo</t>
        </is>
      </c>
      <c r="M60" s="8" t="n">
        <v>2024</v>
      </c>
      <c r="N60" s="8" t="n">
        <v>0</v>
      </c>
      <c r="O60" s="5" t="inlineStr">
        <is>
          <t>Vilafranca del Penedes</t>
        </is>
      </c>
      <c r="P60" s="5" t="inlineStr">
        <is>
          <t>Espirall</t>
        </is>
      </c>
      <c r="Q60" s="8" t="n">
        <v>80</v>
      </c>
      <c r="R60" s="8" t="inlineStr">
        <is>
          <t>-</t>
        </is>
      </c>
      <c r="S60" s="5" t="n">
        <v>2</v>
      </c>
      <c r="T60" s="5" t="inlineStr">
        <is>
          <t>Si</t>
        </is>
      </c>
      <c r="U60" s="8" t="n">
        <v>3</v>
      </c>
      <c r="V60" s="8" t="n">
        <v>2</v>
      </c>
      <c r="W60" s="5" t="inlineStr">
        <is>
          <t>-</t>
        </is>
      </c>
      <c r="X60" s="5" t="inlineStr">
        <is>
          <t>No</t>
        </is>
      </c>
      <c r="Y60" s="5" t="inlineStr">
        <is>
          <t>No</t>
        </is>
      </c>
      <c r="Z60" s="5" t="inlineStr">
        <is>
          <t>No</t>
        </is>
      </c>
      <c r="AA60" s="5" t="inlineStr">
        <is>
          <t>Si</t>
        </is>
      </c>
      <c r="AB60" s="5" t="inlineStr">
        <is>
          <t>No</t>
        </is>
      </c>
      <c r="AC60" s="68" t="inlineStr">
        <is>
          <t>Aqui</t>
        </is>
      </c>
      <c r="AD60" s="17" t="n"/>
      <c r="AE60" s="11" t="n">
        <v>2150</v>
      </c>
      <c r="AF60" s="11" t="n">
        <v>2150</v>
      </c>
      <c r="AH60" s="11">
        <f>IF(P60="","",AVERAGEIF($P$6:$P$505, P60, $AE$6:$AE$505))</f>
        <v/>
      </c>
      <c r="AI60" s="11">
        <f>IF(AE60="","",IF(AE60="-","-",IF((AE60-AH60)=0,"-",IF((AE60-AH60)&gt;0,"↑","↓"))))</f>
        <v/>
      </c>
      <c r="AJ60" s="11">
        <f>IF(AF60="","",IF(AF60="-","-",AVERAGEIF($P$6:$P$505, P60, $AF$6:$AF$505)))</f>
        <v/>
      </c>
      <c r="AK60" s="11">
        <f>IF(AF60="","",IF(AF60="-","-",IF((AF60-AJ60)=0,"-",IF((AF60-AJ60)&gt;0,"↑","↓"))))</f>
        <v/>
      </c>
      <c r="AM60" s="124">
        <f>IF(I60="","",((I60-$AJ$2)*$AL$3*((1+$AL$3)^(30*12)))/(((1+$AL$3)^(30*12))-1))</f>
        <v/>
      </c>
    </row>
    <row r="61">
      <c r="B61" s="4" t="n"/>
      <c r="C61" s="10" t="n"/>
      <c r="D61" s="9" t="n"/>
      <c r="E61" s="9" t="n"/>
      <c r="F61" s="10" t="n"/>
      <c r="G61" s="9" t="n"/>
      <c r="H61" s="16" t="n"/>
      <c r="I61" s="123" t="n"/>
      <c r="J61" s="7" t="n"/>
      <c r="K61" s="5" t="n"/>
      <c r="L61" s="5" t="n"/>
      <c r="M61" s="8" t="n"/>
      <c r="N61" s="8" t="n"/>
      <c r="O61" s="5" t="n"/>
      <c r="P61" s="5" t="n"/>
      <c r="Q61" s="8" t="n"/>
      <c r="R61" s="8" t="n"/>
      <c r="S61" s="5" t="n"/>
      <c r="T61" s="5" t="n"/>
      <c r="U61" s="8" t="n"/>
      <c r="V61" s="8" t="n"/>
      <c r="W61" s="5" t="n"/>
      <c r="X61" s="5" t="n"/>
      <c r="Y61" s="5" t="n"/>
      <c r="Z61" s="5" t="n"/>
      <c r="AA61" s="5" t="n"/>
      <c r="AB61" s="5" t="n"/>
      <c r="AC61" s="12" t="n"/>
      <c r="AD61" s="16" t="n"/>
      <c r="AE61" s="11" t="n"/>
      <c r="AF61" s="11" t="n"/>
      <c r="AH61" s="11">
        <f>IF(P61="","",AVERAGEIF($P$6:$P$505, P61, $AE$6:$AE$505))</f>
        <v/>
      </c>
      <c r="AI61" s="11">
        <f>IF(AE61="","",IF(AE61="-","-",IF((AE61-AH61)=0,"-",IF((AE61-AH61)&gt;0,"↑","↓"))))</f>
        <v/>
      </c>
      <c r="AJ61" s="11">
        <f>IF(AF61="","",IF(AF61="-","-",AVERAGEIF($P$6:$P$505, P61, $AF$6:$AF$505)))</f>
        <v/>
      </c>
      <c r="AK61" s="11">
        <f>IF(AF61="","",IF(AF61="-","-",IF((AF61-AJ61)=0,"-",IF((AF61-AJ61)&gt;0,"↑","↓"))))</f>
        <v/>
      </c>
      <c r="AM61" s="124">
        <f>IF(I61="","",((I61-$AJ$2)*$AL$3*((1+$AL$3)^(30*12)))/(((1+$AL$3)^(30*12))-1))</f>
        <v/>
      </c>
    </row>
    <row r="62">
      <c r="B62" s="4" t="n"/>
      <c r="C62" s="10" t="n"/>
      <c r="D62" s="9" t="n"/>
      <c r="E62" s="9" t="n"/>
      <c r="F62" s="10" t="n"/>
      <c r="G62" s="9" t="n"/>
      <c r="H62" s="17" t="n"/>
      <c r="I62" s="123" t="n"/>
      <c r="J62" s="7" t="n"/>
      <c r="K62" s="5" t="n"/>
      <c r="L62" s="5" t="n"/>
      <c r="M62" s="8" t="n"/>
      <c r="N62" s="8" t="n"/>
      <c r="O62" s="5" t="n"/>
      <c r="P62" s="5" t="n"/>
      <c r="Q62" s="8" t="n"/>
      <c r="R62" s="8" t="n"/>
      <c r="S62" s="5" t="n"/>
      <c r="T62" s="5" t="n"/>
      <c r="U62" s="8" t="n"/>
      <c r="V62" s="8" t="n"/>
      <c r="W62" s="5" t="n"/>
      <c r="X62" s="5" t="n"/>
      <c r="Y62" s="5" t="n"/>
      <c r="Z62" s="5" t="n"/>
      <c r="AA62" s="5" t="n"/>
      <c r="AB62" s="5" t="n"/>
      <c r="AC62" s="12" t="n"/>
      <c r="AD62" s="17" t="n"/>
      <c r="AE62" s="11" t="n"/>
      <c r="AF62" s="11" t="n"/>
      <c r="AH62" s="11">
        <f>IF(P62="","",AVERAGEIF($P$6:$P$505, P62, $AE$6:$AE$505))</f>
        <v/>
      </c>
      <c r="AI62" s="11">
        <f>IF(AE62="","",IF(AE62="-","-",IF((AE62-AH62)=0,"-",IF((AE62-AH62)&gt;0,"↑","↓"))))</f>
        <v/>
      </c>
      <c r="AJ62" s="11">
        <f>IF(AF62="","",IF(AF62="-","-",AVERAGEIF($P$6:$P$505, P62, $AF$6:$AF$505)))</f>
        <v/>
      </c>
      <c r="AK62" s="11">
        <f>IF(AF62="","",IF(AF62="-","-",IF((AF62-AJ62)=0,"-",IF((AF62-AJ62)&gt;0,"↑","↓"))))</f>
        <v/>
      </c>
      <c r="AM62" s="124">
        <f>IF(I62="","",((I62-$AJ$2)*$AL$3*((1+$AL$3)^(30*12)))/(((1+$AL$3)^(30*12))-1))</f>
        <v/>
      </c>
    </row>
    <row r="63">
      <c r="B63" s="4" t="n"/>
      <c r="C63" s="10" t="n"/>
      <c r="D63" s="9" t="n"/>
      <c r="E63" s="9" t="n"/>
      <c r="F63" s="10" t="n"/>
      <c r="G63" s="9" t="n"/>
      <c r="H63" s="17" t="n"/>
      <c r="I63" s="123" t="n"/>
      <c r="J63" s="7" t="n"/>
      <c r="K63" s="5" t="n"/>
      <c r="L63" s="5" t="n"/>
      <c r="M63" s="8" t="n"/>
      <c r="N63" s="8" t="n"/>
      <c r="O63" s="5" t="n"/>
      <c r="P63" s="5" t="n"/>
      <c r="Q63" s="8" t="n"/>
      <c r="R63" s="8" t="n"/>
      <c r="S63" s="5" t="n"/>
      <c r="T63" s="5" t="n"/>
      <c r="U63" s="8" t="n"/>
      <c r="V63" s="8" t="n"/>
      <c r="W63" s="5" t="n"/>
      <c r="X63" s="5" t="n"/>
      <c r="Y63" s="5" t="n"/>
      <c r="Z63" s="5" t="n"/>
      <c r="AA63" s="5" t="n"/>
      <c r="AB63" s="5" t="n"/>
      <c r="AC63" s="12" t="n"/>
      <c r="AD63" s="17" t="n"/>
      <c r="AE63" s="11" t="n"/>
      <c r="AF63" s="11" t="n"/>
      <c r="AH63" s="11">
        <f>IF(P63="","",AVERAGEIF($P$6:$P$505, P63, $AE$6:$AE$505))</f>
        <v/>
      </c>
      <c r="AI63" s="11">
        <f>IF(AE63="","",IF(AE63="-","-",IF((AE63-AH63)=0,"-",IF((AE63-AH63)&gt;0,"↑","↓"))))</f>
        <v/>
      </c>
      <c r="AJ63" s="11">
        <f>IF(AF63="","",IF(AF63="-","-",AVERAGEIF($P$6:$P$505, P63, $AF$6:$AF$505)))</f>
        <v/>
      </c>
      <c r="AK63" s="11">
        <f>IF(AF63="","",IF(AF63="-","-",IF((AF63-AJ63)=0,"-",IF((AF63-AJ63)&gt;0,"↑","↓"))))</f>
        <v/>
      </c>
      <c r="AM63" s="124">
        <f>IF(I63="","",((I63-$AJ$2)*$AL$3*((1+$AL$3)^(30*12)))/(((1+$AL$3)^(30*12))-1))</f>
        <v/>
      </c>
    </row>
    <row r="64">
      <c r="B64" s="4" t="n"/>
      <c r="C64" s="10" t="n"/>
      <c r="D64" s="9" t="n"/>
      <c r="E64" s="9" t="n"/>
      <c r="F64" s="10" t="n"/>
      <c r="G64" s="9" t="n"/>
      <c r="H64" s="16" t="n"/>
      <c r="I64" s="123" t="n"/>
      <c r="J64" s="7" t="n"/>
      <c r="K64" s="5" t="n"/>
      <c r="L64" s="5" t="n"/>
      <c r="M64" s="8" t="n"/>
      <c r="N64" s="8" t="n"/>
      <c r="O64" s="5" t="n"/>
      <c r="P64" s="5" t="n"/>
      <c r="Q64" s="8" t="n"/>
      <c r="R64" s="8" t="n"/>
      <c r="S64" s="5" t="n"/>
      <c r="T64" s="5" t="n"/>
      <c r="U64" s="8" t="n"/>
      <c r="V64" s="8" t="n"/>
      <c r="W64" s="5" t="n"/>
      <c r="X64" s="5" t="n"/>
      <c r="Y64" s="5" t="n"/>
      <c r="Z64" s="5" t="n"/>
      <c r="AA64" s="5" t="n"/>
      <c r="AB64" s="5" t="n"/>
      <c r="AC64" s="12" t="n"/>
      <c r="AD64" s="16" t="n"/>
      <c r="AE64" s="11" t="n"/>
      <c r="AF64" s="11" t="n"/>
      <c r="AH64" s="11">
        <f>IF(P64="","",AVERAGEIF($P$6:$P$505, P64, $AE$6:$AE$505))</f>
        <v/>
      </c>
      <c r="AI64" s="11">
        <f>IF(AE64="","",IF(AE64="-","-",IF((AE64-AH64)=0,"-",IF((AE64-AH64)&gt;0,"↑","↓"))))</f>
        <v/>
      </c>
      <c r="AJ64" s="11">
        <f>IF(AF64="","",IF(AF64="-","-",AVERAGEIF($P$6:$P$505, P64, $AF$6:$AF$505)))</f>
        <v/>
      </c>
      <c r="AK64" s="11">
        <f>IF(AF64="","",IF(AF64="-","-",IF((AF64-AJ64)=0,"-",IF((AF64-AJ64)&gt;0,"↑","↓"))))</f>
        <v/>
      </c>
      <c r="AM64" s="124">
        <f>IF(I64="","",((I64-$AJ$2)*$AL$3*((1+$AL$3)^(30*12)))/(((1+$AL$3)^(30*12))-1))</f>
        <v/>
      </c>
    </row>
    <row r="65">
      <c r="B65" s="4" t="n"/>
      <c r="C65" s="10" t="n"/>
      <c r="D65" s="9" t="n"/>
      <c r="E65" s="9" t="n"/>
      <c r="F65" s="10" t="n"/>
      <c r="G65" s="9" t="n"/>
      <c r="H65" s="17" t="n"/>
      <c r="I65" s="123" t="n"/>
      <c r="J65" s="7" t="n"/>
      <c r="K65" s="5" t="n"/>
      <c r="L65" s="5" t="n"/>
      <c r="M65" s="8" t="n"/>
      <c r="N65" s="8" t="n"/>
      <c r="O65" s="5" t="n"/>
      <c r="P65" s="5" t="n"/>
      <c r="Q65" s="8" t="n"/>
      <c r="R65" s="8" t="n"/>
      <c r="S65" s="5" t="n"/>
      <c r="T65" s="5" t="n"/>
      <c r="U65" s="8" t="n"/>
      <c r="V65" s="8" t="n"/>
      <c r="W65" s="5" t="n"/>
      <c r="X65" s="5" t="n"/>
      <c r="Y65" s="5" t="n"/>
      <c r="Z65" s="5" t="n"/>
      <c r="AA65" s="5" t="n"/>
      <c r="AB65" s="5" t="n"/>
      <c r="AC65" s="12" t="n"/>
      <c r="AD65" s="17" t="n"/>
      <c r="AE65" s="11" t="n"/>
      <c r="AF65" s="11" t="n"/>
      <c r="AH65" s="11">
        <f>IF(P65="","",AVERAGEIF($P$6:$P$505, P65, $AE$6:$AE$505))</f>
        <v/>
      </c>
      <c r="AI65" s="11">
        <f>IF(AE65="","",IF(AE65="-","-",IF((AE65-AH65)=0,"-",IF((AE65-AH65)&gt;0,"↑","↓"))))</f>
        <v/>
      </c>
      <c r="AJ65" s="11">
        <f>IF(AF65="","",IF(AF65="-","-",AVERAGEIF($P$6:$P$505, P65, $AF$6:$AF$505)))</f>
        <v/>
      </c>
      <c r="AK65" s="11">
        <f>IF(AF65="","",IF(AF65="-","-",IF((AF65-AJ65)=0,"-",IF((AF65-AJ65)&gt;0,"↑","↓"))))</f>
        <v/>
      </c>
      <c r="AM65" s="124">
        <f>IF(I65="","",((I65-$AJ$2)*$AL$3*((1+$AL$3)^(30*12)))/(((1+$AL$3)^(30*12))-1))</f>
        <v/>
      </c>
    </row>
    <row r="66">
      <c r="B66" s="4" t="n"/>
      <c r="C66" s="10" t="n"/>
      <c r="D66" s="9" t="n"/>
      <c r="E66" s="9" t="n"/>
      <c r="F66" s="10" t="n"/>
      <c r="G66" s="9" t="n"/>
      <c r="H66" s="17" t="n"/>
      <c r="I66" s="123" t="n"/>
      <c r="J66" s="7" t="n"/>
      <c r="K66" s="5" t="n"/>
      <c r="L66" s="5" t="n"/>
      <c r="M66" s="8" t="n"/>
      <c r="N66" s="8" t="n"/>
      <c r="O66" s="5" t="n"/>
      <c r="P66" s="5" t="n"/>
      <c r="Q66" s="8" t="n"/>
      <c r="R66" s="8" t="n"/>
      <c r="S66" s="5" t="n"/>
      <c r="T66" s="5" t="n"/>
      <c r="U66" s="8" t="n"/>
      <c r="V66" s="8" t="n"/>
      <c r="W66" s="5" t="n"/>
      <c r="X66" s="5" t="n"/>
      <c r="Y66" s="5" t="n"/>
      <c r="Z66" s="5" t="n"/>
      <c r="AA66" s="5" t="n"/>
      <c r="AB66" s="5" t="n"/>
      <c r="AC66" s="12" t="n"/>
      <c r="AD66" s="17" t="n"/>
      <c r="AE66" s="11" t="n"/>
      <c r="AF66" s="11" t="n"/>
      <c r="AH66" s="11">
        <f>IF(P66="","",AVERAGEIF($P$6:$P$505, P66, $AE$6:$AE$505))</f>
        <v/>
      </c>
      <c r="AI66" s="11">
        <f>IF(AE66="","",IF(AE66="-","-",IF((AE66-AH66)=0,"-",IF((AE66-AH66)&gt;0,"↑","↓"))))</f>
        <v/>
      </c>
      <c r="AJ66" s="11">
        <f>IF(AF66="","",IF(AF66="-","-",AVERAGEIF($P$6:$P$505, P66, $AF$6:$AF$505)))</f>
        <v/>
      </c>
      <c r="AK66" s="11">
        <f>IF(AF66="","",IF(AF66="-","-",IF((AF66-AJ66)=0,"-",IF((AF66-AJ66)&gt;0,"↑","↓"))))</f>
        <v/>
      </c>
      <c r="AM66" s="124">
        <f>IF(I66="","",((I66-$AJ$2)*$AL$3*((1+$AL$3)^(30*12)))/(((1+$AL$3)^(30*12))-1))</f>
        <v/>
      </c>
    </row>
    <row r="67">
      <c r="B67" s="4" t="n"/>
      <c r="C67" s="10" t="n"/>
      <c r="D67" s="9" t="n"/>
      <c r="E67" s="9" t="n"/>
      <c r="F67" s="10" t="n"/>
      <c r="G67" s="9" t="n"/>
      <c r="H67" s="16" t="n"/>
      <c r="I67" s="123" t="n"/>
      <c r="J67" s="7" t="n"/>
      <c r="K67" s="5" t="n"/>
      <c r="L67" s="5" t="n"/>
      <c r="M67" s="8" t="n"/>
      <c r="N67" s="8" t="n"/>
      <c r="O67" s="5" t="n"/>
      <c r="P67" s="5" t="n"/>
      <c r="Q67" s="8" t="n"/>
      <c r="R67" s="8" t="n"/>
      <c r="S67" s="5" t="n"/>
      <c r="T67" s="5" t="n"/>
      <c r="U67" s="8" t="n"/>
      <c r="V67" s="8" t="n"/>
      <c r="W67" s="5" t="n"/>
      <c r="X67" s="5" t="n"/>
      <c r="Y67" s="5" t="n"/>
      <c r="Z67" s="5" t="n"/>
      <c r="AA67" s="5" t="n"/>
      <c r="AB67" s="5" t="n"/>
      <c r="AC67" s="12" t="n"/>
      <c r="AD67" s="16" t="n"/>
      <c r="AE67" s="11" t="n"/>
      <c r="AF67" s="11" t="n"/>
      <c r="AH67" s="11">
        <f>IF(P67="","",AVERAGEIF($P$6:$P$505, P67, $AE$6:$AE$505))</f>
        <v/>
      </c>
      <c r="AI67" s="11">
        <f>IF(AE67="","",IF(AE67="-","-",IF((AE67-AH67)=0,"-",IF((AE67-AH67)&gt;0,"↑","↓"))))</f>
        <v/>
      </c>
      <c r="AJ67" s="11">
        <f>IF(AF67="","",IF(AF67="-","-",AVERAGEIF($P$6:$P$505, P67, $AF$6:$AF$505)))</f>
        <v/>
      </c>
      <c r="AK67" s="11">
        <f>IF(AF67="","",IF(AF67="-","-",IF((AF67-AJ67)=0,"-",IF((AF67-AJ67)&gt;0,"↑","↓"))))</f>
        <v/>
      </c>
      <c r="AM67" s="124">
        <f>IF(I67="","",((I67-$AJ$2)*$AL$3*((1+$AL$3)^(30*12)))/(((1+$AL$3)^(30*12))-1))</f>
        <v/>
      </c>
    </row>
    <row r="68">
      <c r="B68" s="4" t="n"/>
      <c r="C68" s="10" t="n"/>
      <c r="D68" s="9" t="n"/>
      <c r="E68" s="9" t="n"/>
      <c r="F68" s="10" t="n"/>
      <c r="G68" s="9" t="n"/>
      <c r="H68" s="17" t="n"/>
      <c r="I68" s="123" t="n"/>
      <c r="J68" s="7" t="n"/>
      <c r="K68" s="5" t="n"/>
      <c r="L68" s="5" t="n"/>
      <c r="M68" s="8" t="n"/>
      <c r="N68" s="8" t="n"/>
      <c r="O68" s="5" t="n"/>
      <c r="P68" s="5" t="n"/>
      <c r="Q68" s="8" t="n"/>
      <c r="R68" s="8" t="n"/>
      <c r="S68" s="5" t="n"/>
      <c r="T68" s="5" t="n"/>
      <c r="U68" s="8" t="n"/>
      <c r="V68" s="8" t="n"/>
      <c r="W68" s="5" t="n"/>
      <c r="X68" s="5" t="n"/>
      <c r="Y68" s="5" t="n"/>
      <c r="Z68" s="5" t="n"/>
      <c r="AA68" s="5" t="n"/>
      <c r="AB68" s="5" t="n"/>
      <c r="AC68" s="12" t="n"/>
      <c r="AD68" s="17" t="n"/>
      <c r="AE68" s="11" t="n"/>
      <c r="AF68" s="11" t="n"/>
      <c r="AH68" s="11">
        <f>IF(P68="","",AVERAGEIF($P$6:$P$505, P68, $AE$6:$AE$505))</f>
        <v/>
      </c>
      <c r="AI68" s="11">
        <f>IF(AE68="","",IF(AE68="-","-",IF((AE68-AH68)=0,"-",IF((AE68-AH68)&gt;0,"↑","↓"))))</f>
        <v/>
      </c>
      <c r="AJ68" s="11">
        <f>IF(AF68="","",IF(AF68="-","-",AVERAGEIF($P$6:$P$505, P68, $AF$6:$AF$505)))</f>
        <v/>
      </c>
      <c r="AK68" s="11">
        <f>IF(AF68="","",IF(AF68="-","-",IF((AF68-AJ68)=0,"-",IF((AF68-AJ68)&gt;0,"↑","↓"))))</f>
        <v/>
      </c>
      <c r="AM68" s="124">
        <f>IF(I68="","",((I68-$AJ$2)*$AL$3*((1+$AL$3)^(30*12)))/(((1+$AL$3)^(30*12))-1))</f>
        <v/>
      </c>
    </row>
    <row r="69">
      <c r="B69" s="4" t="n"/>
      <c r="C69" s="10" t="n"/>
      <c r="D69" s="9" t="n"/>
      <c r="E69" s="9" t="n"/>
      <c r="F69" s="10" t="n"/>
      <c r="G69" s="9" t="n"/>
      <c r="H69" s="17" t="n"/>
      <c r="I69" s="123" t="n"/>
      <c r="J69" s="7" t="n"/>
      <c r="K69" s="5" t="n"/>
      <c r="L69" s="5" t="n"/>
      <c r="M69" s="8" t="n"/>
      <c r="N69" s="8" t="n"/>
      <c r="O69" s="5" t="n"/>
      <c r="P69" s="5" t="n"/>
      <c r="Q69" s="8" t="n"/>
      <c r="R69" s="8" t="n"/>
      <c r="S69" s="5" t="n"/>
      <c r="T69" s="5" t="n"/>
      <c r="U69" s="8" t="n"/>
      <c r="V69" s="8" t="n"/>
      <c r="W69" s="5" t="n"/>
      <c r="X69" s="5" t="n"/>
      <c r="Y69" s="5" t="n"/>
      <c r="Z69" s="5" t="n"/>
      <c r="AA69" s="5" t="n"/>
      <c r="AB69" s="5" t="n"/>
      <c r="AC69" s="12" t="n"/>
      <c r="AD69" s="17" t="n"/>
      <c r="AE69" s="11" t="n"/>
      <c r="AF69" s="11" t="n"/>
      <c r="AH69" s="11">
        <f>IF(P69="","",AVERAGEIF($P$6:$P$505, P69, $AE$6:$AE$505))</f>
        <v/>
      </c>
      <c r="AI69" s="11">
        <f>IF(AE69="","",IF(AE69="-","-",IF((AE69-AH69)=0,"-",IF((AE69-AH69)&gt;0,"↑","↓"))))</f>
        <v/>
      </c>
      <c r="AJ69" s="11">
        <f>IF(AF69="","",IF(AF69="-","-",AVERAGEIF($P$6:$P$505, P69, $AF$6:$AF$505)))</f>
        <v/>
      </c>
      <c r="AK69" s="11">
        <f>IF(AF69="","",IF(AF69="-","-",IF((AF69-AJ69)=0,"-",IF((AF69-AJ69)&gt;0,"↑","↓"))))</f>
        <v/>
      </c>
      <c r="AM69" s="124">
        <f>IF(I69="","",((I69-$AJ$2)*$AL$3*((1+$AL$3)^(30*12)))/(((1+$AL$3)^(30*12))-1))</f>
        <v/>
      </c>
    </row>
    <row r="70">
      <c r="B70" s="4" t="n"/>
      <c r="C70" s="10" t="n"/>
      <c r="D70" s="9" t="n"/>
      <c r="E70" s="9" t="n"/>
      <c r="F70" s="10" t="n"/>
      <c r="G70" s="9" t="n"/>
      <c r="H70" s="16" t="n"/>
      <c r="I70" s="123" t="n"/>
      <c r="J70" s="7" t="n"/>
      <c r="K70" s="5" t="n"/>
      <c r="L70" s="5" t="n"/>
      <c r="M70" s="8" t="n"/>
      <c r="N70" s="8" t="n"/>
      <c r="O70" s="5" t="n"/>
      <c r="P70" s="5" t="n"/>
      <c r="Q70" s="8" t="n"/>
      <c r="R70" s="8" t="n"/>
      <c r="S70" s="5" t="n"/>
      <c r="T70" s="5" t="n"/>
      <c r="U70" s="8" t="n"/>
      <c r="V70" s="8" t="n"/>
      <c r="W70" s="5" t="n"/>
      <c r="X70" s="5" t="n"/>
      <c r="Y70" s="5" t="n"/>
      <c r="Z70" s="5" t="n"/>
      <c r="AA70" s="5" t="n"/>
      <c r="AB70" s="5" t="n"/>
      <c r="AC70" s="12" t="n"/>
      <c r="AD70" s="16" t="n"/>
      <c r="AE70" s="11" t="n"/>
      <c r="AF70" s="11" t="n"/>
      <c r="AH70" s="11">
        <f>IF(P70="","",AVERAGEIF($P$6:$P$505, P70, $AE$6:$AE$505))</f>
        <v/>
      </c>
      <c r="AI70" s="11">
        <f>IF(AE70="","",IF(AE70="-","-",IF((AE70-AH70)=0,"-",IF((AE70-AH70)&gt;0,"↑","↓"))))</f>
        <v/>
      </c>
      <c r="AJ70" s="11">
        <f>IF(AF70="","",IF(AF70="-","-",AVERAGEIF($P$6:$P$505, P70, $AF$6:$AF$505)))</f>
        <v/>
      </c>
      <c r="AK70" s="11">
        <f>IF(AF70="","",IF(AF70="-","-",IF((AF70-AJ70)=0,"-",IF((AF70-AJ70)&gt;0,"↑","↓"))))</f>
        <v/>
      </c>
      <c r="AM70" s="124">
        <f>IF(I70="","",((I70-$AJ$2)*$AL$3*((1+$AL$3)^(30*12)))/(((1+$AL$3)^(30*12))-1))</f>
        <v/>
      </c>
    </row>
    <row r="71">
      <c r="B71" s="4" t="n"/>
      <c r="C71" s="10" t="n"/>
      <c r="D71" s="9" t="n"/>
      <c r="E71" s="9" t="n"/>
      <c r="F71" s="10" t="n"/>
      <c r="G71" s="9" t="n"/>
      <c r="H71" s="17" t="n"/>
      <c r="I71" s="123" t="n"/>
      <c r="J71" s="7" t="n"/>
      <c r="K71" s="5" t="n"/>
      <c r="L71" s="5" t="n"/>
      <c r="M71" s="8" t="n"/>
      <c r="N71" s="8" t="n"/>
      <c r="O71" s="5" t="n"/>
      <c r="P71" s="5" t="n"/>
      <c r="Q71" s="8" t="n"/>
      <c r="R71" s="8" t="n"/>
      <c r="S71" s="5" t="n"/>
      <c r="T71" s="5" t="n"/>
      <c r="U71" s="8" t="n"/>
      <c r="V71" s="8" t="n"/>
      <c r="W71" s="5" t="n"/>
      <c r="X71" s="5" t="n"/>
      <c r="Y71" s="5" t="n"/>
      <c r="Z71" s="5" t="n"/>
      <c r="AA71" s="5" t="n"/>
      <c r="AB71" s="5" t="n"/>
      <c r="AC71" s="12" t="n"/>
      <c r="AD71" s="17" t="n"/>
      <c r="AE71" s="11" t="n"/>
      <c r="AF71" s="11" t="n"/>
      <c r="AH71" s="11">
        <f>IF(P71="","",AVERAGEIF($P$6:$P$505, P71, $AE$6:$AE$505))</f>
        <v/>
      </c>
      <c r="AI71" s="11">
        <f>IF(AE71="","",IF(AE71="-","-",IF((AE71-AH71)=0,"-",IF((AE71-AH71)&gt;0,"↑","↓"))))</f>
        <v/>
      </c>
      <c r="AJ71" s="11">
        <f>IF(AF71="","",IF(AF71="-","-",AVERAGEIF($P$6:$P$505, P71, $AF$6:$AF$505)))</f>
        <v/>
      </c>
      <c r="AK71" s="11">
        <f>IF(AF71="","",IF(AF71="-","-",IF((AF71-AJ71)=0,"-",IF((AF71-AJ71)&gt;0,"↑","↓"))))</f>
        <v/>
      </c>
      <c r="AM71" s="124">
        <f>IF(I71="","",((I71-$AJ$2)*$AL$3*((1+$AL$3)^(30*12)))/(((1+$AL$3)^(30*12))-1))</f>
        <v/>
      </c>
    </row>
    <row r="72">
      <c r="B72" s="4" t="n"/>
      <c r="C72" s="10" t="n"/>
      <c r="D72" s="9" t="n"/>
      <c r="E72" s="9" t="n"/>
      <c r="F72" s="10" t="n"/>
      <c r="G72" s="9" t="n"/>
      <c r="H72" s="17" t="n"/>
      <c r="I72" s="123" t="n"/>
      <c r="J72" s="7" t="n"/>
      <c r="K72" s="5" t="n"/>
      <c r="L72" s="5" t="n"/>
      <c r="M72" s="8" t="n"/>
      <c r="N72" s="8" t="n"/>
      <c r="O72" s="5" t="n"/>
      <c r="P72" s="5" t="n"/>
      <c r="Q72" s="8" t="n"/>
      <c r="R72" s="8" t="n"/>
      <c r="S72" s="5" t="n"/>
      <c r="T72" s="5" t="n"/>
      <c r="U72" s="8" t="n"/>
      <c r="V72" s="8" t="n"/>
      <c r="W72" s="5" t="n"/>
      <c r="X72" s="5" t="n"/>
      <c r="Y72" s="5" t="n"/>
      <c r="Z72" s="5" t="n"/>
      <c r="AA72" s="5" t="n"/>
      <c r="AB72" s="5" t="n"/>
      <c r="AC72" s="12" t="n"/>
      <c r="AD72" s="17" t="n"/>
      <c r="AE72" s="11" t="n"/>
      <c r="AF72" s="11" t="n"/>
      <c r="AH72" s="11">
        <f>IF(P72="","",AVERAGEIF($P$6:$P$505, P72, $AE$6:$AE$505))</f>
        <v/>
      </c>
      <c r="AI72" s="11">
        <f>IF(AE72="","",IF(AE72="-","-",IF((AE72-AH72)=0,"-",IF((AE72-AH72)&gt;0,"↑","↓"))))</f>
        <v/>
      </c>
      <c r="AJ72" s="11">
        <f>IF(AF72="","",IF(AF72="-","-",AVERAGEIF($P$6:$P$505, P72, $AF$6:$AF$505)))</f>
        <v/>
      </c>
      <c r="AK72" s="11">
        <f>IF(AF72="","",IF(AF72="-","-",IF((AF72-AJ72)=0,"-",IF((AF72-AJ72)&gt;0,"↑","↓"))))</f>
        <v/>
      </c>
      <c r="AM72" s="124">
        <f>IF(I72="","",((I72-$AJ$2)*$AL$3*((1+$AL$3)^(30*12)))/(((1+$AL$3)^(30*12))-1))</f>
        <v/>
      </c>
    </row>
    <row r="73">
      <c r="B73" s="4" t="n"/>
      <c r="C73" s="10" t="n"/>
      <c r="D73" s="9" t="n"/>
      <c r="E73" s="9" t="n"/>
      <c r="F73" s="10" t="n"/>
      <c r="G73" s="9" t="n"/>
      <c r="H73" s="16" t="n"/>
      <c r="I73" s="123" t="n"/>
      <c r="J73" s="7" t="n"/>
      <c r="K73" s="5" t="n"/>
      <c r="L73" s="5" t="n"/>
      <c r="M73" s="8" t="n"/>
      <c r="N73" s="8" t="n"/>
      <c r="O73" s="5" t="n"/>
      <c r="P73" s="5" t="n"/>
      <c r="Q73" s="8" t="n"/>
      <c r="R73" s="8" t="n"/>
      <c r="S73" s="5" t="n"/>
      <c r="T73" s="5" t="n"/>
      <c r="U73" s="8" t="n"/>
      <c r="V73" s="8" t="n"/>
      <c r="W73" s="5" t="n"/>
      <c r="X73" s="5" t="n"/>
      <c r="Y73" s="5" t="n"/>
      <c r="Z73" s="5" t="n"/>
      <c r="AA73" s="5" t="n"/>
      <c r="AB73" s="5" t="n"/>
      <c r="AC73" s="12" t="n"/>
      <c r="AD73" s="16" t="n"/>
      <c r="AE73" s="11" t="n"/>
      <c r="AF73" s="11" t="n"/>
      <c r="AH73" s="11">
        <f>IF(P73="","",AVERAGEIF($P$6:$P$505, P73, $AE$6:$AE$505))</f>
        <v/>
      </c>
      <c r="AI73" s="11">
        <f>IF(AE73="","",IF(AE73="-","-",IF((AE73-AH73)=0,"-",IF((AE73-AH73)&gt;0,"↑","↓"))))</f>
        <v/>
      </c>
      <c r="AJ73" s="11">
        <f>IF(AF73="","",IF(AF73="-","-",AVERAGEIF($P$6:$P$505, P73, $AF$6:$AF$505)))</f>
        <v/>
      </c>
      <c r="AK73" s="11">
        <f>IF(AF73="","",IF(AF73="-","-",IF((AF73-AJ73)=0,"-",IF((AF73-AJ73)&gt;0,"↑","↓"))))</f>
        <v/>
      </c>
      <c r="AM73" s="124">
        <f>IF(I73="","",((I73-$AJ$2)*$AL$3*((1+$AL$3)^(30*12)))/(((1+$AL$3)^(30*12))-1))</f>
        <v/>
      </c>
    </row>
    <row r="74">
      <c r="B74" s="4" t="n"/>
      <c r="C74" s="10" t="n"/>
      <c r="D74" s="9" t="n"/>
      <c r="E74" s="9" t="n"/>
      <c r="F74" s="10" t="n"/>
      <c r="G74" s="9" t="n"/>
      <c r="H74" s="17" t="n"/>
      <c r="I74" s="123" t="n"/>
      <c r="J74" s="7" t="n"/>
      <c r="K74" s="5" t="n"/>
      <c r="L74" s="5" t="n"/>
      <c r="M74" s="8" t="n"/>
      <c r="N74" s="8" t="n"/>
      <c r="O74" s="5" t="n"/>
      <c r="P74" s="5" t="n"/>
      <c r="Q74" s="8" t="n"/>
      <c r="R74" s="8" t="n"/>
      <c r="S74" s="5" t="n"/>
      <c r="T74" s="5" t="n"/>
      <c r="U74" s="8" t="n"/>
      <c r="V74" s="8" t="n"/>
      <c r="W74" s="5" t="n"/>
      <c r="X74" s="5" t="n"/>
      <c r="Y74" s="5" t="n"/>
      <c r="Z74" s="5" t="n"/>
      <c r="AA74" s="5" t="n"/>
      <c r="AB74" s="5" t="n"/>
      <c r="AC74" s="12" t="n"/>
      <c r="AD74" s="17" t="n"/>
      <c r="AE74" s="11" t="n"/>
      <c r="AF74" s="11" t="n"/>
      <c r="AH74" s="11">
        <f>IF(P74="","",AVERAGEIF($P$6:$P$505, P74, $AE$6:$AE$505))</f>
        <v/>
      </c>
      <c r="AI74" s="11">
        <f>IF(AE74="","",IF(AE74="-","-",IF((AE74-AH74)=0,"-",IF((AE74-AH74)&gt;0,"↑","↓"))))</f>
        <v/>
      </c>
      <c r="AJ74" s="11">
        <f>IF(AF74="","",IF(AF74="-","-",AVERAGEIF($P$6:$P$505, P74, $AF$6:$AF$505)))</f>
        <v/>
      </c>
      <c r="AK74" s="11">
        <f>IF(AF74="","",IF(AF74="-","-",IF((AF74-AJ74)=0,"-",IF((AF74-AJ74)&gt;0,"↑","↓"))))</f>
        <v/>
      </c>
      <c r="AM74" s="124">
        <f>IF(I74="","",((I74-$AJ$2)*$AL$3*((1+$AL$3)^(30*12)))/(((1+$AL$3)^(30*12))-1))</f>
        <v/>
      </c>
    </row>
    <row r="75">
      <c r="B75" s="4" t="n"/>
      <c r="C75" s="10" t="n"/>
      <c r="D75" s="9" t="n"/>
      <c r="E75" s="9" t="n"/>
      <c r="F75" s="10" t="n"/>
      <c r="G75" s="9" t="n"/>
      <c r="H75" s="17" t="n"/>
      <c r="I75" s="123" t="n"/>
      <c r="J75" s="7" t="n"/>
      <c r="K75" s="5" t="n"/>
      <c r="L75" s="5" t="n"/>
      <c r="M75" s="8" t="n"/>
      <c r="N75" s="8" t="n"/>
      <c r="O75" s="5" t="n"/>
      <c r="P75" s="5" t="n"/>
      <c r="Q75" s="8" t="n"/>
      <c r="R75" s="8" t="n"/>
      <c r="S75" s="5" t="n"/>
      <c r="T75" s="5" t="n"/>
      <c r="U75" s="8" t="n"/>
      <c r="V75" s="8" t="n"/>
      <c r="W75" s="5" t="n"/>
      <c r="X75" s="5" t="n"/>
      <c r="Y75" s="5" t="n"/>
      <c r="Z75" s="5" t="n"/>
      <c r="AA75" s="5" t="n"/>
      <c r="AB75" s="5" t="n"/>
      <c r="AC75" s="12" t="n"/>
      <c r="AD75" s="17" t="n"/>
      <c r="AE75" s="11" t="n"/>
      <c r="AF75" s="11" t="n"/>
      <c r="AH75" s="11">
        <f>IF(P75="","",AVERAGEIF($P$6:$P$505, P75, $AE$6:$AE$505))</f>
        <v/>
      </c>
      <c r="AI75" s="11">
        <f>IF(AE75="","",IF(AE75="-","-",IF((AE75-AH75)=0,"-",IF((AE75-AH75)&gt;0,"↑","↓"))))</f>
        <v/>
      </c>
      <c r="AJ75" s="11">
        <f>IF(AF75="","",IF(AF75="-","-",AVERAGEIF($P$6:$P$505, P75, $AF$6:$AF$505)))</f>
        <v/>
      </c>
      <c r="AK75" s="11">
        <f>IF(AF75="","",IF(AF75="-","-",IF((AF75-AJ75)=0,"-",IF((AF75-AJ75)&gt;0,"↑","↓"))))</f>
        <v/>
      </c>
      <c r="AM75" s="124">
        <f>IF(I75="","",((I75-$AJ$2)*$AL$3*((1+$AL$3)^(30*12)))/(((1+$AL$3)^(30*12))-1))</f>
        <v/>
      </c>
    </row>
    <row r="76">
      <c r="B76" s="4" t="n"/>
      <c r="C76" s="10" t="n"/>
      <c r="D76" s="9" t="n"/>
      <c r="E76" s="9" t="n"/>
      <c r="F76" s="10" t="n"/>
      <c r="G76" s="9" t="n"/>
      <c r="H76" s="16" t="n"/>
      <c r="I76" s="123" t="n"/>
      <c r="J76" s="7" t="n"/>
      <c r="K76" s="5" t="n"/>
      <c r="L76" s="5" t="n"/>
      <c r="M76" s="8" t="n"/>
      <c r="N76" s="8" t="n"/>
      <c r="O76" s="5" t="n"/>
      <c r="P76" s="5" t="n"/>
      <c r="Q76" s="8" t="n"/>
      <c r="R76" s="8" t="n"/>
      <c r="S76" s="5" t="n"/>
      <c r="T76" s="5" t="n"/>
      <c r="U76" s="8" t="n"/>
      <c r="V76" s="8" t="n"/>
      <c r="W76" s="5" t="n"/>
      <c r="X76" s="5" t="n"/>
      <c r="Y76" s="5" t="n"/>
      <c r="Z76" s="5" t="n"/>
      <c r="AA76" s="5" t="n"/>
      <c r="AB76" s="5" t="n"/>
      <c r="AC76" s="12" t="n"/>
      <c r="AD76" s="16" t="n"/>
      <c r="AE76" s="11" t="n"/>
      <c r="AF76" s="11" t="n"/>
      <c r="AH76" s="11">
        <f>IF(P76="","",AVERAGEIF($P$6:$P$505, P76, $AE$6:$AE$505))</f>
        <v/>
      </c>
      <c r="AI76" s="11">
        <f>IF(AE76="","",IF(AE76="-","-",IF((AE76-AH76)=0,"-",IF((AE76-AH76)&gt;0,"↑","↓"))))</f>
        <v/>
      </c>
      <c r="AJ76" s="11">
        <f>IF(AF76="","",IF(AF76="-","-",AVERAGEIF($P$6:$P$505, P76, $AF$6:$AF$505)))</f>
        <v/>
      </c>
      <c r="AK76" s="11">
        <f>IF(AF76="","",IF(AF76="-","-",IF((AF76-AJ76)=0,"-",IF((AF76-AJ76)&gt;0,"↑","↓"))))</f>
        <v/>
      </c>
      <c r="AM76" s="124">
        <f>IF(I76="","",((I76-$AJ$2)*$AL$3*((1+$AL$3)^(30*12)))/(((1+$AL$3)^(30*12))-1))</f>
        <v/>
      </c>
    </row>
    <row r="77">
      <c r="B77" s="4" t="n"/>
      <c r="C77" s="10" t="n"/>
      <c r="D77" s="9" t="n"/>
      <c r="E77" s="9" t="n"/>
      <c r="F77" s="10" t="n"/>
      <c r="G77" s="9" t="n"/>
      <c r="H77" s="17" t="n"/>
      <c r="I77" s="123" t="n"/>
      <c r="J77" s="7" t="n"/>
      <c r="K77" s="5" t="n"/>
      <c r="L77" s="5" t="n"/>
      <c r="M77" s="8" t="n"/>
      <c r="N77" s="8" t="n"/>
      <c r="O77" s="5" t="n"/>
      <c r="P77" s="5" t="n"/>
      <c r="Q77" s="8" t="n"/>
      <c r="R77" s="8" t="n"/>
      <c r="S77" s="5" t="n"/>
      <c r="T77" s="5" t="n"/>
      <c r="U77" s="8" t="n"/>
      <c r="V77" s="8" t="n"/>
      <c r="W77" s="5" t="n"/>
      <c r="X77" s="5" t="n"/>
      <c r="Y77" s="5" t="n"/>
      <c r="Z77" s="5" t="n"/>
      <c r="AA77" s="5" t="n"/>
      <c r="AB77" s="5" t="n"/>
      <c r="AC77" s="12" t="n"/>
      <c r="AD77" s="17" t="n"/>
      <c r="AE77" s="11" t="n"/>
      <c r="AF77" s="11" t="n"/>
      <c r="AH77" s="11">
        <f>IF(P77="","",AVERAGEIF($P$6:$P$505, P77, $AE$6:$AE$505))</f>
        <v/>
      </c>
      <c r="AI77" s="11">
        <f>IF(AE77="","",IF(AE77="-","-",IF((AE77-AH77)=0,"-",IF((AE77-AH77)&gt;0,"↑","↓"))))</f>
        <v/>
      </c>
      <c r="AJ77" s="11">
        <f>IF(AF77="","",IF(AF77="-","-",AVERAGEIF($P$6:$P$505, P77, $AF$6:$AF$505)))</f>
        <v/>
      </c>
      <c r="AK77" s="11">
        <f>IF(AF77="","",IF(AF77="-","-",IF((AF77-AJ77)=0,"-",IF((AF77-AJ77)&gt;0,"↑","↓"))))</f>
        <v/>
      </c>
      <c r="AM77" s="124">
        <f>IF(I77="","",((I77-$AJ$2)*$AL$3*((1+$AL$3)^(30*12)))/(((1+$AL$3)^(30*12))-1))</f>
        <v/>
      </c>
    </row>
    <row r="78">
      <c r="B78" s="4" t="n"/>
      <c r="C78" s="10" t="n"/>
      <c r="D78" s="9" t="n"/>
      <c r="E78" s="9" t="n"/>
      <c r="F78" s="10" t="n"/>
      <c r="G78" s="9" t="n"/>
      <c r="H78" s="17" t="n"/>
      <c r="I78" s="123" t="n"/>
      <c r="J78" s="7" t="n"/>
      <c r="K78" s="5" t="n"/>
      <c r="L78" s="5" t="n"/>
      <c r="M78" s="8" t="n"/>
      <c r="N78" s="8" t="n"/>
      <c r="O78" s="5" t="n"/>
      <c r="P78" s="5" t="n"/>
      <c r="Q78" s="8" t="n"/>
      <c r="R78" s="8" t="n"/>
      <c r="S78" s="5" t="n"/>
      <c r="T78" s="5" t="n"/>
      <c r="U78" s="8" t="n"/>
      <c r="V78" s="8" t="n"/>
      <c r="W78" s="5" t="n"/>
      <c r="X78" s="5" t="n"/>
      <c r="Y78" s="5" t="n"/>
      <c r="Z78" s="5" t="n"/>
      <c r="AA78" s="5" t="n"/>
      <c r="AB78" s="5" t="n"/>
      <c r="AC78" s="12" t="n"/>
      <c r="AD78" s="17" t="n"/>
      <c r="AE78" s="11" t="n"/>
      <c r="AF78" s="11" t="n"/>
      <c r="AH78" s="11">
        <f>IF(P78="","",AVERAGEIF($P$6:$P$505, P78, $AE$6:$AE$505))</f>
        <v/>
      </c>
      <c r="AI78" s="11">
        <f>IF(AE78="","",IF(AE78="-","-",IF((AE78-AH78)=0,"-",IF((AE78-AH78)&gt;0,"↑","↓"))))</f>
        <v/>
      </c>
      <c r="AJ78" s="11">
        <f>IF(AF78="","",IF(AF78="-","-",AVERAGEIF($P$6:$P$505, P78, $AF$6:$AF$505)))</f>
        <v/>
      </c>
      <c r="AK78" s="11">
        <f>IF(AF78="","",IF(AF78="-","-",IF((AF78-AJ78)=0,"-",IF((AF78-AJ78)&gt;0,"↑","↓"))))</f>
        <v/>
      </c>
      <c r="AM78" s="124">
        <f>IF(I78="","",((I78-$AJ$2)*$AL$3*((1+$AL$3)^(30*12)))/(((1+$AL$3)^(30*12))-1))</f>
        <v/>
      </c>
    </row>
    <row r="79">
      <c r="B79" s="4" t="n"/>
      <c r="C79" s="10" t="n"/>
      <c r="D79" s="9" t="n"/>
      <c r="E79" s="9" t="n"/>
      <c r="F79" s="10" t="n"/>
      <c r="G79" s="9" t="n"/>
      <c r="H79" s="16" t="n"/>
      <c r="I79" s="123" t="n"/>
      <c r="J79" s="7" t="n"/>
      <c r="K79" s="5" t="n"/>
      <c r="L79" s="5" t="n"/>
      <c r="M79" s="8" t="n"/>
      <c r="N79" s="8" t="n"/>
      <c r="O79" s="5" t="n"/>
      <c r="P79" s="5" t="n"/>
      <c r="Q79" s="8" t="n"/>
      <c r="R79" s="8" t="n"/>
      <c r="S79" s="5" t="n"/>
      <c r="T79" s="5" t="n"/>
      <c r="U79" s="8" t="n"/>
      <c r="V79" s="8" t="n"/>
      <c r="W79" s="5" t="n"/>
      <c r="X79" s="5" t="n"/>
      <c r="Y79" s="5" t="n"/>
      <c r="Z79" s="5" t="n"/>
      <c r="AA79" s="5" t="n"/>
      <c r="AB79" s="5" t="n"/>
      <c r="AC79" s="12" t="n"/>
      <c r="AD79" s="16" t="n"/>
      <c r="AE79" s="11" t="n"/>
      <c r="AF79" s="11" t="n"/>
      <c r="AH79" s="11">
        <f>IF(P79="","",AVERAGEIF($P$6:$P$505, P79, $AE$6:$AE$505))</f>
        <v/>
      </c>
      <c r="AI79" s="11">
        <f>IF(AE79="","",IF(AE79="-","-",IF((AE79-AH79)=0,"-",IF((AE79-AH79)&gt;0,"↑","↓"))))</f>
        <v/>
      </c>
      <c r="AJ79" s="11">
        <f>IF(AF79="","",IF(AF79="-","-",AVERAGEIF($P$6:$P$505, P79, $AF$6:$AF$505)))</f>
        <v/>
      </c>
      <c r="AK79" s="11">
        <f>IF(AF79="","",IF(AF79="-","-",IF((AF79-AJ79)=0,"-",IF((AF79-AJ79)&gt;0,"↑","↓"))))</f>
        <v/>
      </c>
      <c r="AM79" s="124">
        <f>IF(I79="","",((I79-$AJ$2)*$AL$3*((1+$AL$3)^(30*12)))/(((1+$AL$3)^(30*12))-1))</f>
        <v/>
      </c>
    </row>
    <row r="80">
      <c r="B80" s="4" t="n"/>
      <c r="C80" s="10" t="n"/>
      <c r="D80" s="9" t="n"/>
      <c r="E80" s="9" t="n"/>
      <c r="F80" s="10" t="n"/>
      <c r="G80" s="9" t="n"/>
      <c r="H80" s="17" t="n"/>
      <c r="I80" s="123" t="n"/>
      <c r="J80" s="7" t="n"/>
      <c r="K80" s="5" t="n"/>
      <c r="L80" s="5" t="n"/>
      <c r="M80" s="8" t="n"/>
      <c r="N80" s="8" t="n"/>
      <c r="O80" s="5" t="n"/>
      <c r="P80" s="5" t="n"/>
      <c r="Q80" s="8" t="n"/>
      <c r="R80" s="8" t="n"/>
      <c r="S80" s="5" t="n"/>
      <c r="T80" s="5" t="n"/>
      <c r="U80" s="8" t="n"/>
      <c r="V80" s="8" t="n"/>
      <c r="W80" s="5" t="n"/>
      <c r="X80" s="5" t="n"/>
      <c r="Y80" s="5" t="n"/>
      <c r="Z80" s="5" t="n"/>
      <c r="AA80" s="5" t="n"/>
      <c r="AB80" s="5" t="n"/>
      <c r="AC80" s="12" t="n"/>
      <c r="AD80" s="17" t="n"/>
      <c r="AE80" s="11" t="n"/>
      <c r="AF80" s="11" t="n"/>
      <c r="AH80" s="11">
        <f>IF(P80="","",AVERAGEIF($P$6:$P$505, P80, $AE$6:$AE$505))</f>
        <v/>
      </c>
      <c r="AI80" s="11">
        <f>IF(AE80="","",IF(AE80="-","-",IF((AE80-AH80)=0,"-",IF((AE80-AH80)&gt;0,"↑","↓"))))</f>
        <v/>
      </c>
      <c r="AJ80" s="11">
        <f>IF(AF80="","",IF(AF80="-","-",AVERAGEIF($P$6:$P$505, P80, $AF$6:$AF$505)))</f>
        <v/>
      </c>
      <c r="AK80" s="11">
        <f>IF(AF80="","",IF(AF80="-","-",IF((AF80-AJ80)=0,"-",IF((AF80-AJ80)&gt;0,"↑","↓"))))</f>
        <v/>
      </c>
      <c r="AM80" s="124">
        <f>IF(I80="","",((I80-$AJ$2)*$AL$3*((1+$AL$3)^(30*12)))/(((1+$AL$3)^(30*12))-1))</f>
        <v/>
      </c>
    </row>
    <row r="81">
      <c r="B81" s="4" t="n"/>
      <c r="C81" s="10" t="n"/>
      <c r="D81" s="9" t="n"/>
      <c r="E81" s="9" t="n"/>
      <c r="F81" s="10" t="n"/>
      <c r="G81" s="9" t="n"/>
      <c r="H81" s="17" t="n"/>
      <c r="I81" s="123" t="n"/>
      <c r="J81" s="7" t="n"/>
      <c r="K81" s="5" t="n"/>
      <c r="L81" s="5" t="n"/>
      <c r="M81" s="8" t="n"/>
      <c r="N81" s="8" t="n"/>
      <c r="O81" s="5" t="n"/>
      <c r="P81" s="5" t="n"/>
      <c r="Q81" s="8" t="n"/>
      <c r="R81" s="8" t="n"/>
      <c r="S81" s="5" t="n"/>
      <c r="T81" s="5" t="n"/>
      <c r="U81" s="8" t="n"/>
      <c r="V81" s="8" t="n"/>
      <c r="W81" s="5" t="n"/>
      <c r="X81" s="5" t="n"/>
      <c r="Y81" s="5" t="n"/>
      <c r="Z81" s="5" t="n"/>
      <c r="AA81" s="5" t="n"/>
      <c r="AB81" s="5" t="n"/>
      <c r="AC81" s="12" t="n"/>
      <c r="AD81" s="17" t="n"/>
      <c r="AE81" s="11" t="n"/>
      <c r="AF81" s="11" t="n"/>
      <c r="AH81" s="11">
        <f>IF(P81="","",AVERAGEIF($P$6:$P$505, P81, $AE$6:$AE$505))</f>
        <v/>
      </c>
      <c r="AI81" s="11">
        <f>IF(AE81="","",IF(AE81="-","-",IF((AE81-AH81)=0,"-",IF((AE81-AH81)&gt;0,"↑","↓"))))</f>
        <v/>
      </c>
      <c r="AJ81" s="11">
        <f>IF(AF81="","",IF(AF81="-","-",AVERAGEIF($P$6:$P$505, P81, $AF$6:$AF$505)))</f>
        <v/>
      </c>
      <c r="AK81" s="11">
        <f>IF(AF81="","",IF(AF81="-","-",IF((AF81-AJ81)=0,"-",IF((AF81-AJ81)&gt;0,"↑","↓"))))</f>
        <v/>
      </c>
      <c r="AM81" s="124">
        <f>IF(I81="","",((I81-$AJ$2)*$AL$3*((1+$AL$3)^(30*12)))/(((1+$AL$3)^(30*12))-1))</f>
        <v/>
      </c>
    </row>
    <row r="82">
      <c r="B82" s="4" t="n"/>
      <c r="C82" s="10" t="n"/>
      <c r="D82" s="9" t="n"/>
      <c r="E82" s="9" t="n"/>
      <c r="F82" s="10" t="n"/>
      <c r="G82" s="9" t="n"/>
      <c r="H82" s="16" t="n"/>
      <c r="I82" s="123" t="n"/>
      <c r="J82" s="7" t="n"/>
      <c r="K82" s="5" t="n"/>
      <c r="L82" s="5" t="n"/>
      <c r="M82" s="8" t="n"/>
      <c r="N82" s="8" t="n"/>
      <c r="O82" s="5" t="n"/>
      <c r="P82" s="5" t="n"/>
      <c r="Q82" s="8" t="n"/>
      <c r="R82" s="8" t="n"/>
      <c r="S82" s="5" t="n"/>
      <c r="T82" s="5" t="n"/>
      <c r="U82" s="8" t="n"/>
      <c r="V82" s="8" t="n"/>
      <c r="W82" s="5" t="n"/>
      <c r="X82" s="5" t="n"/>
      <c r="Y82" s="5" t="n"/>
      <c r="Z82" s="5" t="n"/>
      <c r="AA82" s="5" t="n"/>
      <c r="AB82" s="5" t="n"/>
      <c r="AC82" s="12" t="n"/>
      <c r="AD82" s="16" t="n"/>
      <c r="AE82" s="11" t="n"/>
      <c r="AF82" s="11" t="n"/>
      <c r="AH82" s="11">
        <f>IF(P82="","",AVERAGEIF($P$6:$P$505, P82, $AE$6:$AE$505))</f>
        <v/>
      </c>
      <c r="AI82" s="11">
        <f>IF(AE82="","",IF(AE82="-","-",IF((AE82-AH82)=0,"-",IF((AE82-AH82)&gt;0,"↑","↓"))))</f>
        <v/>
      </c>
      <c r="AJ82" s="11">
        <f>IF(AF82="","",IF(AF82="-","-",AVERAGEIF($P$6:$P$505, P82, $AF$6:$AF$505)))</f>
        <v/>
      </c>
      <c r="AK82" s="11">
        <f>IF(AF82="","",IF(AF82="-","-",IF((AF82-AJ82)=0,"-",IF((AF82-AJ82)&gt;0,"↑","↓"))))</f>
        <v/>
      </c>
      <c r="AM82" s="124">
        <f>IF(I82="","",((I82-$AJ$2)*$AL$3*((1+$AL$3)^(30*12)))/(((1+$AL$3)^(30*12))-1))</f>
        <v/>
      </c>
    </row>
    <row r="83">
      <c r="B83" s="4" t="n"/>
      <c r="C83" s="10" t="n"/>
      <c r="D83" s="9" t="n"/>
      <c r="E83" s="9" t="n"/>
      <c r="F83" s="10" t="n"/>
      <c r="G83" s="9" t="n"/>
      <c r="H83" s="17" t="n"/>
      <c r="I83" s="123" t="n"/>
      <c r="J83" s="7" t="n"/>
      <c r="K83" s="5" t="n"/>
      <c r="L83" s="5" t="n"/>
      <c r="M83" s="8" t="n"/>
      <c r="N83" s="8" t="n"/>
      <c r="O83" s="5" t="n"/>
      <c r="P83" s="5" t="n"/>
      <c r="Q83" s="8" t="n"/>
      <c r="R83" s="8" t="n"/>
      <c r="S83" s="5" t="n"/>
      <c r="T83" s="5" t="n"/>
      <c r="U83" s="8" t="n"/>
      <c r="V83" s="8" t="n"/>
      <c r="W83" s="5" t="n"/>
      <c r="X83" s="5" t="n"/>
      <c r="Y83" s="5" t="n"/>
      <c r="Z83" s="5" t="n"/>
      <c r="AA83" s="5" t="n"/>
      <c r="AB83" s="5" t="n"/>
      <c r="AC83" s="12" t="n"/>
      <c r="AD83" s="17" t="n"/>
      <c r="AE83" s="11" t="n"/>
      <c r="AF83" s="11" t="n"/>
      <c r="AH83" s="11">
        <f>IF(P83="","",AVERAGEIF($P$6:$P$505, P83, $AE$6:$AE$505))</f>
        <v/>
      </c>
      <c r="AI83" s="11">
        <f>IF(AE83="","",IF(AE83="-","-",IF((AE83-AH83)=0,"-",IF((AE83-AH83)&gt;0,"↑","↓"))))</f>
        <v/>
      </c>
      <c r="AJ83" s="11">
        <f>IF(AF83="","",IF(AF83="-","-",AVERAGEIF($P$6:$P$505, P83, $AF$6:$AF$505)))</f>
        <v/>
      </c>
      <c r="AK83" s="11">
        <f>IF(AF83="","",IF(AF83="-","-",IF((AF83-AJ83)=0,"-",IF((AF83-AJ83)&gt;0,"↑","↓"))))</f>
        <v/>
      </c>
      <c r="AM83" s="124">
        <f>IF(I83="","",((I83-$AJ$2)*$AL$3*((1+$AL$3)^(30*12)))/(((1+$AL$3)^(30*12))-1))</f>
        <v/>
      </c>
    </row>
    <row r="84">
      <c r="B84" s="4" t="n"/>
      <c r="C84" s="10" t="n"/>
      <c r="D84" s="9" t="n"/>
      <c r="E84" s="9" t="n"/>
      <c r="F84" s="10" t="n"/>
      <c r="G84" s="9" t="n"/>
      <c r="H84" s="17" t="n"/>
      <c r="I84" s="123" t="n"/>
      <c r="J84" s="7" t="n"/>
      <c r="K84" s="5" t="n"/>
      <c r="L84" s="5" t="n"/>
      <c r="M84" s="8" t="n"/>
      <c r="N84" s="8" t="n"/>
      <c r="O84" s="5" t="n"/>
      <c r="P84" s="5" t="n"/>
      <c r="Q84" s="8" t="n"/>
      <c r="R84" s="8" t="n"/>
      <c r="S84" s="5" t="n"/>
      <c r="T84" s="5" t="n"/>
      <c r="U84" s="8" t="n"/>
      <c r="V84" s="8" t="n"/>
      <c r="W84" s="5" t="n"/>
      <c r="X84" s="5" t="n"/>
      <c r="Y84" s="5" t="n"/>
      <c r="Z84" s="5" t="n"/>
      <c r="AA84" s="5" t="n"/>
      <c r="AB84" s="5" t="n"/>
      <c r="AC84" s="12" t="n"/>
      <c r="AD84" s="17" t="n"/>
      <c r="AE84" s="11" t="n"/>
      <c r="AF84" s="11" t="n"/>
      <c r="AH84" s="11">
        <f>IF(P84="","",AVERAGEIF($P$6:$P$505, P84, $AE$6:$AE$505))</f>
        <v/>
      </c>
      <c r="AI84" s="11">
        <f>IF(AE84="","",IF(AE84="-","-",IF((AE84-AH84)=0,"-",IF((AE84-AH84)&gt;0,"↑","↓"))))</f>
        <v/>
      </c>
      <c r="AJ84" s="11">
        <f>IF(AF84="","",IF(AF84="-","-",AVERAGEIF($P$6:$P$505, P84, $AF$6:$AF$505)))</f>
        <v/>
      </c>
      <c r="AK84" s="11">
        <f>IF(AF84="","",IF(AF84="-","-",IF((AF84-AJ84)=0,"-",IF((AF84-AJ84)&gt;0,"↑","↓"))))</f>
        <v/>
      </c>
      <c r="AM84" s="124">
        <f>IF(I84="","",((I84-$AJ$2)*$AL$3*((1+$AL$3)^(30*12)))/(((1+$AL$3)^(30*12))-1))</f>
        <v/>
      </c>
    </row>
    <row r="85">
      <c r="B85" s="4" t="n"/>
      <c r="C85" s="10" t="n"/>
      <c r="D85" s="9" t="n"/>
      <c r="E85" s="9" t="n"/>
      <c r="F85" s="10" t="n"/>
      <c r="G85" s="9" t="n"/>
      <c r="H85" s="16" t="n"/>
      <c r="I85" s="123" t="n"/>
      <c r="J85" s="7" t="n"/>
      <c r="K85" s="5" t="n"/>
      <c r="L85" s="5" t="n"/>
      <c r="M85" s="8" t="n"/>
      <c r="N85" s="8" t="n"/>
      <c r="O85" s="5" t="n"/>
      <c r="P85" s="5" t="n"/>
      <c r="Q85" s="8" t="n"/>
      <c r="R85" s="8" t="n"/>
      <c r="S85" s="5" t="n"/>
      <c r="T85" s="5" t="n"/>
      <c r="U85" s="8" t="n"/>
      <c r="V85" s="8" t="n"/>
      <c r="W85" s="5" t="n"/>
      <c r="X85" s="5" t="n"/>
      <c r="Y85" s="5" t="n"/>
      <c r="Z85" s="5" t="n"/>
      <c r="AA85" s="5" t="n"/>
      <c r="AB85" s="5" t="n"/>
      <c r="AC85" s="12" t="n"/>
      <c r="AD85" s="16" t="n"/>
      <c r="AE85" s="11" t="n"/>
      <c r="AF85" s="11" t="n"/>
      <c r="AH85" s="11">
        <f>IF(P85="","",AVERAGEIF($P$6:$P$505, P85, $AE$6:$AE$505))</f>
        <v/>
      </c>
      <c r="AI85" s="11">
        <f>IF(AE85="","",IF(AE85="-","-",IF((AE85-AH85)=0,"-",IF((AE85-AH85)&gt;0,"↑","↓"))))</f>
        <v/>
      </c>
      <c r="AJ85" s="11">
        <f>IF(AF85="","",IF(AF85="-","-",AVERAGEIF($P$6:$P$505, P85, $AF$6:$AF$505)))</f>
        <v/>
      </c>
      <c r="AK85" s="11">
        <f>IF(AF85="","",IF(AF85="-","-",IF((AF85-AJ85)=0,"-",IF((AF85-AJ85)&gt;0,"↑","↓"))))</f>
        <v/>
      </c>
      <c r="AM85" s="124">
        <f>IF(I85="","",((I85-$AJ$2)*$AL$3*((1+$AL$3)^(30*12)))/(((1+$AL$3)^(30*12))-1))</f>
        <v/>
      </c>
    </row>
    <row r="86">
      <c r="B86" s="4" t="n"/>
      <c r="C86" s="10" t="n"/>
      <c r="D86" s="9" t="n"/>
      <c r="E86" s="9" t="n"/>
      <c r="F86" s="10" t="n"/>
      <c r="G86" s="9" t="n"/>
      <c r="H86" s="17" t="n"/>
      <c r="I86" s="123" t="n"/>
      <c r="J86" s="7" t="n"/>
      <c r="K86" s="5" t="n"/>
      <c r="L86" s="5" t="n"/>
      <c r="M86" s="8" t="n"/>
      <c r="N86" s="8" t="n"/>
      <c r="O86" s="5" t="n"/>
      <c r="P86" s="5" t="n"/>
      <c r="Q86" s="8" t="n"/>
      <c r="R86" s="8" t="n"/>
      <c r="S86" s="5" t="n"/>
      <c r="T86" s="5" t="n"/>
      <c r="U86" s="8" t="n"/>
      <c r="V86" s="8" t="n"/>
      <c r="W86" s="5" t="n"/>
      <c r="X86" s="5" t="n"/>
      <c r="Y86" s="5" t="n"/>
      <c r="Z86" s="5" t="n"/>
      <c r="AA86" s="5" t="n"/>
      <c r="AB86" s="5" t="n"/>
      <c r="AC86" s="12" t="n"/>
      <c r="AD86" s="17" t="n"/>
      <c r="AE86" s="11" t="n"/>
      <c r="AF86" s="11" t="n"/>
      <c r="AH86" s="11">
        <f>IF(P86="","",AVERAGEIF($P$6:$P$505, P86, $AE$6:$AE$505))</f>
        <v/>
      </c>
      <c r="AI86" s="11">
        <f>IF(AE86="","",IF(AE86="-","-",IF((AE86-AH86)=0,"-",IF((AE86-AH86)&gt;0,"↑","↓"))))</f>
        <v/>
      </c>
      <c r="AJ86" s="11">
        <f>IF(AF86="","",IF(AF86="-","-",AVERAGEIF($P$6:$P$505, P86, $AF$6:$AF$505)))</f>
        <v/>
      </c>
      <c r="AK86" s="11">
        <f>IF(AF86="","",IF(AF86="-","-",IF((AF86-AJ86)=0,"-",IF((AF86-AJ86)&gt;0,"↑","↓"))))</f>
        <v/>
      </c>
      <c r="AM86" s="124">
        <f>IF(I86="","",((I86-$AJ$2)*$AL$3*((1+$AL$3)^(30*12)))/(((1+$AL$3)^(30*12))-1))</f>
        <v/>
      </c>
    </row>
    <row r="87">
      <c r="B87" s="4" t="n"/>
      <c r="C87" s="10" t="n"/>
      <c r="D87" s="9" t="n"/>
      <c r="E87" s="9" t="n"/>
      <c r="F87" s="10" t="n"/>
      <c r="G87" s="9" t="n"/>
      <c r="H87" s="17" t="n"/>
      <c r="I87" s="123" t="n"/>
      <c r="J87" s="7" t="n"/>
      <c r="K87" s="5" t="n"/>
      <c r="L87" s="5" t="n"/>
      <c r="M87" s="8" t="n"/>
      <c r="N87" s="8" t="n"/>
      <c r="O87" s="5" t="n"/>
      <c r="P87" s="5" t="n"/>
      <c r="Q87" s="8" t="n"/>
      <c r="R87" s="8" t="n"/>
      <c r="S87" s="5" t="n"/>
      <c r="T87" s="5" t="n"/>
      <c r="U87" s="8" t="n"/>
      <c r="V87" s="8" t="n"/>
      <c r="W87" s="5" t="n"/>
      <c r="X87" s="5" t="n"/>
      <c r="Y87" s="5" t="n"/>
      <c r="Z87" s="5" t="n"/>
      <c r="AA87" s="5" t="n"/>
      <c r="AB87" s="5" t="n"/>
      <c r="AC87" s="12" t="n"/>
      <c r="AD87" s="17" t="n"/>
      <c r="AE87" s="11" t="n"/>
      <c r="AF87" s="11" t="n"/>
      <c r="AH87" s="11">
        <f>IF(P87="","",AVERAGEIF($P$6:$P$505, P87, $AE$6:$AE$505))</f>
        <v/>
      </c>
      <c r="AI87" s="11">
        <f>IF(AE87="","",IF(AE87="-","-",IF((AE87-AH87)=0,"-",IF((AE87-AH87)&gt;0,"↑","↓"))))</f>
        <v/>
      </c>
      <c r="AJ87" s="11">
        <f>IF(AF87="","",IF(AF87="-","-",AVERAGEIF($P$6:$P$505, P87, $AF$6:$AF$505)))</f>
        <v/>
      </c>
      <c r="AK87" s="11">
        <f>IF(AF87="","",IF(AF87="-","-",IF((AF87-AJ87)=0,"-",IF((AF87-AJ87)&gt;0,"↑","↓"))))</f>
        <v/>
      </c>
      <c r="AM87" s="124">
        <f>IF(I87="","",((I87-$AJ$2)*$AL$3*((1+$AL$3)^(30*12)))/(((1+$AL$3)^(30*12))-1))</f>
        <v/>
      </c>
    </row>
    <row r="88">
      <c r="B88" s="4" t="n"/>
      <c r="C88" s="10" t="n"/>
      <c r="D88" s="9" t="n"/>
      <c r="E88" s="9" t="n"/>
      <c r="F88" s="10" t="n"/>
      <c r="G88" s="9" t="n"/>
      <c r="H88" s="16" t="n"/>
      <c r="I88" s="123" t="n"/>
      <c r="J88" s="7" t="n"/>
      <c r="K88" s="5" t="n"/>
      <c r="L88" s="5" t="n"/>
      <c r="M88" s="8" t="n"/>
      <c r="N88" s="8" t="n"/>
      <c r="O88" s="5" t="n"/>
      <c r="P88" s="5" t="n"/>
      <c r="Q88" s="8" t="n"/>
      <c r="R88" s="8" t="n"/>
      <c r="S88" s="5" t="n"/>
      <c r="T88" s="5" t="n"/>
      <c r="U88" s="8" t="n"/>
      <c r="V88" s="8" t="n"/>
      <c r="W88" s="5" t="n"/>
      <c r="X88" s="5" t="n"/>
      <c r="Y88" s="5" t="n"/>
      <c r="Z88" s="5" t="n"/>
      <c r="AA88" s="5" t="n"/>
      <c r="AB88" s="5" t="n"/>
      <c r="AC88" s="12" t="n"/>
      <c r="AD88" s="16" t="n"/>
      <c r="AE88" s="11" t="n"/>
      <c r="AF88" s="11" t="n"/>
      <c r="AH88" s="11">
        <f>IF(P88="","",AVERAGEIF($P$6:$P$505, P88, $AE$6:$AE$505))</f>
        <v/>
      </c>
      <c r="AI88" s="11">
        <f>IF(AE88="","",IF(AE88="-","-",IF((AE88-AH88)=0,"-",IF((AE88-AH88)&gt;0,"↑","↓"))))</f>
        <v/>
      </c>
      <c r="AJ88" s="11">
        <f>IF(AF88="","",IF(AF88="-","-",AVERAGEIF($P$6:$P$505, P88, $AF$6:$AF$505)))</f>
        <v/>
      </c>
      <c r="AK88" s="11">
        <f>IF(AF88="","",IF(AF88="-","-",IF((AF88-AJ88)=0,"-",IF((AF88-AJ88)&gt;0,"↑","↓"))))</f>
        <v/>
      </c>
      <c r="AM88" s="124">
        <f>IF(I88="","",((I88-$AJ$2)*$AL$3*((1+$AL$3)^(30*12)))/(((1+$AL$3)^(30*12))-1))</f>
        <v/>
      </c>
    </row>
    <row r="89">
      <c r="B89" s="4" t="n"/>
      <c r="C89" s="10" t="n"/>
      <c r="D89" s="9" t="n"/>
      <c r="E89" s="9" t="n"/>
      <c r="F89" s="10" t="n"/>
      <c r="G89" s="9" t="n"/>
      <c r="H89" s="17" t="n"/>
      <c r="I89" s="123" t="n"/>
      <c r="J89" s="7" t="n"/>
      <c r="K89" s="5" t="n"/>
      <c r="L89" s="5" t="n"/>
      <c r="M89" s="8" t="n"/>
      <c r="N89" s="8" t="n"/>
      <c r="O89" s="5" t="n"/>
      <c r="P89" s="5" t="n"/>
      <c r="Q89" s="8" t="n"/>
      <c r="R89" s="8" t="n"/>
      <c r="S89" s="5" t="n"/>
      <c r="T89" s="5" t="n"/>
      <c r="U89" s="8" t="n"/>
      <c r="V89" s="8" t="n"/>
      <c r="W89" s="5" t="n"/>
      <c r="X89" s="5" t="n"/>
      <c r="Y89" s="5" t="n"/>
      <c r="Z89" s="5" t="n"/>
      <c r="AA89" s="5" t="n"/>
      <c r="AB89" s="5" t="n"/>
      <c r="AC89" s="12" t="n"/>
      <c r="AD89" s="17" t="n"/>
      <c r="AE89" s="11" t="n"/>
      <c r="AF89" s="11" t="n"/>
      <c r="AH89" s="11">
        <f>IF(P89="","",AVERAGEIF($P$6:$P$505, P89, $AE$6:$AE$505))</f>
        <v/>
      </c>
      <c r="AI89" s="11">
        <f>IF(AE89="","",IF(AE89="-","-",IF((AE89-AH89)=0,"-",IF((AE89-AH89)&gt;0,"↑","↓"))))</f>
        <v/>
      </c>
      <c r="AJ89" s="11">
        <f>IF(AF89="","",IF(AF89="-","-",AVERAGEIF($P$6:$P$505, P89, $AF$6:$AF$505)))</f>
        <v/>
      </c>
      <c r="AK89" s="11">
        <f>IF(AF89="","",IF(AF89="-","-",IF((AF89-AJ89)=0,"-",IF((AF89-AJ89)&gt;0,"↑","↓"))))</f>
        <v/>
      </c>
      <c r="AM89" s="124">
        <f>IF(I89="","",((I89-$AJ$2)*$AL$3*((1+$AL$3)^(30*12)))/(((1+$AL$3)^(30*12))-1))</f>
        <v/>
      </c>
    </row>
    <row r="90">
      <c r="B90" s="4" t="n"/>
      <c r="C90" s="10" t="n"/>
      <c r="D90" s="9" t="n"/>
      <c r="E90" s="9" t="n"/>
      <c r="F90" s="10" t="n"/>
      <c r="G90" s="9" t="n"/>
      <c r="H90" s="17" t="n"/>
      <c r="I90" s="123" t="n"/>
      <c r="J90" s="7" t="n"/>
      <c r="K90" s="5" t="n"/>
      <c r="L90" s="5" t="n"/>
      <c r="M90" s="8" t="n"/>
      <c r="N90" s="8" t="n"/>
      <c r="O90" s="5" t="n"/>
      <c r="P90" s="5" t="n"/>
      <c r="Q90" s="8" t="n"/>
      <c r="R90" s="8" t="n"/>
      <c r="S90" s="5" t="n"/>
      <c r="T90" s="5" t="n"/>
      <c r="U90" s="8" t="n"/>
      <c r="V90" s="8" t="n"/>
      <c r="W90" s="5" t="n"/>
      <c r="X90" s="5" t="n"/>
      <c r="Y90" s="5" t="n"/>
      <c r="Z90" s="5" t="n"/>
      <c r="AA90" s="5" t="n"/>
      <c r="AB90" s="5" t="n"/>
      <c r="AC90" s="12" t="n"/>
      <c r="AD90" s="17" t="n"/>
      <c r="AE90" s="11" t="n"/>
      <c r="AF90" s="11" t="n"/>
      <c r="AH90" s="11">
        <f>IF(P90="","",AVERAGEIF($P$6:$P$505, P90, $AE$6:$AE$505))</f>
        <v/>
      </c>
      <c r="AI90" s="11">
        <f>IF(AE90="","",IF(AE90="-","-",IF((AE90-AH90)=0,"-",IF((AE90-AH90)&gt;0,"↑","↓"))))</f>
        <v/>
      </c>
      <c r="AJ90" s="11">
        <f>IF(AF90="","",IF(AF90="-","-",AVERAGEIF($P$6:$P$505, P90, $AF$6:$AF$505)))</f>
        <v/>
      </c>
      <c r="AK90" s="11">
        <f>IF(AF90="","",IF(AF90="-","-",IF((AF90-AJ90)=0,"-",IF((AF90-AJ90)&gt;0,"↑","↓"))))</f>
        <v/>
      </c>
      <c r="AM90" s="124">
        <f>IF(I90="","",((I90-$AJ$2)*$AL$3*((1+$AL$3)^(30*12)))/(((1+$AL$3)^(30*12))-1))</f>
        <v/>
      </c>
    </row>
    <row r="91">
      <c r="B91" s="4" t="n"/>
      <c r="C91" s="10" t="n"/>
      <c r="D91" s="9" t="n"/>
      <c r="E91" s="9" t="n"/>
      <c r="F91" s="10" t="n"/>
      <c r="G91" s="9" t="n"/>
      <c r="H91" s="16" t="n"/>
      <c r="I91" s="123" t="n"/>
      <c r="J91" s="7" t="n"/>
      <c r="K91" s="5" t="n"/>
      <c r="L91" s="5" t="n"/>
      <c r="M91" s="8" t="n"/>
      <c r="N91" s="8" t="n"/>
      <c r="O91" s="5" t="n"/>
      <c r="P91" s="5" t="n"/>
      <c r="Q91" s="8" t="n"/>
      <c r="R91" s="8" t="n"/>
      <c r="S91" s="5" t="n"/>
      <c r="T91" s="5" t="n"/>
      <c r="U91" s="8" t="n"/>
      <c r="V91" s="8" t="n"/>
      <c r="W91" s="5" t="n"/>
      <c r="X91" s="5" t="n"/>
      <c r="Y91" s="5" t="n"/>
      <c r="Z91" s="5" t="n"/>
      <c r="AA91" s="5" t="n"/>
      <c r="AB91" s="5" t="n"/>
      <c r="AC91" s="12" t="n"/>
      <c r="AD91" s="16" t="n"/>
      <c r="AE91" s="11" t="n"/>
      <c r="AF91" s="11" t="n"/>
      <c r="AH91" s="11">
        <f>IF(P91="","",AVERAGEIF($P$6:$P$505, P91, $AE$6:$AE$505))</f>
        <v/>
      </c>
      <c r="AI91" s="11">
        <f>IF(AE91="","",IF(AE91="-","-",IF((AE91-AH91)=0,"-",IF((AE91-AH91)&gt;0,"↑","↓"))))</f>
        <v/>
      </c>
      <c r="AJ91" s="11">
        <f>IF(AF91="","",IF(AF91="-","-",AVERAGEIF($P$6:$P$505, P91, $AF$6:$AF$505)))</f>
        <v/>
      </c>
      <c r="AK91" s="11">
        <f>IF(AF91="","",IF(AF91="-","-",IF((AF91-AJ91)=0,"-",IF((AF91-AJ91)&gt;0,"↑","↓"))))</f>
        <v/>
      </c>
      <c r="AM91" s="124">
        <f>IF(I91="","",((I91-$AJ$2)*$AL$3*((1+$AL$3)^(30*12)))/(((1+$AL$3)^(30*12))-1))</f>
        <v/>
      </c>
    </row>
    <row r="92">
      <c r="B92" s="4" t="n"/>
      <c r="C92" s="10" t="n"/>
      <c r="D92" s="9" t="n"/>
      <c r="E92" s="9" t="n"/>
      <c r="F92" s="10" t="n"/>
      <c r="G92" s="9" t="n"/>
      <c r="H92" s="17" t="n"/>
      <c r="I92" s="123" t="n"/>
      <c r="J92" s="7" t="n"/>
      <c r="K92" s="5" t="n"/>
      <c r="L92" s="5" t="n"/>
      <c r="M92" s="8" t="n"/>
      <c r="N92" s="8" t="n"/>
      <c r="O92" s="5" t="n"/>
      <c r="P92" s="5" t="n"/>
      <c r="Q92" s="8" t="n"/>
      <c r="R92" s="8" t="n"/>
      <c r="S92" s="5" t="n"/>
      <c r="T92" s="5" t="n"/>
      <c r="U92" s="8" t="n"/>
      <c r="V92" s="8" t="n"/>
      <c r="W92" s="5" t="n"/>
      <c r="X92" s="5" t="n"/>
      <c r="Y92" s="5" t="n"/>
      <c r="Z92" s="5" t="n"/>
      <c r="AA92" s="5" t="n"/>
      <c r="AB92" s="5" t="n"/>
      <c r="AC92" s="12" t="n"/>
      <c r="AD92" s="17" t="n"/>
      <c r="AE92" s="11" t="n"/>
      <c r="AF92" s="11" t="n"/>
      <c r="AH92" s="11">
        <f>IF(P92="","",AVERAGEIF($P$6:$P$505, P92, $AE$6:$AE$505))</f>
        <v/>
      </c>
      <c r="AI92" s="11">
        <f>IF(AE92="","",IF(AE92="-","-",IF((AE92-AH92)=0,"-",IF((AE92-AH92)&gt;0,"↑","↓"))))</f>
        <v/>
      </c>
      <c r="AJ92" s="11">
        <f>IF(AF92="","",IF(AF92="-","-",AVERAGEIF($P$6:$P$505, P92, $AF$6:$AF$505)))</f>
        <v/>
      </c>
      <c r="AK92" s="11">
        <f>IF(AF92="","",IF(AF92="-","-",IF((AF92-AJ92)=0,"-",IF((AF92-AJ92)&gt;0,"↑","↓"))))</f>
        <v/>
      </c>
      <c r="AM92" s="124">
        <f>IF(I92="","",((I92-$AJ$2)*$AL$3*((1+$AL$3)^(30*12)))/(((1+$AL$3)^(30*12))-1))</f>
        <v/>
      </c>
    </row>
    <row r="93">
      <c r="B93" s="4" t="n"/>
      <c r="C93" s="10" t="n"/>
      <c r="D93" s="9" t="n"/>
      <c r="E93" s="9" t="n"/>
      <c r="F93" s="10" t="n"/>
      <c r="G93" s="9" t="n"/>
      <c r="H93" s="17" t="n"/>
      <c r="I93" s="123" t="n"/>
      <c r="J93" s="7" t="n"/>
      <c r="K93" s="5" t="n"/>
      <c r="L93" s="5" t="n"/>
      <c r="M93" s="8" t="n"/>
      <c r="N93" s="8" t="n"/>
      <c r="O93" s="5" t="n"/>
      <c r="P93" s="5" t="n"/>
      <c r="Q93" s="8" t="n"/>
      <c r="R93" s="8" t="n"/>
      <c r="S93" s="5" t="n"/>
      <c r="T93" s="5" t="n"/>
      <c r="U93" s="8" t="n"/>
      <c r="V93" s="8" t="n"/>
      <c r="W93" s="5" t="n"/>
      <c r="X93" s="5" t="n"/>
      <c r="Y93" s="5" t="n"/>
      <c r="Z93" s="5" t="n"/>
      <c r="AA93" s="5" t="n"/>
      <c r="AB93" s="5" t="n"/>
      <c r="AC93" s="12" t="n"/>
      <c r="AD93" s="17" t="n"/>
      <c r="AE93" s="11" t="n"/>
      <c r="AF93" s="11" t="n"/>
      <c r="AH93" s="11">
        <f>IF(P93="","",AVERAGEIF($P$6:$P$505, P93, $AE$6:$AE$505))</f>
        <v/>
      </c>
      <c r="AI93" s="11">
        <f>IF(AE93="","",IF(AE93="-","-",IF((AE93-AH93)=0,"-",IF((AE93-AH93)&gt;0,"↑","↓"))))</f>
        <v/>
      </c>
      <c r="AJ93" s="11">
        <f>IF(AF93="","",IF(AF93="-","-",AVERAGEIF($P$6:$P$505, P93, $AF$6:$AF$505)))</f>
        <v/>
      </c>
      <c r="AK93" s="11">
        <f>IF(AF93="","",IF(AF93="-","-",IF((AF93-AJ93)=0,"-",IF((AF93-AJ93)&gt;0,"↑","↓"))))</f>
        <v/>
      </c>
      <c r="AM93" s="124">
        <f>IF(I93="","",((I93-$AJ$2)*$AL$3*((1+$AL$3)^(30*12)))/(((1+$AL$3)^(30*12))-1))</f>
        <v/>
      </c>
    </row>
    <row r="94">
      <c r="B94" s="4" t="n"/>
      <c r="C94" s="10" t="n"/>
      <c r="D94" s="9" t="n"/>
      <c r="E94" s="9" t="n"/>
      <c r="F94" s="10" t="n"/>
      <c r="G94" s="9" t="n"/>
      <c r="H94" s="16" t="n"/>
      <c r="I94" s="123" t="n"/>
      <c r="J94" s="7" t="n"/>
      <c r="K94" s="5" t="n"/>
      <c r="L94" s="5" t="n"/>
      <c r="M94" s="8" t="n"/>
      <c r="N94" s="8" t="n"/>
      <c r="O94" s="5" t="n"/>
      <c r="P94" s="5" t="n"/>
      <c r="Q94" s="8" t="n"/>
      <c r="R94" s="8" t="n"/>
      <c r="S94" s="5" t="n"/>
      <c r="T94" s="5" t="n"/>
      <c r="U94" s="8" t="n"/>
      <c r="V94" s="8" t="n"/>
      <c r="W94" s="5" t="n"/>
      <c r="X94" s="5" t="n"/>
      <c r="Y94" s="5" t="n"/>
      <c r="Z94" s="5" t="n"/>
      <c r="AA94" s="5" t="n"/>
      <c r="AB94" s="5" t="n"/>
      <c r="AC94" s="12" t="n"/>
      <c r="AD94" s="16" t="n"/>
      <c r="AE94" s="11" t="n"/>
      <c r="AF94" s="11" t="n"/>
      <c r="AH94" s="11">
        <f>IF(P94="","",AVERAGEIF($P$6:$P$505, P94, $AE$6:$AE$505))</f>
        <v/>
      </c>
      <c r="AI94" s="11">
        <f>IF(AE94="","",IF(AE94="-","-",IF((AE94-AH94)=0,"-",IF((AE94-AH94)&gt;0,"↑","↓"))))</f>
        <v/>
      </c>
      <c r="AJ94" s="11">
        <f>IF(AF94="","",IF(AF94="-","-",AVERAGEIF($P$6:$P$505, P94, $AF$6:$AF$505)))</f>
        <v/>
      </c>
      <c r="AK94" s="11">
        <f>IF(AF94="","",IF(AF94="-","-",IF((AF94-AJ94)=0,"-",IF((AF94-AJ94)&gt;0,"↑","↓"))))</f>
        <v/>
      </c>
      <c r="AM94" s="124">
        <f>IF(I94="","",((I94-$AJ$2)*$AL$3*((1+$AL$3)^(30*12)))/(((1+$AL$3)^(30*12))-1))</f>
        <v/>
      </c>
    </row>
    <row r="95">
      <c r="B95" s="4" t="n"/>
      <c r="C95" s="10" t="n"/>
      <c r="D95" s="9" t="n"/>
      <c r="E95" s="9" t="n"/>
      <c r="F95" s="10" t="n"/>
      <c r="G95" s="9" t="n"/>
      <c r="H95" s="17" t="n"/>
      <c r="I95" s="123" t="n"/>
      <c r="J95" s="7" t="n"/>
      <c r="K95" s="5" t="n"/>
      <c r="L95" s="5" t="n"/>
      <c r="M95" s="8" t="n"/>
      <c r="N95" s="8" t="n"/>
      <c r="O95" s="5" t="n"/>
      <c r="P95" s="5" t="n"/>
      <c r="Q95" s="8" t="n"/>
      <c r="R95" s="8" t="n"/>
      <c r="S95" s="5" t="n"/>
      <c r="T95" s="5" t="n"/>
      <c r="U95" s="8" t="n"/>
      <c r="V95" s="8" t="n"/>
      <c r="W95" s="5" t="n"/>
      <c r="X95" s="5" t="n"/>
      <c r="Y95" s="5" t="n"/>
      <c r="Z95" s="5" t="n"/>
      <c r="AA95" s="5" t="n"/>
      <c r="AB95" s="5" t="n"/>
      <c r="AC95" s="12" t="n"/>
      <c r="AD95" s="17" t="n"/>
      <c r="AE95" s="11" t="n"/>
      <c r="AF95" s="11" t="n"/>
      <c r="AH95" s="11">
        <f>IF(P95="","",AVERAGEIF($P$6:$P$505, P95, $AE$6:$AE$505))</f>
        <v/>
      </c>
      <c r="AI95" s="11">
        <f>IF(AE95="","",IF(AE95="-","-",IF((AE95-AH95)=0,"-",IF((AE95-AH95)&gt;0,"↑","↓"))))</f>
        <v/>
      </c>
      <c r="AJ95" s="11">
        <f>IF(AF95="","",IF(AF95="-","-",AVERAGEIF($P$6:$P$505, P95, $AF$6:$AF$505)))</f>
        <v/>
      </c>
      <c r="AK95" s="11">
        <f>IF(AF95="","",IF(AF95="-","-",IF((AF95-AJ95)=0,"-",IF((AF95-AJ95)&gt;0,"↑","↓"))))</f>
        <v/>
      </c>
      <c r="AM95" s="124">
        <f>IF(I95="","",((I95-$AJ$2)*$AL$3*((1+$AL$3)^(30*12)))/(((1+$AL$3)^(30*12))-1))</f>
        <v/>
      </c>
    </row>
    <row r="96">
      <c r="B96" s="4" t="n"/>
      <c r="C96" s="10" t="n"/>
      <c r="D96" s="9" t="n"/>
      <c r="E96" s="9" t="n"/>
      <c r="F96" s="10" t="n"/>
      <c r="G96" s="9" t="n"/>
      <c r="H96" s="17" t="n"/>
      <c r="I96" s="123" t="n"/>
      <c r="J96" s="7" t="n"/>
      <c r="K96" s="5" t="n"/>
      <c r="L96" s="5" t="n"/>
      <c r="M96" s="8" t="n"/>
      <c r="N96" s="8" t="n"/>
      <c r="O96" s="5" t="n"/>
      <c r="P96" s="5" t="n"/>
      <c r="Q96" s="8" t="n"/>
      <c r="R96" s="8" t="n"/>
      <c r="S96" s="5" t="n"/>
      <c r="T96" s="5" t="n"/>
      <c r="U96" s="8" t="n"/>
      <c r="V96" s="8" t="n"/>
      <c r="W96" s="5" t="n"/>
      <c r="X96" s="5" t="n"/>
      <c r="Y96" s="5" t="n"/>
      <c r="Z96" s="5" t="n"/>
      <c r="AA96" s="5" t="n"/>
      <c r="AB96" s="5" t="n"/>
      <c r="AC96" s="12" t="n"/>
      <c r="AD96" s="17" t="n"/>
      <c r="AE96" s="11" t="n"/>
      <c r="AF96" s="11" t="n"/>
      <c r="AH96" s="11">
        <f>IF(P96="","",AVERAGEIF($P$6:$P$505, P96, $AE$6:$AE$505))</f>
        <v/>
      </c>
      <c r="AI96" s="11">
        <f>IF(AE96="","",IF(AE96="-","-",IF((AE96-AH96)=0,"-",IF((AE96-AH96)&gt;0,"↑","↓"))))</f>
        <v/>
      </c>
      <c r="AJ96" s="11">
        <f>IF(AF96="","",IF(AF96="-","-",AVERAGEIF($P$6:$P$505, P96, $AF$6:$AF$505)))</f>
        <v/>
      </c>
      <c r="AK96" s="11">
        <f>IF(AF96="","",IF(AF96="-","-",IF((AF96-AJ96)=0,"-",IF((AF96-AJ96)&gt;0,"↑","↓"))))</f>
        <v/>
      </c>
      <c r="AM96" s="124">
        <f>IF(I96="","",((I96-$AJ$2)*$AL$3*((1+$AL$3)^(30*12)))/(((1+$AL$3)^(30*12))-1))</f>
        <v/>
      </c>
    </row>
    <row r="97">
      <c r="B97" s="4" t="n"/>
      <c r="C97" s="10" t="n"/>
      <c r="D97" s="9" t="n"/>
      <c r="E97" s="9" t="n"/>
      <c r="F97" s="10" t="n"/>
      <c r="G97" s="9" t="n"/>
      <c r="H97" s="16" t="n"/>
      <c r="I97" s="123" t="n"/>
      <c r="J97" s="7" t="n"/>
      <c r="K97" s="5" t="n"/>
      <c r="L97" s="5" t="n"/>
      <c r="M97" s="8" t="n"/>
      <c r="N97" s="8" t="n"/>
      <c r="O97" s="5" t="n"/>
      <c r="P97" s="5" t="n"/>
      <c r="Q97" s="8" t="n"/>
      <c r="R97" s="8" t="n"/>
      <c r="S97" s="5" t="n"/>
      <c r="T97" s="5" t="n"/>
      <c r="U97" s="8" t="n"/>
      <c r="V97" s="8" t="n"/>
      <c r="W97" s="5" t="n"/>
      <c r="X97" s="5" t="n"/>
      <c r="Y97" s="5" t="n"/>
      <c r="Z97" s="5" t="n"/>
      <c r="AA97" s="5" t="n"/>
      <c r="AB97" s="5" t="n"/>
      <c r="AC97" s="12" t="n"/>
      <c r="AD97" s="16" t="n"/>
      <c r="AE97" s="11" t="n"/>
      <c r="AF97" s="11" t="n"/>
      <c r="AH97" s="11">
        <f>IF(P97="","",AVERAGEIF($P$6:$P$505, P97, $AE$6:$AE$505))</f>
        <v/>
      </c>
      <c r="AI97" s="11">
        <f>IF(AE97="","",IF(AE97="-","-",IF((AE97-AH97)=0,"-",IF((AE97-AH97)&gt;0,"↑","↓"))))</f>
        <v/>
      </c>
      <c r="AJ97" s="11">
        <f>IF(AF97="","",IF(AF97="-","-",AVERAGEIF($P$6:$P$505, P97, $AF$6:$AF$505)))</f>
        <v/>
      </c>
      <c r="AK97" s="11">
        <f>IF(AF97="","",IF(AF97="-","-",IF((AF97-AJ97)=0,"-",IF((AF97-AJ97)&gt;0,"↑","↓"))))</f>
        <v/>
      </c>
      <c r="AM97" s="124">
        <f>IF(I97="","",((I97-$AJ$2)*$AL$3*((1+$AL$3)^(30*12)))/(((1+$AL$3)^(30*12))-1))</f>
        <v/>
      </c>
    </row>
    <row r="98">
      <c r="B98" s="4" t="n"/>
      <c r="C98" s="10" t="n"/>
      <c r="D98" s="9" t="n"/>
      <c r="E98" s="9" t="n"/>
      <c r="F98" s="10" t="n"/>
      <c r="G98" s="9" t="n"/>
      <c r="H98" s="17" t="n"/>
      <c r="I98" s="123" t="n"/>
      <c r="J98" s="7" t="n"/>
      <c r="K98" s="5" t="n"/>
      <c r="L98" s="5" t="n"/>
      <c r="M98" s="8" t="n"/>
      <c r="N98" s="8" t="n"/>
      <c r="O98" s="5" t="n"/>
      <c r="P98" s="5" t="n"/>
      <c r="Q98" s="8" t="n"/>
      <c r="R98" s="8" t="n"/>
      <c r="S98" s="5" t="n"/>
      <c r="T98" s="5" t="n"/>
      <c r="U98" s="8" t="n"/>
      <c r="V98" s="8" t="n"/>
      <c r="W98" s="5" t="n"/>
      <c r="X98" s="5" t="n"/>
      <c r="Y98" s="5" t="n"/>
      <c r="Z98" s="5" t="n"/>
      <c r="AA98" s="5" t="n"/>
      <c r="AB98" s="5" t="n"/>
      <c r="AC98" s="12" t="n"/>
      <c r="AD98" s="17" t="n"/>
      <c r="AE98" s="11" t="n"/>
      <c r="AF98" s="11" t="n"/>
      <c r="AH98" s="11">
        <f>IF(P98="","",AVERAGEIF($P$6:$P$505, P98, $AE$6:$AE$505))</f>
        <v/>
      </c>
      <c r="AI98" s="11">
        <f>IF(AE98="","",IF(AE98="-","-",IF((AE98-AH98)=0,"-",IF((AE98-AH98)&gt;0,"↑","↓"))))</f>
        <v/>
      </c>
      <c r="AJ98" s="11">
        <f>IF(AF98="","",IF(AF98="-","-",AVERAGEIF($P$6:$P$505, P98, $AF$6:$AF$505)))</f>
        <v/>
      </c>
      <c r="AK98" s="11">
        <f>IF(AF98="","",IF(AF98="-","-",IF((AF98-AJ98)=0,"-",IF((AF98-AJ98)&gt;0,"↑","↓"))))</f>
        <v/>
      </c>
      <c r="AM98" s="124">
        <f>IF(I98="","",((I98-$AJ$2)*$AL$3*((1+$AL$3)^(30*12)))/(((1+$AL$3)^(30*12))-1))</f>
        <v/>
      </c>
    </row>
    <row r="99">
      <c r="B99" s="4" t="n"/>
      <c r="C99" s="10" t="n"/>
      <c r="D99" s="9" t="n"/>
      <c r="E99" s="9" t="n"/>
      <c r="F99" s="10" t="n"/>
      <c r="G99" s="9" t="n"/>
      <c r="H99" s="17" t="n"/>
      <c r="I99" s="123" t="n"/>
      <c r="J99" s="7" t="n"/>
      <c r="K99" s="5" t="n"/>
      <c r="L99" s="5" t="n"/>
      <c r="M99" s="8" t="n"/>
      <c r="N99" s="8" t="n"/>
      <c r="O99" s="5" t="n"/>
      <c r="P99" s="5" t="n"/>
      <c r="Q99" s="8" t="n"/>
      <c r="R99" s="8" t="n"/>
      <c r="S99" s="5" t="n"/>
      <c r="T99" s="5" t="n"/>
      <c r="U99" s="8" t="n"/>
      <c r="V99" s="8" t="n"/>
      <c r="W99" s="5" t="n"/>
      <c r="X99" s="5" t="n"/>
      <c r="Y99" s="5" t="n"/>
      <c r="Z99" s="5" t="n"/>
      <c r="AA99" s="5" t="n"/>
      <c r="AB99" s="5" t="n"/>
      <c r="AC99" s="12" t="n"/>
      <c r="AD99" s="17" t="n"/>
      <c r="AE99" s="11" t="n"/>
      <c r="AF99" s="11" t="n"/>
      <c r="AH99" s="11">
        <f>IF(P99="","",AVERAGEIF($P$6:$P$505, P99, $AE$6:$AE$505))</f>
        <v/>
      </c>
      <c r="AI99" s="11">
        <f>IF(AE99="","",IF(AE99="-","-",IF((AE99-AH99)=0,"-",IF((AE99-AH99)&gt;0,"↑","↓"))))</f>
        <v/>
      </c>
      <c r="AJ99" s="11">
        <f>IF(AF99="","",IF(AF99="-","-",AVERAGEIF($P$6:$P$505, P99, $AF$6:$AF$505)))</f>
        <v/>
      </c>
      <c r="AK99" s="11">
        <f>IF(AF99="","",IF(AF99="-","-",IF((AF99-AJ99)=0,"-",IF((AF99-AJ99)&gt;0,"↑","↓"))))</f>
        <v/>
      </c>
      <c r="AM99" s="124">
        <f>IF(I99="","",((I99-$AJ$2)*$AL$3*((1+$AL$3)^(30*12)))/(((1+$AL$3)^(30*12))-1))</f>
        <v/>
      </c>
    </row>
    <row r="100">
      <c r="B100" s="4" t="n"/>
      <c r="C100" s="10" t="n"/>
      <c r="D100" s="9" t="n"/>
      <c r="E100" s="9" t="n"/>
      <c r="F100" s="10" t="n"/>
      <c r="G100" s="9" t="n"/>
      <c r="H100" s="16" t="n"/>
      <c r="I100" s="123" t="n"/>
      <c r="J100" s="7" t="n"/>
      <c r="K100" s="5" t="n"/>
      <c r="L100" s="5" t="n"/>
      <c r="M100" s="8" t="n"/>
      <c r="N100" s="8" t="n"/>
      <c r="O100" s="5" t="n"/>
      <c r="P100" s="5" t="n"/>
      <c r="Q100" s="8" t="n"/>
      <c r="R100" s="8" t="n"/>
      <c r="S100" s="5" t="n"/>
      <c r="T100" s="5" t="n"/>
      <c r="U100" s="8" t="n"/>
      <c r="V100" s="8" t="n"/>
      <c r="W100" s="5" t="n"/>
      <c r="X100" s="5" t="n"/>
      <c r="Y100" s="5" t="n"/>
      <c r="Z100" s="5" t="n"/>
      <c r="AA100" s="5" t="n"/>
      <c r="AB100" s="5" t="n"/>
      <c r="AC100" s="12" t="n"/>
      <c r="AD100" s="16" t="n"/>
      <c r="AE100" s="11" t="n"/>
      <c r="AF100" s="11" t="n"/>
      <c r="AH100" s="11">
        <f>IF(P100="","",AVERAGEIF($P$6:$P$505, P100, $AE$6:$AE$505))</f>
        <v/>
      </c>
      <c r="AI100" s="11">
        <f>IF(AE100="","",IF(AE100="-","-",IF((AE100-AH100)=0,"-",IF((AE100-AH100)&gt;0,"↑","↓"))))</f>
        <v/>
      </c>
      <c r="AJ100" s="11">
        <f>IF(AF100="","",IF(AF100="-","-",AVERAGEIF($P$6:$P$505, P100, $AF$6:$AF$505)))</f>
        <v/>
      </c>
      <c r="AK100" s="11">
        <f>IF(AF100="","",IF(AF100="-","-",IF((AF100-AJ100)=0,"-",IF((AF100-AJ100)&gt;0,"↑","↓"))))</f>
        <v/>
      </c>
      <c r="AM100" s="124">
        <f>IF(I100="","",((I100-$AJ$2)*$AL$3*((1+$AL$3)^(30*12)))/(((1+$AL$3)^(30*12))-1))</f>
        <v/>
      </c>
    </row>
    <row r="101">
      <c r="B101" s="4" t="n"/>
      <c r="C101" s="10" t="n"/>
      <c r="D101" s="9" t="n"/>
      <c r="E101" s="9" t="n"/>
      <c r="F101" s="10" t="n"/>
      <c r="G101" s="9" t="n"/>
      <c r="H101" s="17" t="n"/>
      <c r="I101" s="123" t="n"/>
      <c r="J101" s="7" t="n"/>
      <c r="K101" s="5" t="n"/>
      <c r="L101" s="5" t="n"/>
      <c r="M101" s="8" t="n"/>
      <c r="N101" s="8" t="n"/>
      <c r="O101" s="5" t="n"/>
      <c r="P101" s="5" t="n"/>
      <c r="Q101" s="8" t="n"/>
      <c r="R101" s="8" t="n"/>
      <c r="S101" s="5" t="n"/>
      <c r="T101" s="5" t="n"/>
      <c r="U101" s="8" t="n"/>
      <c r="V101" s="8" t="n"/>
      <c r="W101" s="5" t="n"/>
      <c r="X101" s="5" t="n"/>
      <c r="Y101" s="5" t="n"/>
      <c r="Z101" s="5" t="n"/>
      <c r="AA101" s="5" t="n"/>
      <c r="AB101" s="5" t="n"/>
      <c r="AC101" s="12" t="n"/>
      <c r="AD101" s="17" t="n"/>
      <c r="AE101" s="11" t="n"/>
      <c r="AF101" s="11" t="n"/>
      <c r="AH101" s="11">
        <f>IF(P101="","",AVERAGEIF($P$6:$P$505, P101, $AE$6:$AE$505))</f>
        <v/>
      </c>
      <c r="AI101" s="11">
        <f>IF(AE101="","",IF(AE101="-","-",IF((AE101-AH101)=0,"-",IF((AE101-AH101)&gt;0,"↑","↓"))))</f>
        <v/>
      </c>
      <c r="AJ101" s="11">
        <f>IF(AF101="","",IF(AF101="-","-",AVERAGEIF($P$6:$P$505, P101, $AF$6:$AF$505)))</f>
        <v/>
      </c>
      <c r="AK101" s="11">
        <f>IF(AF101="","",IF(AF101="-","-",IF((AF101-AJ101)=0,"-",IF((AF101-AJ101)&gt;0,"↑","↓"))))</f>
        <v/>
      </c>
      <c r="AM101" s="124">
        <f>IF(I101="","",((I101-$AJ$2)*$AL$3*((1+$AL$3)^(30*12)))/(((1+$AL$3)^(30*12))-1))</f>
        <v/>
      </c>
    </row>
    <row r="102">
      <c r="B102" s="4" t="n"/>
      <c r="C102" s="10" t="n"/>
      <c r="D102" s="9" t="n"/>
      <c r="E102" s="9" t="n"/>
      <c r="F102" s="10" t="n"/>
      <c r="G102" s="9" t="n"/>
      <c r="H102" s="17" t="n"/>
      <c r="I102" s="123" t="n"/>
      <c r="J102" s="7" t="n"/>
      <c r="K102" s="5" t="n"/>
      <c r="L102" s="5" t="n"/>
      <c r="M102" s="8" t="n"/>
      <c r="N102" s="8" t="n"/>
      <c r="O102" s="5" t="n"/>
      <c r="P102" s="5" t="n"/>
      <c r="Q102" s="8" t="n"/>
      <c r="R102" s="8" t="n"/>
      <c r="S102" s="5" t="n"/>
      <c r="T102" s="5" t="n"/>
      <c r="U102" s="8" t="n"/>
      <c r="V102" s="8" t="n"/>
      <c r="W102" s="5" t="n"/>
      <c r="X102" s="5" t="n"/>
      <c r="Y102" s="5" t="n"/>
      <c r="Z102" s="5" t="n"/>
      <c r="AA102" s="5" t="n"/>
      <c r="AB102" s="5" t="n"/>
      <c r="AC102" s="12" t="n"/>
      <c r="AD102" s="17" t="n"/>
      <c r="AE102" s="11" t="n"/>
      <c r="AF102" s="11" t="n"/>
      <c r="AH102" s="11">
        <f>IF(P102="","",AVERAGEIF($P$6:$P$505, P102, $AE$6:$AE$505))</f>
        <v/>
      </c>
      <c r="AI102" s="11">
        <f>IF(AE102="","",IF(AE102="-","-",IF((AE102-AH102)=0,"-",IF((AE102-AH102)&gt;0,"↑","↓"))))</f>
        <v/>
      </c>
      <c r="AJ102" s="11">
        <f>IF(AF102="","",IF(AF102="-","-",AVERAGEIF($P$6:$P$505, P102, $AF$6:$AF$505)))</f>
        <v/>
      </c>
      <c r="AK102" s="11">
        <f>IF(AF102="","",IF(AF102="-","-",IF((AF102-AJ102)=0,"-",IF((AF102-AJ102)&gt;0,"↑","↓"))))</f>
        <v/>
      </c>
      <c r="AM102" s="124">
        <f>IF(I102="","",((I102-$AJ$2)*$AL$3*((1+$AL$3)^(30*12)))/(((1+$AL$3)^(30*12))-1))</f>
        <v/>
      </c>
    </row>
    <row r="103">
      <c r="B103" s="4" t="n"/>
      <c r="C103" s="10" t="n"/>
      <c r="D103" s="9" t="n"/>
      <c r="E103" s="9" t="n"/>
      <c r="F103" s="10" t="n"/>
      <c r="G103" s="9" t="n"/>
      <c r="H103" s="16" t="n"/>
      <c r="I103" s="123" t="n"/>
      <c r="J103" s="7" t="n"/>
      <c r="K103" s="5" t="n"/>
      <c r="L103" s="5" t="n"/>
      <c r="M103" s="8" t="n"/>
      <c r="N103" s="8" t="n"/>
      <c r="O103" s="5" t="n"/>
      <c r="P103" s="5" t="n"/>
      <c r="Q103" s="8" t="n"/>
      <c r="R103" s="8" t="n"/>
      <c r="S103" s="5" t="n"/>
      <c r="T103" s="5" t="n"/>
      <c r="U103" s="8" t="n"/>
      <c r="V103" s="8" t="n"/>
      <c r="W103" s="5" t="n"/>
      <c r="X103" s="5" t="n"/>
      <c r="Y103" s="5" t="n"/>
      <c r="Z103" s="5" t="n"/>
      <c r="AA103" s="5" t="n"/>
      <c r="AB103" s="5" t="n"/>
      <c r="AC103" s="12" t="n"/>
      <c r="AD103" s="16" t="n"/>
      <c r="AE103" s="11" t="n"/>
      <c r="AF103" s="11" t="n"/>
      <c r="AH103" s="11">
        <f>IF(P103="","",AVERAGEIF($P$6:$P$505, P103, $AE$6:$AE$505))</f>
        <v/>
      </c>
      <c r="AI103" s="11">
        <f>IF(AE103="","",IF(AE103="-","-",IF((AE103-AH103)=0,"-",IF((AE103-AH103)&gt;0,"↑","↓"))))</f>
        <v/>
      </c>
      <c r="AJ103" s="11">
        <f>IF(AF103="","",IF(AF103="-","-",AVERAGEIF($P$6:$P$505, P103, $AF$6:$AF$505)))</f>
        <v/>
      </c>
      <c r="AK103" s="11">
        <f>IF(AF103="","",IF(AF103="-","-",IF((AF103-AJ103)=0,"-",IF((AF103-AJ103)&gt;0,"↑","↓"))))</f>
        <v/>
      </c>
      <c r="AM103" s="124">
        <f>IF(I103="","",((I103-$AJ$2)*$AL$3*((1+$AL$3)^(30*12)))/(((1+$AL$3)^(30*12))-1))</f>
        <v/>
      </c>
    </row>
    <row r="104">
      <c r="B104" s="4" t="n"/>
      <c r="C104" s="10" t="n"/>
      <c r="D104" s="9" t="n"/>
      <c r="E104" s="9" t="n"/>
      <c r="F104" s="10" t="n"/>
      <c r="G104" s="9" t="n"/>
      <c r="H104" s="17" t="n"/>
      <c r="I104" s="123" t="n"/>
      <c r="J104" s="7" t="n"/>
      <c r="K104" s="5" t="n"/>
      <c r="L104" s="5" t="n"/>
      <c r="M104" s="8" t="n"/>
      <c r="N104" s="8" t="n"/>
      <c r="O104" s="5" t="n"/>
      <c r="P104" s="5" t="n"/>
      <c r="Q104" s="8" t="n"/>
      <c r="R104" s="8" t="n"/>
      <c r="S104" s="5" t="n"/>
      <c r="T104" s="5" t="n"/>
      <c r="U104" s="8" t="n"/>
      <c r="V104" s="8" t="n"/>
      <c r="W104" s="5" t="n"/>
      <c r="X104" s="5" t="n"/>
      <c r="Y104" s="5" t="n"/>
      <c r="Z104" s="5" t="n"/>
      <c r="AA104" s="5" t="n"/>
      <c r="AB104" s="5" t="n"/>
      <c r="AC104" s="12" t="n"/>
      <c r="AD104" s="17" t="n"/>
      <c r="AE104" s="11" t="n"/>
      <c r="AF104" s="11" t="n"/>
      <c r="AH104" s="11">
        <f>IF(P104="","",AVERAGEIF($P$6:$P$505, P104, $AE$6:$AE$505))</f>
        <v/>
      </c>
      <c r="AI104" s="11">
        <f>IF(AE104="","",IF(AE104="-","-",IF((AE104-AH104)=0,"-",IF((AE104-AH104)&gt;0,"↑","↓"))))</f>
        <v/>
      </c>
      <c r="AJ104" s="11">
        <f>IF(AF104="","",IF(AF104="-","-",AVERAGEIF($P$6:$P$505, P104, $AF$6:$AF$505)))</f>
        <v/>
      </c>
      <c r="AK104" s="11">
        <f>IF(AF104="","",IF(AF104="-","-",IF((AF104-AJ104)=0,"-",IF((AF104-AJ104)&gt;0,"↑","↓"))))</f>
        <v/>
      </c>
      <c r="AM104" s="124">
        <f>IF(I104="","",((I104-$AJ$2)*$AL$3*((1+$AL$3)^(30*12)))/(((1+$AL$3)^(30*12))-1))</f>
        <v/>
      </c>
    </row>
    <row r="105">
      <c r="B105" s="4" t="n"/>
      <c r="C105" s="10" t="n"/>
      <c r="D105" s="9" t="n"/>
      <c r="E105" s="9" t="n"/>
      <c r="F105" s="10" t="n"/>
      <c r="G105" s="9" t="n"/>
      <c r="H105" s="17" t="n"/>
      <c r="I105" s="123" t="n"/>
      <c r="J105" s="7" t="n"/>
      <c r="K105" s="5" t="n"/>
      <c r="L105" s="5" t="n"/>
      <c r="M105" s="8" t="n"/>
      <c r="N105" s="8" t="n"/>
      <c r="O105" s="5" t="n"/>
      <c r="P105" s="5" t="n"/>
      <c r="Q105" s="8" t="n"/>
      <c r="R105" s="8" t="n"/>
      <c r="S105" s="5" t="n"/>
      <c r="T105" s="5" t="n"/>
      <c r="U105" s="8" t="n"/>
      <c r="V105" s="8" t="n"/>
      <c r="W105" s="5" t="n"/>
      <c r="X105" s="5" t="n"/>
      <c r="Y105" s="5" t="n"/>
      <c r="Z105" s="5" t="n"/>
      <c r="AA105" s="5" t="n"/>
      <c r="AB105" s="5" t="n"/>
      <c r="AC105" s="12" t="n"/>
      <c r="AD105" s="17" t="n"/>
      <c r="AE105" s="11" t="n"/>
      <c r="AF105" s="11" t="n"/>
      <c r="AH105" s="11">
        <f>IF(P105="","",AVERAGEIF($P$6:$P$505, P105, $AE$6:$AE$505))</f>
        <v/>
      </c>
      <c r="AI105" s="11">
        <f>IF(AE105="","",IF(AE105="-","-",IF((AE105-AH105)=0,"-",IF((AE105-AH105)&gt;0,"↑","↓"))))</f>
        <v/>
      </c>
      <c r="AJ105" s="11">
        <f>IF(AF105="","",IF(AF105="-","-",AVERAGEIF($P$6:$P$505, P105, $AF$6:$AF$505)))</f>
        <v/>
      </c>
      <c r="AK105" s="11">
        <f>IF(AF105="","",IF(AF105="-","-",IF((AF105-AJ105)=0,"-",IF((AF105-AJ105)&gt;0,"↑","↓"))))</f>
        <v/>
      </c>
      <c r="AM105" s="124">
        <f>IF(I105="","",((I105-$AJ$2)*$AL$3*((1+$AL$3)^(30*12)))/(((1+$AL$3)^(30*12))-1))</f>
        <v/>
      </c>
    </row>
    <row r="106">
      <c r="B106" s="4" t="n"/>
      <c r="C106" s="10" t="n"/>
      <c r="D106" s="9" t="n"/>
      <c r="E106" s="9" t="n"/>
      <c r="F106" s="10" t="n"/>
      <c r="G106" s="9" t="n"/>
      <c r="H106" s="16" t="n"/>
      <c r="I106" s="123" t="n"/>
      <c r="J106" s="7" t="n"/>
      <c r="K106" s="5" t="n"/>
      <c r="L106" s="5" t="n"/>
      <c r="M106" s="8" t="n"/>
      <c r="N106" s="8" t="n"/>
      <c r="O106" s="5" t="n"/>
      <c r="P106" s="5" t="n"/>
      <c r="Q106" s="8" t="n"/>
      <c r="R106" s="8" t="n"/>
      <c r="S106" s="5" t="n"/>
      <c r="T106" s="5" t="n"/>
      <c r="U106" s="8" t="n"/>
      <c r="V106" s="8" t="n"/>
      <c r="W106" s="5" t="n"/>
      <c r="X106" s="5" t="n"/>
      <c r="Y106" s="5" t="n"/>
      <c r="Z106" s="5" t="n"/>
      <c r="AA106" s="5" t="n"/>
      <c r="AB106" s="5" t="n"/>
      <c r="AC106" s="12" t="n"/>
      <c r="AD106" s="16" t="n"/>
      <c r="AE106" s="11" t="n"/>
      <c r="AF106" s="11" t="n"/>
      <c r="AH106" s="11">
        <f>IF(P106="","",AVERAGEIF($P$6:$P$505, P106, $AE$6:$AE$505))</f>
        <v/>
      </c>
      <c r="AI106" s="11">
        <f>IF(AE106="","",IF(AE106="-","-",IF((AE106-AH106)=0,"-",IF((AE106-AH106)&gt;0,"↑","↓"))))</f>
        <v/>
      </c>
      <c r="AJ106" s="11">
        <f>IF(AF106="","",IF(AF106="-","-",AVERAGEIF($P$6:$P$505, P106, $AF$6:$AF$505)))</f>
        <v/>
      </c>
      <c r="AK106" s="11">
        <f>IF(AF106="","",IF(AF106="-","-",IF((AF106-AJ106)=0,"-",IF((AF106-AJ106)&gt;0,"↑","↓"))))</f>
        <v/>
      </c>
      <c r="AM106" s="124">
        <f>IF(I106="","",((I106-$AJ$2)*$AL$3*((1+$AL$3)^(30*12)))/(((1+$AL$3)^(30*12))-1))</f>
        <v/>
      </c>
    </row>
    <row r="107">
      <c r="B107" s="4" t="n"/>
      <c r="C107" s="10" t="n"/>
      <c r="D107" s="9" t="n"/>
      <c r="E107" s="9" t="n"/>
      <c r="F107" s="10" t="n"/>
      <c r="G107" s="9" t="n"/>
      <c r="H107" s="17" t="n"/>
      <c r="I107" s="123" t="n"/>
      <c r="J107" s="7" t="n"/>
      <c r="K107" s="5" t="n"/>
      <c r="L107" s="5" t="n"/>
      <c r="M107" s="8" t="n"/>
      <c r="N107" s="8" t="n"/>
      <c r="O107" s="5" t="n"/>
      <c r="P107" s="5" t="n"/>
      <c r="Q107" s="8" t="n"/>
      <c r="R107" s="8" t="n"/>
      <c r="S107" s="5" t="n"/>
      <c r="T107" s="5" t="n"/>
      <c r="U107" s="8" t="n"/>
      <c r="V107" s="8" t="n"/>
      <c r="W107" s="5" t="n"/>
      <c r="X107" s="5" t="n"/>
      <c r="Y107" s="5" t="n"/>
      <c r="Z107" s="5" t="n"/>
      <c r="AA107" s="5" t="n"/>
      <c r="AB107" s="5" t="n"/>
      <c r="AC107" s="12" t="n"/>
      <c r="AD107" s="17" t="n"/>
      <c r="AE107" s="11" t="n"/>
      <c r="AF107" s="11" t="n"/>
      <c r="AH107" s="11">
        <f>IF(P107="","",AVERAGEIF($P$6:$P$505, P107, $AE$6:$AE$505))</f>
        <v/>
      </c>
      <c r="AI107" s="11">
        <f>IF(AE107="","",IF(AE107="-","-",IF((AE107-AH107)=0,"-",IF((AE107-AH107)&gt;0,"↑","↓"))))</f>
        <v/>
      </c>
      <c r="AJ107" s="11">
        <f>IF(AF107="","",IF(AF107="-","-",AVERAGEIF($P$6:$P$505, P107, $AF$6:$AF$505)))</f>
        <v/>
      </c>
      <c r="AK107" s="11">
        <f>IF(AF107="","",IF(AF107="-","-",IF((AF107-AJ107)=0,"-",IF((AF107-AJ107)&gt;0,"↑","↓"))))</f>
        <v/>
      </c>
      <c r="AM107" s="124">
        <f>IF(I107="","",((I107-$AJ$2)*$AL$3*((1+$AL$3)^(30*12)))/(((1+$AL$3)^(30*12))-1))</f>
        <v/>
      </c>
    </row>
    <row r="108">
      <c r="B108" s="4" t="n"/>
      <c r="C108" s="10" t="n"/>
      <c r="D108" s="9" t="n"/>
      <c r="E108" s="9" t="n"/>
      <c r="F108" s="10" t="n"/>
      <c r="G108" s="9" t="n"/>
      <c r="H108" s="17" t="n"/>
      <c r="I108" s="123" t="n"/>
      <c r="J108" s="7" t="n"/>
      <c r="K108" s="5" t="n"/>
      <c r="L108" s="5" t="n"/>
      <c r="M108" s="8" t="n"/>
      <c r="N108" s="8" t="n"/>
      <c r="O108" s="5" t="n"/>
      <c r="P108" s="5" t="n"/>
      <c r="Q108" s="8" t="n"/>
      <c r="R108" s="8" t="n"/>
      <c r="S108" s="5" t="n"/>
      <c r="T108" s="5" t="n"/>
      <c r="U108" s="8" t="n"/>
      <c r="V108" s="8" t="n"/>
      <c r="W108" s="5" t="n"/>
      <c r="X108" s="5" t="n"/>
      <c r="Y108" s="5" t="n"/>
      <c r="Z108" s="5" t="n"/>
      <c r="AA108" s="5" t="n"/>
      <c r="AB108" s="5" t="n"/>
      <c r="AC108" s="12" t="n"/>
      <c r="AD108" s="17" t="n"/>
      <c r="AE108" s="11" t="n"/>
      <c r="AF108" s="11" t="n"/>
      <c r="AH108" s="11">
        <f>IF(P108="","",AVERAGEIF($P$6:$P$505, P108, $AE$6:$AE$505))</f>
        <v/>
      </c>
      <c r="AI108" s="11">
        <f>IF(AE108="","",IF(AE108="-","-",IF((AE108-AH108)=0,"-",IF((AE108-AH108)&gt;0,"↑","↓"))))</f>
        <v/>
      </c>
      <c r="AJ108" s="11">
        <f>IF(AF108="","",IF(AF108="-","-",AVERAGEIF($P$6:$P$505, P108, $AF$6:$AF$505)))</f>
        <v/>
      </c>
      <c r="AK108" s="11">
        <f>IF(AF108="","",IF(AF108="-","-",IF((AF108-AJ108)=0,"-",IF((AF108-AJ108)&gt;0,"↑","↓"))))</f>
        <v/>
      </c>
      <c r="AM108" s="124">
        <f>IF(I108="","",((I108-$AJ$2)*$AL$3*((1+$AL$3)^(30*12)))/(((1+$AL$3)^(30*12))-1))</f>
        <v/>
      </c>
    </row>
    <row r="109">
      <c r="B109" s="4" t="n"/>
      <c r="C109" s="10" t="n"/>
      <c r="D109" s="9" t="n"/>
      <c r="E109" s="9" t="n"/>
      <c r="F109" s="10" t="n"/>
      <c r="G109" s="9" t="n"/>
      <c r="H109" s="16" t="n"/>
      <c r="I109" s="123" t="n"/>
      <c r="J109" s="7" t="n"/>
      <c r="K109" s="5" t="n"/>
      <c r="L109" s="5" t="n"/>
      <c r="M109" s="8" t="n"/>
      <c r="N109" s="8" t="n"/>
      <c r="O109" s="5" t="n"/>
      <c r="P109" s="5" t="n"/>
      <c r="Q109" s="8" t="n"/>
      <c r="R109" s="8" t="n"/>
      <c r="S109" s="5" t="n"/>
      <c r="T109" s="5" t="n"/>
      <c r="U109" s="8" t="n"/>
      <c r="V109" s="8" t="n"/>
      <c r="W109" s="5" t="n"/>
      <c r="X109" s="5" t="n"/>
      <c r="Y109" s="5" t="n"/>
      <c r="Z109" s="5" t="n"/>
      <c r="AA109" s="5" t="n"/>
      <c r="AB109" s="5" t="n"/>
      <c r="AC109" s="12" t="n"/>
      <c r="AD109" s="16" t="n"/>
      <c r="AE109" s="11" t="n"/>
      <c r="AF109" s="11" t="n"/>
      <c r="AH109" s="11">
        <f>IF(P109="","",AVERAGEIF($P$6:$P$505, P109, $AE$6:$AE$505))</f>
        <v/>
      </c>
      <c r="AI109" s="11">
        <f>IF(AE109="","",IF(AE109="-","-",IF((AE109-AH109)=0,"-",IF((AE109-AH109)&gt;0,"↑","↓"))))</f>
        <v/>
      </c>
      <c r="AJ109" s="11">
        <f>IF(AF109="","",IF(AF109="-","-",AVERAGEIF($P$6:$P$505, P109, $AF$6:$AF$505)))</f>
        <v/>
      </c>
      <c r="AK109" s="11">
        <f>IF(AF109="","",IF(AF109="-","-",IF((AF109-AJ109)=0,"-",IF((AF109-AJ109)&gt;0,"↑","↓"))))</f>
        <v/>
      </c>
      <c r="AM109" s="124">
        <f>IF(I109="","",((I109-$AJ$2)*$AL$3*((1+$AL$3)^(30*12)))/(((1+$AL$3)^(30*12))-1))</f>
        <v/>
      </c>
    </row>
    <row r="110">
      <c r="B110" s="4" t="n"/>
      <c r="C110" s="10" t="n"/>
      <c r="D110" s="9" t="n"/>
      <c r="E110" s="9" t="n"/>
      <c r="F110" s="10" t="n"/>
      <c r="G110" s="9" t="n"/>
      <c r="H110" s="17" t="n"/>
      <c r="I110" s="123" t="n"/>
      <c r="J110" s="7" t="n"/>
      <c r="K110" s="5" t="n"/>
      <c r="L110" s="5" t="n"/>
      <c r="M110" s="8" t="n"/>
      <c r="N110" s="8" t="n"/>
      <c r="O110" s="5" t="n"/>
      <c r="P110" s="5" t="n"/>
      <c r="Q110" s="8" t="n"/>
      <c r="R110" s="8" t="n"/>
      <c r="S110" s="5" t="n"/>
      <c r="T110" s="5" t="n"/>
      <c r="U110" s="8" t="n"/>
      <c r="V110" s="8" t="n"/>
      <c r="W110" s="5" t="n"/>
      <c r="X110" s="5" t="n"/>
      <c r="Y110" s="5" t="n"/>
      <c r="Z110" s="5" t="n"/>
      <c r="AA110" s="5" t="n"/>
      <c r="AB110" s="5" t="n"/>
      <c r="AC110" s="12" t="n"/>
      <c r="AD110" s="17" t="n"/>
      <c r="AE110" s="11" t="n"/>
      <c r="AF110" s="11" t="n"/>
      <c r="AH110" s="11">
        <f>IF(P110="","",AVERAGEIF($P$6:$P$505, P110, $AE$6:$AE$505))</f>
        <v/>
      </c>
      <c r="AI110" s="11">
        <f>IF(AE110="","",IF(AE110="-","-",IF((AE110-AH110)=0,"-",IF((AE110-AH110)&gt;0,"↑","↓"))))</f>
        <v/>
      </c>
      <c r="AJ110" s="11">
        <f>IF(AF110="","",IF(AF110="-","-",AVERAGEIF($P$6:$P$505, P110, $AF$6:$AF$505)))</f>
        <v/>
      </c>
      <c r="AK110" s="11">
        <f>IF(AF110="","",IF(AF110="-","-",IF((AF110-AJ110)=0,"-",IF((AF110-AJ110)&gt;0,"↑","↓"))))</f>
        <v/>
      </c>
      <c r="AM110" s="124">
        <f>IF(I110="","",((I110-$AJ$2)*$AL$3*((1+$AL$3)^(30*12)))/(((1+$AL$3)^(30*12))-1))</f>
        <v/>
      </c>
    </row>
    <row r="111">
      <c r="B111" s="4" t="n"/>
      <c r="C111" s="10" t="n"/>
      <c r="D111" s="9" t="n"/>
      <c r="E111" s="9" t="n"/>
      <c r="F111" s="10" t="n"/>
      <c r="G111" s="9" t="n"/>
      <c r="H111" s="17" t="n"/>
      <c r="I111" s="123" t="n"/>
      <c r="J111" s="7" t="n"/>
      <c r="K111" s="5" t="n"/>
      <c r="L111" s="5" t="n"/>
      <c r="M111" s="8" t="n"/>
      <c r="N111" s="8" t="n"/>
      <c r="O111" s="5" t="n"/>
      <c r="P111" s="5" t="n"/>
      <c r="Q111" s="8" t="n"/>
      <c r="R111" s="8" t="n"/>
      <c r="S111" s="5" t="n"/>
      <c r="T111" s="5" t="n"/>
      <c r="U111" s="8" t="n"/>
      <c r="V111" s="8" t="n"/>
      <c r="W111" s="5" t="n"/>
      <c r="X111" s="5" t="n"/>
      <c r="Y111" s="5" t="n"/>
      <c r="Z111" s="5" t="n"/>
      <c r="AA111" s="5" t="n"/>
      <c r="AB111" s="5" t="n"/>
      <c r="AC111" s="12" t="n"/>
      <c r="AD111" s="17" t="n"/>
      <c r="AE111" s="11" t="n"/>
      <c r="AF111" s="11" t="n"/>
      <c r="AH111" s="11">
        <f>IF(P111="","",AVERAGEIF($P$6:$P$505, P111, $AE$6:$AE$505))</f>
        <v/>
      </c>
      <c r="AI111" s="11">
        <f>IF(AE111="","",IF(AE111="-","-",IF((AE111-AH111)=0,"-",IF((AE111-AH111)&gt;0,"↑","↓"))))</f>
        <v/>
      </c>
      <c r="AJ111" s="11">
        <f>IF(AF111="","",IF(AF111="-","-",AVERAGEIF($P$6:$P$505, P111, $AF$6:$AF$505)))</f>
        <v/>
      </c>
      <c r="AK111" s="11">
        <f>IF(AF111="","",IF(AF111="-","-",IF((AF111-AJ111)=0,"-",IF((AF111-AJ111)&gt;0,"↑","↓"))))</f>
        <v/>
      </c>
      <c r="AM111" s="124">
        <f>IF(I111="","",((I111-$AJ$2)*$AL$3*((1+$AL$3)^(30*12)))/(((1+$AL$3)^(30*12))-1))</f>
        <v/>
      </c>
    </row>
    <row r="112">
      <c r="B112" s="4" t="n"/>
      <c r="C112" s="10" t="n"/>
      <c r="D112" s="9" t="n"/>
      <c r="E112" s="9" t="n"/>
      <c r="F112" s="10" t="n"/>
      <c r="G112" s="9" t="n"/>
      <c r="H112" s="16" t="n"/>
      <c r="I112" s="123" t="n"/>
      <c r="J112" s="7" t="n"/>
      <c r="K112" s="5" t="n"/>
      <c r="L112" s="5" t="n"/>
      <c r="M112" s="8" t="n"/>
      <c r="N112" s="8" t="n"/>
      <c r="O112" s="5" t="n"/>
      <c r="P112" s="5" t="n"/>
      <c r="Q112" s="8" t="n"/>
      <c r="R112" s="8" t="n"/>
      <c r="S112" s="5" t="n"/>
      <c r="T112" s="5" t="n"/>
      <c r="U112" s="8" t="n"/>
      <c r="V112" s="8" t="n"/>
      <c r="W112" s="5" t="n"/>
      <c r="X112" s="5" t="n"/>
      <c r="Y112" s="5" t="n"/>
      <c r="Z112" s="5" t="n"/>
      <c r="AA112" s="5" t="n"/>
      <c r="AB112" s="5" t="n"/>
      <c r="AC112" s="12" t="n"/>
      <c r="AD112" s="16" t="n"/>
      <c r="AE112" s="11" t="n"/>
      <c r="AF112" s="11" t="n"/>
      <c r="AH112" s="11">
        <f>IF(P112="","",AVERAGEIF($P$6:$P$505, P112, $AE$6:$AE$505))</f>
        <v/>
      </c>
      <c r="AI112" s="11">
        <f>IF(AE112="","",IF(AE112="-","-",IF((AE112-AH112)=0,"-",IF((AE112-AH112)&gt;0,"↑","↓"))))</f>
        <v/>
      </c>
      <c r="AJ112" s="11">
        <f>IF(AF112="","",IF(AF112="-","-",AVERAGEIF($P$6:$P$505, P112, $AF$6:$AF$505)))</f>
        <v/>
      </c>
      <c r="AK112" s="11">
        <f>IF(AF112="","",IF(AF112="-","-",IF((AF112-AJ112)=0,"-",IF((AF112-AJ112)&gt;0,"↑","↓"))))</f>
        <v/>
      </c>
      <c r="AM112" s="124">
        <f>IF(I112="","",((I112-$AJ$2)*$AL$3*((1+$AL$3)^(30*12)))/(((1+$AL$3)^(30*12))-1))</f>
        <v/>
      </c>
    </row>
    <row r="113">
      <c r="B113" s="4" t="n"/>
      <c r="C113" s="10" t="n"/>
      <c r="D113" s="9" t="n"/>
      <c r="E113" s="9" t="n"/>
      <c r="F113" s="10" t="n"/>
      <c r="G113" s="9" t="n"/>
      <c r="H113" s="17" t="n"/>
      <c r="I113" s="123" t="n"/>
      <c r="J113" s="7" t="n"/>
      <c r="K113" s="5" t="n"/>
      <c r="L113" s="5" t="n"/>
      <c r="M113" s="8" t="n"/>
      <c r="N113" s="8" t="n"/>
      <c r="O113" s="5" t="n"/>
      <c r="P113" s="5" t="n"/>
      <c r="Q113" s="8" t="n"/>
      <c r="R113" s="8" t="n"/>
      <c r="S113" s="5" t="n"/>
      <c r="T113" s="5" t="n"/>
      <c r="U113" s="8" t="n"/>
      <c r="V113" s="8" t="n"/>
      <c r="W113" s="5" t="n"/>
      <c r="X113" s="5" t="n"/>
      <c r="Y113" s="5" t="n"/>
      <c r="Z113" s="5" t="n"/>
      <c r="AA113" s="5" t="n"/>
      <c r="AB113" s="5" t="n"/>
      <c r="AC113" s="12" t="n"/>
      <c r="AD113" s="17" t="n"/>
      <c r="AE113" s="11" t="n"/>
      <c r="AF113" s="11" t="n"/>
      <c r="AH113" s="11">
        <f>IF(P113="","",AVERAGEIF($P$6:$P$505, P113, $AE$6:$AE$505))</f>
        <v/>
      </c>
      <c r="AI113" s="11">
        <f>IF(AE113="","",IF(AE113="-","-",IF((AE113-AH113)=0,"-",IF((AE113-AH113)&gt;0,"↑","↓"))))</f>
        <v/>
      </c>
      <c r="AJ113" s="11">
        <f>IF(AF113="","",IF(AF113="-","-",AVERAGEIF($P$6:$P$505, P113, $AF$6:$AF$505)))</f>
        <v/>
      </c>
      <c r="AK113" s="11">
        <f>IF(AF113="","",IF(AF113="-","-",IF((AF113-AJ113)=0,"-",IF((AF113-AJ113)&gt;0,"↑","↓"))))</f>
        <v/>
      </c>
      <c r="AM113" s="124">
        <f>IF(I113="","",((I113-$AJ$2)*$AL$3*((1+$AL$3)^(30*12)))/(((1+$AL$3)^(30*12))-1))</f>
        <v/>
      </c>
    </row>
    <row r="114">
      <c r="B114" s="4" t="n"/>
      <c r="C114" s="10" t="n"/>
      <c r="D114" s="9" t="n"/>
      <c r="E114" s="9" t="n"/>
      <c r="F114" s="10" t="n"/>
      <c r="G114" s="9" t="n"/>
      <c r="H114" s="17" t="n"/>
      <c r="I114" s="123" t="n"/>
      <c r="J114" s="7" t="n"/>
      <c r="K114" s="5" t="n"/>
      <c r="L114" s="5" t="n"/>
      <c r="M114" s="8" t="n"/>
      <c r="N114" s="8" t="n"/>
      <c r="O114" s="5" t="n"/>
      <c r="P114" s="5" t="n"/>
      <c r="Q114" s="8" t="n"/>
      <c r="R114" s="8" t="n"/>
      <c r="S114" s="5" t="n"/>
      <c r="T114" s="5" t="n"/>
      <c r="U114" s="8" t="n"/>
      <c r="V114" s="8" t="n"/>
      <c r="W114" s="5" t="n"/>
      <c r="X114" s="5" t="n"/>
      <c r="Y114" s="5" t="n"/>
      <c r="Z114" s="5" t="n"/>
      <c r="AA114" s="5" t="n"/>
      <c r="AB114" s="5" t="n"/>
      <c r="AC114" s="12" t="n"/>
      <c r="AD114" s="17" t="n"/>
      <c r="AE114" s="11" t="n"/>
      <c r="AF114" s="11" t="n"/>
      <c r="AH114" s="11">
        <f>IF(P114="","",AVERAGEIF($P$6:$P$505, P114, $AE$6:$AE$505))</f>
        <v/>
      </c>
      <c r="AI114" s="11">
        <f>IF(AE114="","",IF(AE114="-","-",IF((AE114-AH114)=0,"-",IF((AE114-AH114)&gt;0,"↑","↓"))))</f>
        <v/>
      </c>
      <c r="AJ114" s="11">
        <f>IF(AF114="","",IF(AF114="-","-",AVERAGEIF($P$6:$P$505, P114, $AF$6:$AF$505)))</f>
        <v/>
      </c>
      <c r="AK114" s="11">
        <f>IF(AF114="","",IF(AF114="-","-",IF((AF114-AJ114)=0,"-",IF((AF114-AJ114)&gt;0,"↑","↓"))))</f>
        <v/>
      </c>
      <c r="AM114" s="124">
        <f>IF(I114="","",((I114-$AJ$2)*$AL$3*((1+$AL$3)^(30*12)))/(((1+$AL$3)^(30*12))-1))</f>
        <v/>
      </c>
    </row>
    <row r="115">
      <c r="B115" s="4" t="n"/>
      <c r="C115" s="10" t="n"/>
      <c r="D115" s="9" t="n"/>
      <c r="E115" s="9" t="n"/>
      <c r="F115" s="10" t="n"/>
      <c r="G115" s="9" t="n"/>
      <c r="H115" s="16" t="n"/>
      <c r="I115" s="123" t="n"/>
      <c r="J115" s="7" t="n"/>
      <c r="K115" s="5" t="n"/>
      <c r="L115" s="5" t="n"/>
      <c r="M115" s="8" t="n"/>
      <c r="N115" s="8" t="n"/>
      <c r="O115" s="5" t="n"/>
      <c r="P115" s="5" t="n"/>
      <c r="Q115" s="8" t="n"/>
      <c r="R115" s="8" t="n"/>
      <c r="S115" s="5" t="n"/>
      <c r="T115" s="5" t="n"/>
      <c r="U115" s="8" t="n"/>
      <c r="V115" s="8" t="n"/>
      <c r="W115" s="5" t="n"/>
      <c r="X115" s="5" t="n"/>
      <c r="Y115" s="5" t="n"/>
      <c r="Z115" s="5" t="n"/>
      <c r="AA115" s="5" t="n"/>
      <c r="AB115" s="5" t="n"/>
      <c r="AC115" s="12" t="n"/>
      <c r="AD115" s="16" t="n"/>
      <c r="AE115" s="11" t="n"/>
      <c r="AF115" s="11" t="n"/>
      <c r="AH115" s="11">
        <f>IF(P115="","",AVERAGEIF($P$6:$P$505, P115, $AE$6:$AE$505))</f>
        <v/>
      </c>
      <c r="AI115" s="11">
        <f>IF(AE115="","",IF(AE115="-","-",IF((AE115-AH115)=0,"-",IF((AE115-AH115)&gt;0,"↑","↓"))))</f>
        <v/>
      </c>
      <c r="AJ115" s="11">
        <f>IF(AF115="","",IF(AF115="-","-",AVERAGEIF($P$6:$P$505, P115, $AF$6:$AF$505)))</f>
        <v/>
      </c>
      <c r="AK115" s="11">
        <f>IF(AF115="","",IF(AF115="-","-",IF((AF115-AJ115)=0,"-",IF((AF115-AJ115)&gt;0,"↑","↓"))))</f>
        <v/>
      </c>
      <c r="AM115" s="124">
        <f>IF(I115="","",((I115-$AJ$2)*$AL$3*((1+$AL$3)^(30*12)))/(((1+$AL$3)^(30*12))-1))</f>
        <v/>
      </c>
    </row>
    <row r="116">
      <c r="B116" s="4" t="n"/>
      <c r="C116" s="10" t="n"/>
      <c r="D116" s="9" t="n"/>
      <c r="E116" s="9" t="n"/>
      <c r="F116" s="10" t="n"/>
      <c r="G116" s="9" t="n"/>
      <c r="H116" s="17" t="n"/>
      <c r="I116" s="123" t="n"/>
      <c r="J116" s="7" t="n"/>
      <c r="K116" s="5" t="n"/>
      <c r="L116" s="5" t="n"/>
      <c r="M116" s="8" t="n"/>
      <c r="N116" s="8" t="n"/>
      <c r="O116" s="5" t="n"/>
      <c r="P116" s="5" t="n"/>
      <c r="Q116" s="8" t="n"/>
      <c r="R116" s="8" t="n"/>
      <c r="S116" s="5" t="n"/>
      <c r="T116" s="5" t="n"/>
      <c r="U116" s="8" t="n"/>
      <c r="V116" s="8" t="n"/>
      <c r="W116" s="5" t="n"/>
      <c r="X116" s="5" t="n"/>
      <c r="Y116" s="5" t="n"/>
      <c r="Z116" s="5" t="n"/>
      <c r="AA116" s="5" t="n"/>
      <c r="AB116" s="5" t="n"/>
      <c r="AC116" s="12" t="n"/>
      <c r="AD116" s="17" t="n"/>
      <c r="AE116" s="11" t="n"/>
      <c r="AF116" s="11" t="n"/>
      <c r="AH116" s="11">
        <f>IF(P116="","",AVERAGEIF($P$6:$P$505, P116, $AE$6:$AE$505))</f>
        <v/>
      </c>
      <c r="AI116" s="11">
        <f>IF(AE116="","",IF(AE116="-","-",IF((AE116-AH116)=0,"-",IF((AE116-AH116)&gt;0,"↑","↓"))))</f>
        <v/>
      </c>
      <c r="AJ116" s="11">
        <f>IF(AF116="","",IF(AF116="-","-",AVERAGEIF($P$6:$P$505, P116, $AF$6:$AF$505)))</f>
        <v/>
      </c>
      <c r="AK116" s="11">
        <f>IF(AF116="","",IF(AF116="-","-",IF((AF116-AJ116)=0,"-",IF((AF116-AJ116)&gt;0,"↑","↓"))))</f>
        <v/>
      </c>
      <c r="AM116" s="124">
        <f>IF(I116="","",((I116-$AJ$2)*$AL$3*((1+$AL$3)^(30*12)))/(((1+$AL$3)^(30*12))-1))</f>
        <v/>
      </c>
    </row>
    <row r="117">
      <c r="B117" s="4" t="n"/>
      <c r="C117" s="10" t="n"/>
      <c r="D117" s="9" t="n"/>
      <c r="E117" s="9" t="n"/>
      <c r="F117" s="10" t="n"/>
      <c r="G117" s="9" t="n"/>
      <c r="H117" s="17" t="n"/>
      <c r="I117" s="123" t="n"/>
      <c r="J117" s="7" t="n"/>
      <c r="K117" s="5" t="n"/>
      <c r="L117" s="5" t="n"/>
      <c r="M117" s="8" t="n"/>
      <c r="N117" s="8" t="n"/>
      <c r="O117" s="5" t="n"/>
      <c r="P117" s="5" t="n"/>
      <c r="Q117" s="8" t="n"/>
      <c r="R117" s="8" t="n"/>
      <c r="S117" s="5" t="n"/>
      <c r="T117" s="5" t="n"/>
      <c r="U117" s="8" t="n"/>
      <c r="V117" s="8" t="n"/>
      <c r="W117" s="5" t="n"/>
      <c r="X117" s="5" t="n"/>
      <c r="Y117" s="5" t="n"/>
      <c r="Z117" s="5" t="n"/>
      <c r="AA117" s="5" t="n"/>
      <c r="AB117" s="5" t="n"/>
      <c r="AC117" s="12" t="n"/>
      <c r="AD117" s="17" t="n"/>
      <c r="AE117" s="11" t="n"/>
      <c r="AF117" s="11" t="n"/>
      <c r="AH117" s="11">
        <f>IF(P117="","",AVERAGEIF($P$6:$P$505, P117, $AE$6:$AE$505))</f>
        <v/>
      </c>
      <c r="AI117" s="11">
        <f>IF(AE117="","",IF(AE117="-","-",IF((AE117-AH117)=0,"-",IF((AE117-AH117)&gt;0,"↑","↓"))))</f>
        <v/>
      </c>
      <c r="AJ117" s="11">
        <f>IF(AF117="","",IF(AF117="-","-",AVERAGEIF($P$6:$P$505, P117, $AF$6:$AF$505)))</f>
        <v/>
      </c>
      <c r="AK117" s="11">
        <f>IF(AF117="","",IF(AF117="-","-",IF((AF117-AJ117)=0,"-",IF((AF117-AJ117)&gt;0,"↑","↓"))))</f>
        <v/>
      </c>
      <c r="AM117" s="124">
        <f>IF(I117="","",((I117-$AJ$2)*$AL$3*((1+$AL$3)^(30*12)))/(((1+$AL$3)^(30*12))-1))</f>
        <v/>
      </c>
    </row>
    <row r="118">
      <c r="B118" s="4" t="n"/>
      <c r="C118" s="10" t="n"/>
      <c r="D118" s="9" t="n"/>
      <c r="E118" s="9" t="n"/>
      <c r="F118" s="10" t="n"/>
      <c r="G118" s="9" t="n"/>
      <c r="H118" s="16" t="n"/>
      <c r="I118" s="123" t="n"/>
      <c r="J118" s="7" t="n"/>
      <c r="K118" s="5" t="n"/>
      <c r="L118" s="5" t="n"/>
      <c r="M118" s="8" t="n"/>
      <c r="N118" s="8" t="n"/>
      <c r="O118" s="5" t="n"/>
      <c r="P118" s="5" t="n"/>
      <c r="Q118" s="8" t="n"/>
      <c r="R118" s="8" t="n"/>
      <c r="S118" s="5" t="n"/>
      <c r="T118" s="5" t="n"/>
      <c r="U118" s="8" t="n"/>
      <c r="V118" s="8" t="n"/>
      <c r="W118" s="5" t="n"/>
      <c r="X118" s="5" t="n"/>
      <c r="Y118" s="5" t="n"/>
      <c r="Z118" s="5" t="n"/>
      <c r="AA118" s="5" t="n"/>
      <c r="AB118" s="5" t="n"/>
      <c r="AC118" s="12" t="n"/>
      <c r="AD118" s="16" t="n"/>
      <c r="AE118" s="11" t="n"/>
      <c r="AF118" s="11" t="n"/>
      <c r="AH118" s="11">
        <f>IF(P118="","",AVERAGEIF($P$6:$P$505, P118, $AE$6:$AE$505))</f>
        <v/>
      </c>
      <c r="AI118" s="11">
        <f>IF(AE118="","",IF(AE118="-","-",IF((AE118-AH118)=0,"-",IF((AE118-AH118)&gt;0,"↑","↓"))))</f>
        <v/>
      </c>
      <c r="AJ118" s="11">
        <f>IF(AF118="","",IF(AF118="-","-",AVERAGEIF($P$6:$P$505, P118, $AF$6:$AF$505)))</f>
        <v/>
      </c>
      <c r="AK118" s="11">
        <f>IF(AF118="","",IF(AF118="-","-",IF((AF118-AJ118)=0,"-",IF((AF118-AJ118)&gt;0,"↑","↓"))))</f>
        <v/>
      </c>
      <c r="AM118" s="124">
        <f>IF(I118="","",((I118-$AJ$2)*$AL$3*((1+$AL$3)^(30*12)))/(((1+$AL$3)^(30*12))-1))</f>
        <v/>
      </c>
    </row>
    <row r="119">
      <c r="B119" s="4" t="n"/>
      <c r="C119" s="10" t="n"/>
      <c r="D119" s="9" t="n"/>
      <c r="E119" s="9" t="n"/>
      <c r="F119" s="10" t="n"/>
      <c r="G119" s="9" t="n"/>
      <c r="H119" s="17" t="n"/>
      <c r="I119" s="123" t="n"/>
      <c r="J119" s="7" t="n"/>
      <c r="K119" s="5" t="n"/>
      <c r="L119" s="5" t="n"/>
      <c r="M119" s="8" t="n"/>
      <c r="N119" s="8" t="n"/>
      <c r="O119" s="5" t="n"/>
      <c r="P119" s="5" t="n"/>
      <c r="Q119" s="8" t="n"/>
      <c r="R119" s="8" t="n"/>
      <c r="S119" s="5" t="n"/>
      <c r="T119" s="5" t="n"/>
      <c r="U119" s="8" t="n"/>
      <c r="V119" s="8" t="n"/>
      <c r="W119" s="5" t="n"/>
      <c r="X119" s="5" t="n"/>
      <c r="Y119" s="5" t="n"/>
      <c r="Z119" s="5" t="n"/>
      <c r="AA119" s="5" t="n"/>
      <c r="AB119" s="5" t="n"/>
      <c r="AC119" s="12" t="n"/>
      <c r="AD119" s="17" t="n"/>
      <c r="AE119" s="11" t="n"/>
      <c r="AF119" s="11" t="n"/>
      <c r="AH119" s="11">
        <f>IF(P119="","",AVERAGEIF($P$6:$P$505, P119, $AE$6:$AE$505))</f>
        <v/>
      </c>
      <c r="AI119" s="11">
        <f>IF(AE119="","",IF(AE119="-","-",IF((AE119-AH119)=0,"-",IF((AE119-AH119)&gt;0,"↑","↓"))))</f>
        <v/>
      </c>
      <c r="AJ119" s="11">
        <f>IF(AF119="","",IF(AF119="-","-",AVERAGEIF($P$6:$P$505, P119, $AF$6:$AF$505)))</f>
        <v/>
      </c>
      <c r="AK119" s="11">
        <f>IF(AF119="","",IF(AF119="-","-",IF((AF119-AJ119)=0,"-",IF((AF119-AJ119)&gt;0,"↑","↓"))))</f>
        <v/>
      </c>
      <c r="AM119" s="124">
        <f>IF(I119="","",((I119-$AJ$2)*$AL$3*((1+$AL$3)^(30*12)))/(((1+$AL$3)^(30*12))-1))</f>
        <v/>
      </c>
    </row>
    <row r="120">
      <c r="B120" s="4" t="n"/>
      <c r="C120" s="10" t="n"/>
      <c r="D120" s="9" t="n"/>
      <c r="E120" s="9" t="n"/>
      <c r="F120" s="10" t="n"/>
      <c r="G120" s="9" t="n"/>
      <c r="H120" s="17" t="n"/>
      <c r="I120" s="123" t="n"/>
      <c r="J120" s="7" t="n"/>
      <c r="K120" s="5" t="n"/>
      <c r="L120" s="5" t="n"/>
      <c r="M120" s="8" t="n"/>
      <c r="N120" s="8" t="n"/>
      <c r="O120" s="5" t="n"/>
      <c r="P120" s="5" t="n"/>
      <c r="Q120" s="8" t="n"/>
      <c r="R120" s="8" t="n"/>
      <c r="S120" s="5" t="n"/>
      <c r="T120" s="5" t="n"/>
      <c r="U120" s="8" t="n"/>
      <c r="V120" s="8" t="n"/>
      <c r="W120" s="5" t="n"/>
      <c r="X120" s="5" t="n"/>
      <c r="Y120" s="5" t="n"/>
      <c r="Z120" s="5" t="n"/>
      <c r="AA120" s="5" t="n"/>
      <c r="AB120" s="5" t="n"/>
      <c r="AC120" s="12" t="n"/>
      <c r="AD120" s="17" t="n"/>
      <c r="AE120" s="11" t="n"/>
      <c r="AF120" s="11" t="n"/>
      <c r="AH120" s="11">
        <f>IF(P120="","",AVERAGEIF($P$6:$P$505, P120, $AE$6:$AE$505))</f>
        <v/>
      </c>
      <c r="AI120" s="11">
        <f>IF(AE120="","",IF(AE120="-","-",IF((AE120-AH120)=0,"-",IF((AE120-AH120)&gt;0,"↑","↓"))))</f>
        <v/>
      </c>
      <c r="AJ120" s="11">
        <f>IF(AF120="","",IF(AF120="-","-",AVERAGEIF($P$6:$P$505, P120, $AF$6:$AF$505)))</f>
        <v/>
      </c>
      <c r="AK120" s="11">
        <f>IF(AF120="","",IF(AF120="-","-",IF((AF120-AJ120)=0,"-",IF((AF120-AJ120)&gt;0,"↑","↓"))))</f>
        <v/>
      </c>
      <c r="AM120" s="124">
        <f>IF(I120="","",((I120-$AJ$2)*$AL$3*((1+$AL$3)^(30*12)))/(((1+$AL$3)^(30*12))-1))</f>
        <v/>
      </c>
    </row>
    <row r="121">
      <c r="B121" s="4" t="n"/>
      <c r="C121" s="10" t="n"/>
      <c r="D121" s="9" t="n"/>
      <c r="E121" s="9" t="n"/>
      <c r="F121" s="10" t="n"/>
      <c r="G121" s="9" t="n"/>
      <c r="H121" s="16" t="n"/>
      <c r="I121" s="123" t="n"/>
      <c r="J121" s="7" t="n"/>
      <c r="K121" s="5" t="n"/>
      <c r="L121" s="5" t="n"/>
      <c r="M121" s="8" t="n"/>
      <c r="N121" s="8" t="n"/>
      <c r="O121" s="5" t="n"/>
      <c r="P121" s="5" t="n"/>
      <c r="Q121" s="8" t="n"/>
      <c r="R121" s="8" t="n"/>
      <c r="S121" s="5" t="n"/>
      <c r="T121" s="5" t="n"/>
      <c r="U121" s="8" t="n"/>
      <c r="V121" s="8" t="n"/>
      <c r="W121" s="5" t="n"/>
      <c r="X121" s="5" t="n"/>
      <c r="Y121" s="5" t="n"/>
      <c r="Z121" s="5" t="n"/>
      <c r="AA121" s="5" t="n"/>
      <c r="AB121" s="5" t="n"/>
      <c r="AC121" s="12" t="n"/>
      <c r="AD121" s="16" t="n"/>
      <c r="AE121" s="11" t="n"/>
      <c r="AF121" s="11" t="n"/>
      <c r="AH121" s="11">
        <f>IF(P121="","",AVERAGEIF($P$6:$P$505, P121, $AE$6:$AE$505))</f>
        <v/>
      </c>
      <c r="AI121" s="11">
        <f>IF(AE121="","",IF(AE121="-","-",IF((AE121-AH121)=0,"-",IF((AE121-AH121)&gt;0,"↑","↓"))))</f>
        <v/>
      </c>
      <c r="AJ121" s="11">
        <f>IF(AF121="","",IF(AF121="-","-",AVERAGEIF($P$6:$P$505, P121, $AF$6:$AF$505)))</f>
        <v/>
      </c>
      <c r="AK121" s="11">
        <f>IF(AF121="","",IF(AF121="-","-",IF((AF121-AJ121)=0,"-",IF((AF121-AJ121)&gt;0,"↑","↓"))))</f>
        <v/>
      </c>
      <c r="AM121" s="124">
        <f>IF(I121="","",((I121-$AJ$2)*$AL$3*((1+$AL$3)^(30*12)))/(((1+$AL$3)^(30*12))-1))</f>
        <v/>
      </c>
    </row>
    <row r="122">
      <c r="B122" s="4" t="n"/>
      <c r="C122" s="10" t="n"/>
      <c r="D122" s="9" t="n"/>
      <c r="E122" s="9" t="n"/>
      <c r="F122" s="10" t="n"/>
      <c r="G122" s="9" t="n"/>
      <c r="H122" s="17" t="n"/>
      <c r="I122" s="123" t="n"/>
      <c r="J122" s="7" t="n"/>
      <c r="K122" s="5" t="n"/>
      <c r="L122" s="5" t="n"/>
      <c r="M122" s="8" t="n"/>
      <c r="N122" s="8" t="n"/>
      <c r="O122" s="5" t="n"/>
      <c r="P122" s="5" t="n"/>
      <c r="Q122" s="8" t="n"/>
      <c r="R122" s="8" t="n"/>
      <c r="S122" s="5" t="n"/>
      <c r="T122" s="5" t="n"/>
      <c r="U122" s="8" t="n"/>
      <c r="V122" s="8" t="n"/>
      <c r="W122" s="5" t="n"/>
      <c r="X122" s="5" t="n"/>
      <c r="Y122" s="5" t="n"/>
      <c r="Z122" s="5" t="n"/>
      <c r="AA122" s="5" t="n"/>
      <c r="AB122" s="5" t="n"/>
      <c r="AC122" s="12" t="n"/>
      <c r="AD122" s="17" t="n"/>
      <c r="AE122" s="11" t="n"/>
      <c r="AF122" s="11" t="n"/>
      <c r="AH122" s="11">
        <f>IF(P122="","",AVERAGEIF($P$6:$P$505, P122, $AE$6:$AE$505))</f>
        <v/>
      </c>
      <c r="AI122" s="11">
        <f>IF(AE122="","",IF(AE122="-","-",IF((AE122-AH122)=0,"-",IF((AE122-AH122)&gt;0,"↑","↓"))))</f>
        <v/>
      </c>
      <c r="AJ122" s="11">
        <f>IF(AF122="","",IF(AF122="-","-",AVERAGEIF($P$6:$P$505, P122, $AF$6:$AF$505)))</f>
        <v/>
      </c>
      <c r="AK122" s="11">
        <f>IF(AF122="","",IF(AF122="-","-",IF((AF122-AJ122)=0,"-",IF((AF122-AJ122)&gt;0,"↑","↓"))))</f>
        <v/>
      </c>
      <c r="AM122" s="124">
        <f>IF(I122="","",((I122-$AJ$2)*$AL$3*((1+$AL$3)^(30*12)))/(((1+$AL$3)^(30*12))-1))</f>
        <v/>
      </c>
    </row>
    <row r="123">
      <c r="B123" s="4" t="n"/>
      <c r="C123" s="10" t="n"/>
      <c r="D123" s="9" t="n"/>
      <c r="E123" s="9" t="n"/>
      <c r="F123" s="10" t="n"/>
      <c r="G123" s="9" t="n"/>
      <c r="H123" s="17" t="n"/>
      <c r="I123" s="123" t="n"/>
      <c r="J123" s="7" t="n"/>
      <c r="K123" s="5" t="n"/>
      <c r="L123" s="5" t="n"/>
      <c r="M123" s="8" t="n"/>
      <c r="N123" s="8" t="n"/>
      <c r="O123" s="5" t="n"/>
      <c r="P123" s="5" t="n"/>
      <c r="Q123" s="8" t="n"/>
      <c r="R123" s="8" t="n"/>
      <c r="S123" s="5" t="n"/>
      <c r="T123" s="5" t="n"/>
      <c r="U123" s="8" t="n"/>
      <c r="V123" s="8" t="n"/>
      <c r="W123" s="5" t="n"/>
      <c r="X123" s="5" t="n"/>
      <c r="Y123" s="5" t="n"/>
      <c r="Z123" s="5" t="n"/>
      <c r="AA123" s="5" t="n"/>
      <c r="AB123" s="5" t="n"/>
      <c r="AC123" s="12" t="n"/>
      <c r="AD123" s="17" t="n"/>
      <c r="AE123" s="11" t="n"/>
      <c r="AF123" s="11" t="n"/>
      <c r="AH123" s="11">
        <f>IF(P123="","",AVERAGEIF($P$6:$P$505, P123, $AE$6:$AE$505))</f>
        <v/>
      </c>
      <c r="AI123" s="11">
        <f>IF(AE123="","",IF(AE123="-","-",IF((AE123-AH123)=0,"-",IF((AE123-AH123)&gt;0,"↑","↓"))))</f>
        <v/>
      </c>
      <c r="AJ123" s="11">
        <f>IF(AF123="","",IF(AF123="-","-",AVERAGEIF($P$6:$P$505, P123, $AF$6:$AF$505)))</f>
        <v/>
      </c>
      <c r="AK123" s="11">
        <f>IF(AF123="","",IF(AF123="-","-",IF((AF123-AJ123)=0,"-",IF((AF123-AJ123)&gt;0,"↑","↓"))))</f>
        <v/>
      </c>
      <c r="AM123" s="124">
        <f>IF(I123="","",((I123-$AJ$2)*$AL$3*((1+$AL$3)^(30*12)))/(((1+$AL$3)^(30*12))-1))</f>
        <v/>
      </c>
    </row>
    <row r="124">
      <c r="B124" s="4" t="n"/>
      <c r="C124" s="10" t="n"/>
      <c r="D124" s="9" t="n"/>
      <c r="E124" s="9" t="n"/>
      <c r="F124" s="10" t="n"/>
      <c r="G124" s="9" t="n"/>
      <c r="H124" s="16" t="n"/>
      <c r="I124" s="123" t="n"/>
      <c r="J124" s="7" t="n"/>
      <c r="K124" s="5" t="n"/>
      <c r="L124" s="5" t="n"/>
      <c r="M124" s="8" t="n"/>
      <c r="N124" s="8" t="n"/>
      <c r="O124" s="5" t="n"/>
      <c r="P124" s="5" t="n"/>
      <c r="Q124" s="8" t="n"/>
      <c r="R124" s="8" t="n"/>
      <c r="S124" s="5" t="n"/>
      <c r="T124" s="5" t="n"/>
      <c r="U124" s="8" t="n"/>
      <c r="V124" s="8" t="n"/>
      <c r="W124" s="5" t="n"/>
      <c r="X124" s="5" t="n"/>
      <c r="Y124" s="5" t="n"/>
      <c r="Z124" s="5" t="n"/>
      <c r="AA124" s="5" t="n"/>
      <c r="AB124" s="5" t="n"/>
      <c r="AC124" s="12" t="n"/>
      <c r="AD124" s="16" t="n"/>
      <c r="AE124" s="11" t="n"/>
      <c r="AF124" s="11" t="n"/>
      <c r="AH124" s="11">
        <f>IF(P124="","",AVERAGEIF($P$6:$P$505, P124, $AE$6:$AE$505))</f>
        <v/>
      </c>
      <c r="AI124" s="11">
        <f>IF(AE124="","",IF(AE124="-","-",IF((AE124-AH124)=0,"-",IF((AE124-AH124)&gt;0,"↑","↓"))))</f>
        <v/>
      </c>
      <c r="AJ124" s="11">
        <f>IF(AF124="","",IF(AF124="-","-",AVERAGEIF($P$6:$P$505, P124, $AF$6:$AF$505)))</f>
        <v/>
      </c>
      <c r="AK124" s="11">
        <f>IF(AF124="","",IF(AF124="-","-",IF((AF124-AJ124)=0,"-",IF((AF124-AJ124)&gt;0,"↑","↓"))))</f>
        <v/>
      </c>
      <c r="AM124" s="124">
        <f>IF(I124="","",((I124-$AJ$2)*$AL$3*((1+$AL$3)^(30*12)))/(((1+$AL$3)^(30*12))-1))</f>
        <v/>
      </c>
    </row>
    <row r="125">
      <c r="B125" s="4" t="n"/>
      <c r="C125" s="10" t="n"/>
      <c r="D125" s="9" t="n"/>
      <c r="E125" s="9" t="n"/>
      <c r="F125" s="10" t="n"/>
      <c r="G125" s="9" t="n"/>
      <c r="H125" s="17" t="n"/>
      <c r="I125" s="123" t="n"/>
      <c r="J125" s="7" t="n"/>
      <c r="K125" s="5" t="n"/>
      <c r="L125" s="5" t="n"/>
      <c r="M125" s="8" t="n"/>
      <c r="N125" s="8" t="n"/>
      <c r="O125" s="5" t="n"/>
      <c r="P125" s="5" t="n"/>
      <c r="Q125" s="8" t="n"/>
      <c r="R125" s="8" t="n"/>
      <c r="S125" s="5" t="n"/>
      <c r="T125" s="5" t="n"/>
      <c r="U125" s="8" t="n"/>
      <c r="V125" s="8" t="n"/>
      <c r="W125" s="5" t="n"/>
      <c r="X125" s="5" t="n"/>
      <c r="Y125" s="5" t="n"/>
      <c r="Z125" s="5" t="n"/>
      <c r="AA125" s="5" t="n"/>
      <c r="AB125" s="5" t="n"/>
      <c r="AC125" s="12" t="n"/>
      <c r="AD125" s="17" t="n"/>
      <c r="AE125" s="11" t="n"/>
      <c r="AF125" s="11" t="n"/>
      <c r="AH125" s="11">
        <f>IF(P125="","",AVERAGEIF($P$6:$P$505, P125, $AE$6:$AE$505))</f>
        <v/>
      </c>
      <c r="AI125" s="11">
        <f>IF(AE125="","",IF(AE125="-","-",IF((AE125-AH125)=0,"-",IF((AE125-AH125)&gt;0,"↑","↓"))))</f>
        <v/>
      </c>
      <c r="AJ125" s="11">
        <f>IF(AF125="","",IF(AF125="-","-",AVERAGEIF($P$6:$P$505, P125, $AF$6:$AF$505)))</f>
        <v/>
      </c>
      <c r="AK125" s="11">
        <f>IF(AF125="","",IF(AF125="-","-",IF((AF125-AJ125)=0,"-",IF((AF125-AJ125)&gt;0,"↑","↓"))))</f>
        <v/>
      </c>
      <c r="AM125" s="124">
        <f>IF(I125="","",((I125-$AJ$2)*$AL$3*((1+$AL$3)^(30*12)))/(((1+$AL$3)^(30*12))-1))</f>
        <v/>
      </c>
    </row>
    <row r="126">
      <c r="B126" s="4" t="n"/>
      <c r="C126" s="10" t="n"/>
      <c r="D126" s="9" t="n"/>
      <c r="E126" s="9" t="n"/>
      <c r="F126" s="10" t="n"/>
      <c r="G126" s="9" t="n"/>
      <c r="H126" s="17" t="n"/>
      <c r="I126" s="123" t="n"/>
      <c r="J126" s="7" t="n"/>
      <c r="K126" s="5" t="n"/>
      <c r="L126" s="5" t="n"/>
      <c r="M126" s="8" t="n"/>
      <c r="N126" s="8" t="n"/>
      <c r="O126" s="5" t="n"/>
      <c r="P126" s="5" t="n"/>
      <c r="Q126" s="8" t="n"/>
      <c r="R126" s="8" t="n"/>
      <c r="S126" s="5" t="n"/>
      <c r="T126" s="5" t="n"/>
      <c r="U126" s="8" t="n"/>
      <c r="V126" s="8" t="n"/>
      <c r="W126" s="5" t="n"/>
      <c r="X126" s="5" t="n"/>
      <c r="Y126" s="5" t="n"/>
      <c r="Z126" s="5" t="n"/>
      <c r="AA126" s="5" t="n"/>
      <c r="AB126" s="5" t="n"/>
      <c r="AC126" s="12" t="n"/>
      <c r="AD126" s="17" t="n"/>
      <c r="AE126" s="11" t="n"/>
      <c r="AF126" s="11" t="n"/>
      <c r="AH126" s="11">
        <f>IF(P126="","",AVERAGEIF($P$6:$P$505, P126, $AE$6:$AE$505))</f>
        <v/>
      </c>
      <c r="AI126" s="11">
        <f>IF(AE126="","",IF(AE126="-","-",IF((AE126-AH126)=0,"-",IF((AE126-AH126)&gt;0,"↑","↓"))))</f>
        <v/>
      </c>
      <c r="AJ126" s="11">
        <f>IF(AF126="","",IF(AF126="-","-",AVERAGEIF($P$6:$P$505, P126, $AF$6:$AF$505)))</f>
        <v/>
      </c>
      <c r="AK126" s="11">
        <f>IF(AF126="","",IF(AF126="-","-",IF((AF126-AJ126)=0,"-",IF((AF126-AJ126)&gt;0,"↑","↓"))))</f>
        <v/>
      </c>
      <c r="AM126" s="124">
        <f>IF(I126="","",((I126-$AJ$2)*$AL$3*((1+$AL$3)^(30*12)))/(((1+$AL$3)^(30*12))-1))</f>
        <v/>
      </c>
    </row>
    <row r="127">
      <c r="B127" s="4" t="n"/>
      <c r="C127" s="10" t="n"/>
      <c r="D127" s="9" t="n"/>
      <c r="E127" s="9" t="n"/>
      <c r="F127" s="10" t="n"/>
      <c r="G127" s="9" t="n"/>
      <c r="H127" s="16" t="n"/>
      <c r="I127" s="123" t="n"/>
      <c r="J127" s="7" t="n"/>
      <c r="K127" s="5" t="n"/>
      <c r="L127" s="5" t="n"/>
      <c r="M127" s="8" t="n"/>
      <c r="N127" s="8" t="n"/>
      <c r="O127" s="5" t="n"/>
      <c r="P127" s="5" t="n"/>
      <c r="Q127" s="8" t="n"/>
      <c r="R127" s="8" t="n"/>
      <c r="S127" s="5" t="n"/>
      <c r="T127" s="5" t="n"/>
      <c r="U127" s="8" t="n"/>
      <c r="V127" s="8" t="n"/>
      <c r="W127" s="5" t="n"/>
      <c r="X127" s="5" t="n"/>
      <c r="Y127" s="5" t="n"/>
      <c r="Z127" s="5" t="n"/>
      <c r="AA127" s="5" t="n"/>
      <c r="AB127" s="5" t="n"/>
      <c r="AC127" s="12" t="n"/>
      <c r="AD127" s="16" t="n"/>
      <c r="AE127" s="11" t="n"/>
      <c r="AF127" s="11" t="n"/>
      <c r="AH127" s="11">
        <f>IF(P127="","",AVERAGEIF($P$6:$P$505, P127, $AE$6:$AE$505))</f>
        <v/>
      </c>
      <c r="AI127" s="11">
        <f>IF(AE127="","",IF(AE127="-","-",IF((AE127-AH127)=0,"-",IF((AE127-AH127)&gt;0,"↑","↓"))))</f>
        <v/>
      </c>
      <c r="AJ127" s="11">
        <f>IF(AF127="","",IF(AF127="-","-",AVERAGEIF($P$6:$P$505, P127, $AF$6:$AF$505)))</f>
        <v/>
      </c>
      <c r="AK127" s="11">
        <f>IF(AF127="","",IF(AF127="-","-",IF((AF127-AJ127)=0,"-",IF((AF127-AJ127)&gt;0,"↑","↓"))))</f>
        <v/>
      </c>
      <c r="AM127" s="124">
        <f>IF(I127="","",((I127-$AJ$2)*$AL$3*((1+$AL$3)^(30*12)))/(((1+$AL$3)^(30*12))-1))</f>
        <v/>
      </c>
    </row>
    <row r="128">
      <c r="B128" s="4" t="n"/>
      <c r="C128" s="10" t="n"/>
      <c r="D128" s="9" t="n"/>
      <c r="E128" s="9" t="n"/>
      <c r="F128" s="10" t="n"/>
      <c r="G128" s="9" t="n"/>
      <c r="H128" s="17" t="n"/>
      <c r="I128" s="123" t="n"/>
      <c r="J128" s="7" t="n"/>
      <c r="K128" s="5" t="n"/>
      <c r="L128" s="5" t="n"/>
      <c r="M128" s="8" t="n"/>
      <c r="N128" s="8" t="n"/>
      <c r="O128" s="5" t="n"/>
      <c r="P128" s="5" t="n"/>
      <c r="Q128" s="8" t="n"/>
      <c r="R128" s="8" t="n"/>
      <c r="S128" s="5" t="n"/>
      <c r="T128" s="5" t="n"/>
      <c r="U128" s="8" t="n"/>
      <c r="V128" s="8" t="n"/>
      <c r="W128" s="5" t="n"/>
      <c r="X128" s="5" t="n"/>
      <c r="Y128" s="5" t="n"/>
      <c r="Z128" s="5" t="n"/>
      <c r="AA128" s="5" t="n"/>
      <c r="AB128" s="5" t="n"/>
      <c r="AC128" s="12" t="n"/>
      <c r="AD128" s="17" t="n"/>
      <c r="AE128" s="11" t="n"/>
      <c r="AF128" s="11" t="n"/>
      <c r="AH128" s="11">
        <f>IF(P128="","",AVERAGEIF($P$6:$P$505, P128, $AE$6:$AE$505))</f>
        <v/>
      </c>
      <c r="AI128" s="11">
        <f>IF(AE128="","",IF(AE128="-","-",IF((AE128-AH128)=0,"-",IF((AE128-AH128)&gt;0,"↑","↓"))))</f>
        <v/>
      </c>
      <c r="AJ128" s="11">
        <f>IF(AF128="","",IF(AF128="-","-",AVERAGEIF($P$6:$P$505, P128, $AF$6:$AF$505)))</f>
        <v/>
      </c>
      <c r="AK128" s="11">
        <f>IF(AF128="","",IF(AF128="-","-",IF((AF128-AJ128)=0,"-",IF((AF128-AJ128)&gt;0,"↑","↓"))))</f>
        <v/>
      </c>
      <c r="AM128" s="124">
        <f>IF(I128="","",((I128-$AJ$2)*$AL$3*((1+$AL$3)^(30*12)))/(((1+$AL$3)^(30*12))-1))</f>
        <v/>
      </c>
    </row>
    <row r="129">
      <c r="B129" s="4" t="n"/>
      <c r="C129" s="10" t="n"/>
      <c r="D129" s="9" t="n"/>
      <c r="E129" s="9" t="n"/>
      <c r="F129" s="10" t="n"/>
      <c r="G129" s="9" t="n"/>
      <c r="H129" s="17" t="n"/>
      <c r="I129" s="123" t="n"/>
      <c r="J129" s="7" t="n"/>
      <c r="K129" s="5" t="n"/>
      <c r="L129" s="5" t="n"/>
      <c r="M129" s="8" t="n"/>
      <c r="N129" s="8" t="n"/>
      <c r="O129" s="5" t="n"/>
      <c r="P129" s="5" t="n"/>
      <c r="Q129" s="8" t="n"/>
      <c r="R129" s="8" t="n"/>
      <c r="S129" s="5" t="n"/>
      <c r="T129" s="5" t="n"/>
      <c r="U129" s="8" t="n"/>
      <c r="V129" s="8" t="n"/>
      <c r="W129" s="5" t="n"/>
      <c r="X129" s="5" t="n"/>
      <c r="Y129" s="5" t="n"/>
      <c r="Z129" s="5" t="n"/>
      <c r="AA129" s="5" t="n"/>
      <c r="AB129" s="5" t="n"/>
      <c r="AC129" s="12" t="n"/>
      <c r="AD129" s="17" t="n"/>
      <c r="AE129" s="11" t="n"/>
      <c r="AF129" s="11" t="n"/>
      <c r="AH129" s="11">
        <f>IF(P129="","",AVERAGEIF($P$6:$P$505, P129, $AE$6:$AE$505))</f>
        <v/>
      </c>
      <c r="AI129" s="11">
        <f>IF(AE129="","",IF(AE129="-","-",IF((AE129-AH129)=0,"-",IF((AE129-AH129)&gt;0,"↑","↓"))))</f>
        <v/>
      </c>
      <c r="AJ129" s="11">
        <f>IF(AF129="","",IF(AF129="-","-",AVERAGEIF($P$6:$P$505, P129, $AF$6:$AF$505)))</f>
        <v/>
      </c>
      <c r="AK129" s="11">
        <f>IF(AF129="","",IF(AF129="-","-",IF((AF129-AJ129)=0,"-",IF((AF129-AJ129)&gt;0,"↑","↓"))))</f>
        <v/>
      </c>
      <c r="AM129" s="124">
        <f>IF(I129="","",((I129-$AJ$2)*$AL$3*((1+$AL$3)^(30*12)))/(((1+$AL$3)^(30*12))-1))</f>
        <v/>
      </c>
    </row>
    <row r="130">
      <c r="B130" s="4" t="n"/>
      <c r="C130" s="10" t="n"/>
      <c r="D130" s="9" t="n"/>
      <c r="E130" s="9" t="n"/>
      <c r="F130" s="10" t="n"/>
      <c r="G130" s="9" t="n"/>
      <c r="H130" s="16" t="n"/>
      <c r="I130" s="123" t="n"/>
      <c r="J130" s="7" t="n"/>
      <c r="K130" s="5" t="n"/>
      <c r="L130" s="5" t="n"/>
      <c r="M130" s="8" t="n"/>
      <c r="N130" s="8" t="n"/>
      <c r="O130" s="5" t="n"/>
      <c r="P130" s="5" t="n"/>
      <c r="Q130" s="8" t="n"/>
      <c r="R130" s="8" t="n"/>
      <c r="S130" s="5" t="n"/>
      <c r="T130" s="5" t="n"/>
      <c r="U130" s="8" t="n"/>
      <c r="V130" s="8" t="n"/>
      <c r="W130" s="5" t="n"/>
      <c r="X130" s="5" t="n"/>
      <c r="Y130" s="5" t="n"/>
      <c r="Z130" s="5" t="n"/>
      <c r="AA130" s="5" t="n"/>
      <c r="AB130" s="5" t="n"/>
      <c r="AC130" s="12" t="n"/>
      <c r="AD130" s="16" t="n"/>
      <c r="AE130" s="11" t="n"/>
      <c r="AF130" s="11" t="n"/>
      <c r="AH130" s="11">
        <f>IF(P130="","",AVERAGEIF($P$6:$P$505, P130, $AE$6:$AE$505))</f>
        <v/>
      </c>
      <c r="AI130" s="11">
        <f>IF(AE130="","",IF(AE130="-","-",IF((AE130-AH130)=0,"-",IF((AE130-AH130)&gt;0,"↑","↓"))))</f>
        <v/>
      </c>
      <c r="AJ130" s="11">
        <f>IF(AF130="","",IF(AF130="-","-",AVERAGEIF($P$6:$P$505, P130, $AF$6:$AF$505)))</f>
        <v/>
      </c>
      <c r="AK130" s="11">
        <f>IF(AF130="","",IF(AF130="-","-",IF((AF130-AJ130)=0,"-",IF((AF130-AJ130)&gt;0,"↑","↓"))))</f>
        <v/>
      </c>
      <c r="AM130" s="124">
        <f>IF(I130="","",((I130-$AJ$2)*$AL$3*((1+$AL$3)^(30*12)))/(((1+$AL$3)^(30*12))-1))</f>
        <v/>
      </c>
    </row>
    <row r="131">
      <c r="B131" s="4" t="n"/>
      <c r="C131" s="10" t="n"/>
      <c r="D131" s="9" t="n"/>
      <c r="E131" s="9" t="n"/>
      <c r="F131" s="10" t="n"/>
      <c r="G131" s="9" t="n"/>
      <c r="H131" s="17" t="n"/>
      <c r="I131" s="123" t="n"/>
      <c r="J131" s="7" t="n"/>
      <c r="K131" s="5" t="n"/>
      <c r="L131" s="5" t="n"/>
      <c r="M131" s="8" t="n"/>
      <c r="N131" s="8" t="n"/>
      <c r="O131" s="5" t="n"/>
      <c r="P131" s="5" t="n"/>
      <c r="Q131" s="8" t="n"/>
      <c r="R131" s="8" t="n"/>
      <c r="S131" s="5" t="n"/>
      <c r="T131" s="5" t="n"/>
      <c r="U131" s="8" t="n"/>
      <c r="V131" s="8" t="n"/>
      <c r="W131" s="5" t="n"/>
      <c r="X131" s="5" t="n"/>
      <c r="Y131" s="5" t="n"/>
      <c r="Z131" s="5" t="n"/>
      <c r="AA131" s="5" t="n"/>
      <c r="AB131" s="5" t="n"/>
      <c r="AC131" s="12" t="n"/>
      <c r="AD131" s="17" t="n"/>
      <c r="AE131" s="11" t="n"/>
      <c r="AF131" s="11" t="n"/>
      <c r="AH131" s="11">
        <f>IF(P131="","",AVERAGEIF($P$6:$P$505, P131, $AE$6:$AE$505))</f>
        <v/>
      </c>
      <c r="AI131" s="11">
        <f>IF(AE131="","",IF(AE131="-","-",IF((AE131-AH131)=0,"-",IF((AE131-AH131)&gt;0,"↑","↓"))))</f>
        <v/>
      </c>
      <c r="AJ131" s="11">
        <f>IF(AF131="","",IF(AF131="-","-",AVERAGEIF($P$6:$P$505, P131, $AF$6:$AF$505)))</f>
        <v/>
      </c>
      <c r="AK131" s="11">
        <f>IF(AF131="","",IF(AF131="-","-",IF((AF131-AJ131)=0,"-",IF((AF131-AJ131)&gt;0,"↑","↓"))))</f>
        <v/>
      </c>
      <c r="AM131" s="124">
        <f>IF(I131="","",((I131-$AJ$2)*$AL$3*((1+$AL$3)^(30*12)))/(((1+$AL$3)^(30*12))-1))</f>
        <v/>
      </c>
    </row>
    <row r="132">
      <c r="B132" s="4" t="n"/>
      <c r="C132" s="10" t="n"/>
      <c r="D132" s="9" t="n"/>
      <c r="E132" s="9" t="n"/>
      <c r="F132" s="10" t="n"/>
      <c r="G132" s="9" t="n"/>
      <c r="H132" s="17" t="n"/>
      <c r="I132" s="123" t="n"/>
      <c r="J132" s="7" t="n"/>
      <c r="K132" s="5" t="n"/>
      <c r="L132" s="5" t="n"/>
      <c r="M132" s="8" t="n"/>
      <c r="N132" s="8" t="n"/>
      <c r="O132" s="5" t="n"/>
      <c r="P132" s="5" t="n"/>
      <c r="Q132" s="8" t="n"/>
      <c r="R132" s="8" t="n"/>
      <c r="S132" s="5" t="n"/>
      <c r="T132" s="5" t="n"/>
      <c r="U132" s="8" t="n"/>
      <c r="V132" s="8" t="n"/>
      <c r="W132" s="5" t="n"/>
      <c r="X132" s="5" t="n"/>
      <c r="Y132" s="5" t="n"/>
      <c r="Z132" s="5" t="n"/>
      <c r="AA132" s="5" t="n"/>
      <c r="AB132" s="5" t="n"/>
      <c r="AC132" s="12" t="n"/>
      <c r="AD132" s="17" t="n"/>
      <c r="AE132" s="11" t="n"/>
      <c r="AF132" s="11" t="n"/>
      <c r="AH132" s="11">
        <f>IF(P132="","",AVERAGEIF($P$6:$P$505, P132, $AE$6:$AE$505))</f>
        <v/>
      </c>
      <c r="AI132" s="11">
        <f>IF(AE132="","",IF(AE132="-","-",IF((AE132-AH132)=0,"-",IF((AE132-AH132)&gt;0,"↑","↓"))))</f>
        <v/>
      </c>
      <c r="AJ132" s="11">
        <f>IF(AF132="","",IF(AF132="-","-",AVERAGEIF($P$6:$P$505, P132, $AF$6:$AF$505)))</f>
        <v/>
      </c>
      <c r="AK132" s="11">
        <f>IF(AF132="","",IF(AF132="-","-",IF((AF132-AJ132)=0,"-",IF((AF132-AJ132)&gt;0,"↑","↓"))))</f>
        <v/>
      </c>
      <c r="AM132" s="124">
        <f>IF(I132="","",((I132-$AJ$2)*$AL$3*((1+$AL$3)^(30*12)))/(((1+$AL$3)^(30*12))-1))</f>
        <v/>
      </c>
    </row>
    <row r="133">
      <c r="B133" s="4" t="n"/>
      <c r="C133" s="10" t="n"/>
      <c r="D133" s="9" t="n"/>
      <c r="E133" s="9" t="n"/>
      <c r="F133" s="10" t="n"/>
      <c r="G133" s="9" t="n"/>
      <c r="H133" s="16" t="n"/>
      <c r="I133" s="123" t="n"/>
      <c r="J133" s="7" t="n"/>
      <c r="K133" s="5" t="n"/>
      <c r="L133" s="5" t="n"/>
      <c r="M133" s="8" t="n"/>
      <c r="N133" s="8" t="n"/>
      <c r="O133" s="5" t="n"/>
      <c r="P133" s="5" t="n"/>
      <c r="Q133" s="8" t="n"/>
      <c r="R133" s="8" t="n"/>
      <c r="S133" s="5" t="n"/>
      <c r="T133" s="5" t="n"/>
      <c r="U133" s="8" t="n"/>
      <c r="V133" s="8" t="n"/>
      <c r="W133" s="5" t="n"/>
      <c r="X133" s="5" t="n"/>
      <c r="Y133" s="5" t="n"/>
      <c r="Z133" s="5" t="n"/>
      <c r="AA133" s="5" t="n"/>
      <c r="AB133" s="5" t="n"/>
      <c r="AC133" s="12" t="n"/>
      <c r="AD133" s="16" t="n"/>
      <c r="AE133" s="11" t="n"/>
      <c r="AF133" s="11" t="n"/>
      <c r="AH133" s="11">
        <f>IF(P133="","",AVERAGEIF($P$6:$P$505, P133, $AE$6:$AE$505))</f>
        <v/>
      </c>
      <c r="AI133" s="11">
        <f>IF(AE133="","",IF(AE133="-","-",IF((AE133-AH133)=0,"-",IF((AE133-AH133)&gt;0,"↑","↓"))))</f>
        <v/>
      </c>
      <c r="AJ133" s="11">
        <f>IF(AF133="","",IF(AF133="-","-",AVERAGEIF($P$6:$P$505, P133, $AF$6:$AF$505)))</f>
        <v/>
      </c>
      <c r="AK133" s="11">
        <f>IF(AF133="","",IF(AF133="-","-",IF((AF133-AJ133)=0,"-",IF((AF133-AJ133)&gt;0,"↑","↓"))))</f>
        <v/>
      </c>
      <c r="AM133" s="124">
        <f>IF(I133="","",((I133-$AJ$2)*$AL$3*((1+$AL$3)^(30*12)))/(((1+$AL$3)^(30*12))-1))</f>
        <v/>
      </c>
    </row>
    <row r="134">
      <c r="B134" s="4" t="n"/>
      <c r="C134" s="10" t="n"/>
      <c r="D134" s="9" t="n"/>
      <c r="E134" s="9" t="n"/>
      <c r="F134" s="10" t="n"/>
      <c r="G134" s="9" t="n"/>
      <c r="H134" s="17" t="n"/>
      <c r="I134" s="123" t="n"/>
      <c r="J134" s="7" t="n"/>
      <c r="K134" s="5" t="n"/>
      <c r="L134" s="5" t="n"/>
      <c r="M134" s="8" t="n"/>
      <c r="N134" s="8" t="n"/>
      <c r="O134" s="5" t="n"/>
      <c r="P134" s="5" t="n"/>
      <c r="Q134" s="8" t="n"/>
      <c r="R134" s="8" t="n"/>
      <c r="S134" s="5" t="n"/>
      <c r="T134" s="5" t="n"/>
      <c r="U134" s="8" t="n"/>
      <c r="V134" s="8" t="n"/>
      <c r="W134" s="5" t="n"/>
      <c r="X134" s="5" t="n"/>
      <c r="Y134" s="5" t="n"/>
      <c r="Z134" s="5" t="n"/>
      <c r="AA134" s="5" t="n"/>
      <c r="AB134" s="5" t="n"/>
      <c r="AC134" s="12" t="n"/>
      <c r="AD134" s="17" t="n"/>
      <c r="AE134" s="11" t="n"/>
      <c r="AF134" s="11" t="n"/>
      <c r="AH134" s="11">
        <f>IF(P134="","",AVERAGEIF($P$6:$P$505, P134, $AE$6:$AE$505))</f>
        <v/>
      </c>
      <c r="AI134" s="11">
        <f>IF(AE134="","",IF(AE134="-","-",IF((AE134-AH134)=0,"-",IF((AE134-AH134)&gt;0,"↑","↓"))))</f>
        <v/>
      </c>
      <c r="AJ134" s="11">
        <f>IF(AF134="","",IF(AF134="-","-",AVERAGEIF($P$6:$P$505, P134, $AF$6:$AF$505)))</f>
        <v/>
      </c>
      <c r="AK134" s="11">
        <f>IF(AF134="","",IF(AF134="-","-",IF((AF134-AJ134)=0,"-",IF((AF134-AJ134)&gt;0,"↑","↓"))))</f>
        <v/>
      </c>
      <c r="AM134" s="124">
        <f>IF(I134="","",((I134-$AJ$2)*$AL$3*((1+$AL$3)^(30*12)))/(((1+$AL$3)^(30*12))-1))</f>
        <v/>
      </c>
    </row>
    <row r="135">
      <c r="B135" s="4" t="n"/>
      <c r="C135" s="10" t="n"/>
      <c r="D135" s="9" t="n"/>
      <c r="E135" s="9" t="n"/>
      <c r="F135" s="10" t="n"/>
      <c r="G135" s="9" t="n"/>
      <c r="H135" s="17" t="n"/>
      <c r="I135" s="123" t="n"/>
      <c r="J135" s="7" t="n"/>
      <c r="K135" s="5" t="n"/>
      <c r="L135" s="5" t="n"/>
      <c r="M135" s="8" t="n"/>
      <c r="N135" s="8" t="n"/>
      <c r="O135" s="5" t="n"/>
      <c r="P135" s="5" t="n"/>
      <c r="Q135" s="8" t="n"/>
      <c r="R135" s="8" t="n"/>
      <c r="S135" s="5" t="n"/>
      <c r="T135" s="5" t="n"/>
      <c r="U135" s="8" t="n"/>
      <c r="V135" s="8" t="n"/>
      <c r="W135" s="5" t="n"/>
      <c r="X135" s="5" t="n"/>
      <c r="Y135" s="5" t="n"/>
      <c r="Z135" s="5" t="n"/>
      <c r="AA135" s="5" t="n"/>
      <c r="AB135" s="5" t="n"/>
      <c r="AC135" s="12" t="n"/>
      <c r="AD135" s="17" t="n"/>
      <c r="AE135" s="11" t="n"/>
      <c r="AF135" s="11" t="n"/>
      <c r="AH135" s="11">
        <f>IF(P135="","",AVERAGEIF($P$6:$P$505, P135, $AE$6:$AE$505))</f>
        <v/>
      </c>
      <c r="AI135" s="11">
        <f>IF(AE135="","",IF(AE135="-","-",IF((AE135-AH135)=0,"-",IF((AE135-AH135)&gt;0,"↑","↓"))))</f>
        <v/>
      </c>
      <c r="AJ135" s="11">
        <f>IF(AF135="","",IF(AF135="-","-",AVERAGEIF($P$6:$P$505, P135, $AF$6:$AF$505)))</f>
        <v/>
      </c>
      <c r="AK135" s="11">
        <f>IF(AF135="","",IF(AF135="-","-",IF((AF135-AJ135)=0,"-",IF((AF135-AJ135)&gt;0,"↑","↓"))))</f>
        <v/>
      </c>
      <c r="AM135" s="124">
        <f>IF(I135="","",((I135-$AJ$2)*$AL$3*((1+$AL$3)^(30*12)))/(((1+$AL$3)^(30*12))-1))</f>
        <v/>
      </c>
    </row>
    <row r="136">
      <c r="B136" s="4" t="n"/>
      <c r="C136" s="10" t="n"/>
      <c r="D136" s="9" t="n"/>
      <c r="E136" s="9" t="n"/>
      <c r="F136" s="10" t="n"/>
      <c r="G136" s="9" t="n"/>
      <c r="H136" s="16" t="n"/>
      <c r="I136" s="123" t="n"/>
      <c r="J136" s="7" t="n"/>
      <c r="K136" s="5" t="n"/>
      <c r="L136" s="5" t="n"/>
      <c r="M136" s="8" t="n"/>
      <c r="N136" s="8" t="n"/>
      <c r="O136" s="5" t="n"/>
      <c r="P136" s="5" t="n"/>
      <c r="Q136" s="8" t="n"/>
      <c r="R136" s="8" t="n"/>
      <c r="S136" s="5" t="n"/>
      <c r="T136" s="5" t="n"/>
      <c r="U136" s="8" t="n"/>
      <c r="V136" s="8" t="n"/>
      <c r="W136" s="5" t="n"/>
      <c r="X136" s="5" t="n"/>
      <c r="Y136" s="5" t="n"/>
      <c r="Z136" s="5" t="n"/>
      <c r="AA136" s="5" t="n"/>
      <c r="AB136" s="5" t="n"/>
      <c r="AC136" s="12" t="n"/>
      <c r="AD136" s="16" t="n"/>
      <c r="AE136" s="11" t="n"/>
      <c r="AF136" s="11" t="n"/>
      <c r="AH136" s="11">
        <f>IF(P136="","",AVERAGEIF($P$6:$P$505, P136, $AE$6:$AE$505))</f>
        <v/>
      </c>
      <c r="AI136" s="11">
        <f>IF(AE136="","",IF(AE136="-","-",IF((AE136-AH136)=0,"-",IF((AE136-AH136)&gt;0,"↑","↓"))))</f>
        <v/>
      </c>
      <c r="AJ136" s="11">
        <f>IF(AF136="","",IF(AF136="-","-",AVERAGEIF($P$6:$P$505, P136, $AF$6:$AF$505)))</f>
        <v/>
      </c>
      <c r="AK136" s="11">
        <f>IF(AF136="","",IF(AF136="-","-",IF((AF136-AJ136)=0,"-",IF((AF136-AJ136)&gt;0,"↑","↓"))))</f>
        <v/>
      </c>
      <c r="AM136" s="124">
        <f>IF(I136="","",((I136-$AJ$2)*$AL$3*((1+$AL$3)^(30*12)))/(((1+$AL$3)^(30*12))-1))</f>
        <v/>
      </c>
    </row>
    <row r="137">
      <c r="B137" s="4" t="n"/>
      <c r="C137" s="10" t="n"/>
      <c r="D137" s="9" t="n"/>
      <c r="E137" s="9" t="n"/>
      <c r="F137" s="10" t="n"/>
      <c r="G137" s="9" t="n"/>
      <c r="H137" s="17" t="n"/>
      <c r="I137" s="123" t="n"/>
      <c r="J137" s="7" t="n"/>
      <c r="K137" s="5" t="n"/>
      <c r="L137" s="5" t="n"/>
      <c r="M137" s="8" t="n"/>
      <c r="N137" s="8" t="n"/>
      <c r="O137" s="5" t="n"/>
      <c r="P137" s="5" t="n"/>
      <c r="Q137" s="8" t="n"/>
      <c r="R137" s="8" t="n"/>
      <c r="S137" s="5" t="n"/>
      <c r="T137" s="5" t="n"/>
      <c r="U137" s="8" t="n"/>
      <c r="V137" s="8" t="n"/>
      <c r="W137" s="5" t="n"/>
      <c r="X137" s="5" t="n"/>
      <c r="Y137" s="5" t="n"/>
      <c r="Z137" s="5" t="n"/>
      <c r="AA137" s="5" t="n"/>
      <c r="AB137" s="5" t="n"/>
      <c r="AC137" s="12" t="n"/>
      <c r="AD137" s="17" t="n"/>
      <c r="AE137" s="11" t="n"/>
      <c r="AF137" s="11" t="n"/>
      <c r="AH137" s="11">
        <f>IF(P137="","",AVERAGEIF($P$6:$P$505, P137, $AE$6:$AE$505))</f>
        <v/>
      </c>
      <c r="AI137" s="11">
        <f>IF(AE137="","",IF(AE137="-","-",IF((AE137-AH137)=0,"-",IF((AE137-AH137)&gt;0,"↑","↓"))))</f>
        <v/>
      </c>
      <c r="AJ137" s="11">
        <f>IF(AF137="","",IF(AF137="-","-",AVERAGEIF($P$6:$P$505, P137, $AF$6:$AF$505)))</f>
        <v/>
      </c>
      <c r="AK137" s="11">
        <f>IF(AF137="","",IF(AF137="-","-",IF((AF137-AJ137)=0,"-",IF((AF137-AJ137)&gt;0,"↑","↓"))))</f>
        <v/>
      </c>
      <c r="AM137" s="124">
        <f>IF(I137="","",((I137-$AJ$2)*$AL$3*((1+$AL$3)^(30*12)))/(((1+$AL$3)^(30*12))-1))</f>
        <v/>
      </c>
    </row>
    <row r="138">
      <c r="B138" s="4" t="n"/>
      <c r="C138" s="10" t="n"/>
      <c r="D138" s="9" t="n"/>
      <c r="E138" s="9" t="n"/>
      <c r="F138" s="10" t="n"/>
      <c r="G138" s="9" t="n"/>
      <c r="H138" s="17" t="n"/>
      <c r="I138" s="123" t="n"/>
      <c r="J138" s="7" t="n"/>
      <c r="K138" s="5" t="n"/>
      <c r="L138" s="5" t="n"/>
      <c r="M138" s="8" t="n"/>
      <c r="N138" s="8" t="n"/>
      <c r="O138" s="5" t="n"/>
      <c r="P138" s="5" t="n"/>
      <c r="Q138" s="8" t="n"/>
      <c r="R138" s="8" t="n"/>
      <c r="S138" s="5" t="n"/>
      <c r="T138" s="5" t="n"/>
      <c r="U138" s="8" t="n"/>
      <c r="V138" s="8" t="n"/>
      <c r="W138" s="5" t="n"/>
      <c r="X138" s="5" t="n"/>
      <c r="Y138" s="5" t="n"/>
      <c r="Z138" s="5" t="n"/>
      <c r="AA138" s="5" t="n"/>
      <c r="AB138" s="5" t="n"/>
      <c r="AC138" s="12" t="n"/>
      <c r="AD138" s="17" t="n"/>
      <c r="AE138" s="11" t="n"/>
      <c r="AF138" s="11" t="n"/>
      <c r="AH138" s="11">
        <f>IF(P138="","",AVERAGEIF($P$6:$P$505, P138, $AE$6:$AE$505))</f>
        <v/>
      </c>
      <c r="AI138" s="11">
        <f>IF(AE138="","",IF(AE138="-","-",IF((AE138-AH138)=0,"-",IF((AE138-AH138)&gt;0,"↑","↓"))))</f>
        <v/>
      </c>
      <c r="AJ138" s="11">
        <f>IF(AF138="","",IF(AF138="-","-",AVERAGEIF($P$6:$P$505, P138, $AF$6:$AF$505)))</f>
        <v/>
      </c>
      <c r="AK138" s="11">
        <f>IF(AF138="","",IF(AF138="-","-",IF((AF138-AJ138)=0,"-",IF((AF138-AJ138)&gt;0,"↑","↓"))))</f>
        <v/>
      </c>
      <c r="AM138" s="124">
        <f>IF(I138="","",((I138-$AJ$2)*$AL$3*((1+$AL$3)^(30*12)))/(((1+$AL$3)^(30*12))-1))</f>
        <v/>
      </c>
    </row>
    <row r="139">
      <c r="B139" s="4" t="n"/>
      <c r="C139" s="10" t="n"/>
      <c r="D139" s="9" t="n"/>
      <c r="E139" s="9" t="n"/>
      <c r="F139" s="10" t="n"/>
      <c r="G139" s="9" t="n"/>
      <c r="H139" s="16" t="n"/>
      <c r="I139" s="123" t="n"/>
      <c r="J139" s="7" t="n"/>
      <c r="K139" s="5" t="n"/>
      <c r="L139" s="5" t="n"/>
      <c r="M139" s="8" t="n"/>
      <c r="N139" s="8" t="n"/>
      <c r="O139" s="5" t="n"/>
      <c r="P139" s="5" t="n"/>
      <c r="Q139" s="8" t="n"/>
      <c r="R139" s="8" t="n"/>
      <c r="S139" s="5" t="n"/>
      <c r="T139" s="5" t="n"/>
      <c r="U139" s="8" t="n"/>
      <c r="V139" s="8" t="n"/>
      <c r="W139" s="5" t="n"/>
      <c r="X139" s="5" t="n"/>
      <c r="Y139" s="5" t="n"/>
      <c r="Z139" s="5" t="n"/>
      <c r="AA139" s="5" t="n"/>
      <c r="AB139" s="5" t="n"/>
      <c r="AC139" s="12" t="n"/>
      <c r="AD139" s="16" t="n"/>
      <c r="AE139" s="11" t="n"/>
      <c r="AF139" s="11" t="n"/>
      <c r="AH139" s="11">
        <f>IF(P139="","",AVERAGEIF($P$6:$P$505, P139, $AE$6:$AE$505))</f>
        <v/>
      </c>
      <c r="AI139" s="11">
        <f>IF(AE139="","",IF(AE139="-","-",IF((AE139-AH139)=0,"-",IF((AE139-AH139)&gt;0,"↑","↓"))))</f>
        <v/>
      </c>
      <c r="AJ139" s="11">
        <f>IF(AF139="","",IF(AF139="-","-",AVERAGEIF($P$6:$P$505, P139, $AF$6:$AF$505)))</f>
        <v/>
      </c>
      <c r="AK139" s="11">
        <f>IF(AF139="","",IF(AF139="-","-",IF((AF139-AJ139)=0,"-",IF((AF139-AJ139)&gt;0,"↑","↓"))))</f>
        <v/>
      </c>
      <c r="AM139" s="124">
        <f>IF(I139="","",((I139-$AJ$2)*$AL$3*((1+$AL$3)^(30*12)))/(((1+$AL$3)^(30*12))-1))</f>
        <v/>
      </c>
    </row>
    <row r="140">
      <c r="B140" s="4" t="n"/>
      <c r="C140" s="10" t="n"/>
      <c r="D140" s="9" t="n"/>
      <c r="E140" s="9" t="n"/>
      <c r="F140" s="10" t="n"/>
      <c r="G140" s="9" t="n"/>
      <c r="H140" s="17" t="n"/>
      <c r="I140" s="123" t="n"/>
      <c r="J140" s="7" t="n"/>
      <c r="K140" s="5" t="n"/>
      <c r="L140" s="5" t="n"/>
      <c r="M140" s="8" t="n"/>
      <c r="N140" s="8" t="n"/>
      <c r="O140" s="5" t="n"/>
      <c r="P140" s="5" t="n"/>
      <c r="Q140" s="8" t="n"/>
      <c r="R140" s="8" t="n"/>
      <c r="S140" s="5" t="n"/>
      <c r="T140" s="5" t="n"/>
      <c r="U140" s="8" t="n"/>
      <c r="V140" s="8" t="n"/>
      <c r="W140" s="5" t="n"/>
      <c r="X140" s="5" t="n"/>
      <c r="Y140" s="5" t="n"/>
      <c r="Z140" s="5" t="n"/>
      <c r="AA140" s="5" t="n"/>
      <c r="AB140" s="5" t="n"/>
      <c r="AC140" s="12" t="n"/>
      <c r="AD140" s="17" t="n"/>
      <c r="AE140" s="11" t="n"/>
      <c r="AF140" s="11" t="n"/>
      <c r="AH140" s="11">
        <f>IF(P140="","",AVERAGEIF($P$6:$P$505, P140, $AE$6:$AE$505))</f>
        <v/>
      </c>
      <c r="AI140" s="11">
        <f>IF(AE140="","",IF(AE140="-","-",IF((AE140-AH140)=0,"-",IF((AE140-AH140)&gt;0,"↑","↓"))))</f>
        <v/>
      </c>
      <c r="AJ140" s="11">
        <f>IF(AF140="","",IF(AF140="-","-",AVERAGEIF($P$6:$P$505, P140, $AF$6:$AF$505)))</f>
        <v/>
      </c>
      <c r="AK140" s="11">
        <f>IF(AF140="","",IF(AF140="-","-",IF((AF140-AJ140)=0,"-",IF((AF140-AJ140)&gt;0,"↑","↓"))))</f>
        <v/>
      </c>
      <c r="AM140" s="124">
        <f>IF(I140="","",((I140-$AJ$2)*$AL$3*((1+$AL$3)^(30*12)))/(((1+$AL$3)^(30*12))-1))</f>
        <v/>
      </c>
    </row>
    <row r="141">
      <c r="B141" s="4" t="n"/>
      <c r="C141" s="10" t="n"/>
      <c r="D141" s="9" t="n"/>
      <c r="E141" s="9" t="n"/>
      <c r="F141" s="10" t="n"/>
      <c r="G141" s="9" t="n"/>
      <c r="H141" s="17" t="n"/>
      <c r="I141" s="123" t="n"/>
      <c r="J141" s="7" t="n"/>
      <c r="K141" s="5" t="n"/>
      <c r="L141" s="5" t="n"/>
      <c r="M141" s="8" t="n"/>
      <c r="N141" s="8" t="n"/>
      <c r="O141" s="5" t="n"/>
      <c r="P141" s="5" t="n"/>
      <c r="Q141" s="8" t="n"/>
      <c r="R141" s="8" t="n"/>
      <c r="S141" s="5" t="n"/>
      <c r="T141" s="5" t="n"/>
      <c r="U141" s="8" t="n"/>
      <c r="V141" s="8" t="n"/>
      <c r="W141" s="5" t="n"/>
      <c r="X141" s="5" t="n"/>
      <c r="Y141" s="5" t="n"/>
      <c r="Z141" s="5" t="n"/>
      <c r="AA141" s="5" t="n"/>
      <c r="AB141" s="5" t="n"/>
      <c r="AC141" s="12" t="n"/>
      <c r="AD141" s="17" t="n"/>
      <c r="AE141" s="11" t="n"/>
      <c r="AF141" s="11" t="n"/>
      <c r="AH141" s="11">
        <f>IF(P141="","",AVERAGEIF($P$6:$P$505, P141, $AE$6:$AE$505))</f>
        <v/>
      </c>
      <c r="AI141" s="11">
        <f>IF(AE141="","",IF(AE141="-","-",IF((AE141-AH141)=0,"-",IF((AE141-AH141)&gt;0,"↑","↓"))))</f>
        <v/>
      </c>
      <c r="AJ141" s="11">
        <f>IF(AF141="","",IF(AF141="-","-",AVERAGEIF($P$6:$P$505, P141, $AF$6:$AF$505)))</f>
        <v/>
      </c>
      <c r="AK141" s="11">
        <f>IF(AF141="","",IF(AF141="-","-",IF((AF141-AJ141)=0,"-",IF((AF141-AJ141)&gt;0,"↑","↓"))))</f>
        <v/>
      </c>
      <c r="AM141" s="124">
        <f>IF(I141="","",((I141-$AJ$2)*$AL$3*((1+$AL$3)^(30*12)))/(((1+$AL$3)^(30*12))-1))</f>
        <v/>
      </c>
    </row>
    <row r="142">
      <c r="B142" s="4" t="n"/>
      <c r="C142" s="10" t="n"/>
      <c r="D142" s="9" t="n"/>
      <c r="E142" s="9" t="n"/>
      <c r="F142" s="10" t="n"/>
      <c r="G142" s="9" t="n"/>
      <c r="H142" s="16" t="n"/>
      <c r="I142" s="123" t="n"/>
      <c r="J142" s="7" t="n"/>
      <c r="K142" s="5" t="n"/>
      <c r="L142" s="5" t="n"/>
      <c r="M142" s="8" t="n"/>
      <c r="N142" s="8" t="n"/>
      <c r="O142" s="5" t="n"/>
      <c r="P142" s="5" t="n"/>
      <c r="Q142" s="8" t="n"/>
      <c r="R142" s="8" t="n"/>
      <c r="S142" s="5" t="n"/>
      <c r="T142" s="5" t="n"/>
      <c r="U142" s="8" t="n"/>
      <c r="V142" s="8" t="n"/>
      <c r="W142" s="5" t="n"/>
      <c r="X142" s="5" t="n"/>
      <c r="Y142" s="5" t="n"/>
      <c r="Z142" s="5" t="n"/>
      <c r="AA142" s="5" t="n"/>
      <c r="AB142" s="5" t="n"/>
      <c r="AC142" s="12" t="n"/>
      <c r="AD142" s="16" t="n"/>
      <c r="AE142" s="11" t="n"/>
      <c r="AF142" s="11" t="n"/>
      <c r="AH142" s="11">
        <f>IF(P142="","",AVERAGEIF($P$6:$P$505, P142, $AE$6:$AE$505))</f>
        <v/>
      </c>
      <c r="AI142" s="11">
        <f>IF(AE142="","",IF(AE142="-","-",IF((AE142-AH142)=0,"-",IF((AE142-AH142)&gt;0,"↑","↓"))))</f>
        <v/>
      </c>
      <c r="AJ142" s="11">
        <f>IF(AF142="","",IF(AF142="-","-",AVERAGEIF($P$6:$P$505, P142, $AF$6:$AF$505)))</f>
        <v/>
      </c>
      <c r="AK142" s="11">
        <f>IF(AF142="","",IF(AF142="-","-",IF((AF142-AJ142)=0,"-",IF((AF142-AJ142)&gt;0,"↑","↓"))))</f>
        <v/>
      </c>
      <c r="AM142" s="124">
        <f>IF(I142="","",((I142-$AJ$2)*$AL$3*((1+$AL$3)^(30*12)))/(((1+$AL$3)^(30*12))-1))</f>
        <v/>
      </c>
    </row>
    <row r="143">
      <c r="B143" s="4" t="n"/>
      <c r="C143" s="10" t="n"/>
      <c r="D143" s="9" t="n"/>
      <c r="E143" s="9" t="n"/>
      <c r="F143" s="10" t="n"/>
      <c r="G143" s="9" t="n"/>
      <c r="H143" s="17" t="n"/>
      <c r="I143" s="123" t="n"/>
      <c r="J143" s="7" t="n"/>
      <c r="K143" s="5" t="n"/>
      <c r="L143" s="5" t="n"/>
      <c r="M143" s="8" t="n"/>
      <c r="N143" s="8" t="n"/>
      <c r="O143" s="5" t="n"/>
      <c r="P143" s="5" t="n"/>
      <c r="Q143" s="8" t="n"/>
      <c r="R143" s="8" t="n"/>
      <c r="S143" s="5" t="n"/>
      <c r="T143" s="5" t="n"/>
      <c r="U143" s="8" t="n"/>
      <c r="V143" s="8" t="n"/>
      <c r="W143" s="5" t="n"/>
      <c r="X143" s="5" t="n"/>
      <c r="Y143" s="5" t="n"/>
      <c r="Z143" s="5" t="n"/>
      <c r="AA143" s="5" t="n"/>
      <c r="AB143" s="5" t="n"/>
      <c r="AC143" s="12" t="n"/>
      <c r="AD143" s="17" t="n"/>
      <c r="AE143" s="11" t="n"/>
      <c r="AF143" s="11" t="n"/>
      <c r="AH143" s="11">
        <f>IF(P143="","",AVERAGEIF($P$6:$P$505, P143, $AE$6:$AE$505))</f>
        <v/>
      </c>
      <c r="AI143" s="11">
        <f>IF(AE143="","",IF(AE143="-","-",IF((AE143-AH143)=0,"-",IF((AE143-AH143)&gt;0,"↑","↓"))))</f>
        <v/>
      </c>
      <c r="AJ143" s="11">
        <f>IF(AF143="","",IF(AF143="-","-",AVERAGEIF($P$6:$P$505, P143, $AF$6:$AF$505)))</f>
        <v/>
      </c>
      <c r="AK143" s="11">
        <f>IF(AF143="","",IF(AF143="-","-",IF((AF143-AJ143)=0,"-",IF((AF143-AJ143)&gt;0,"↑","↓"))))</f>
        <v/>
      </c>
      <c r="AM143" s="124">
        <f>IF(I143="","",((I143-$AJ$2)*$AL$3*((1+$AL$3)^(30*12)))/(((1+$AL$3)^(30*12))-1))</f>
        <v/>
      </c>
    </row>
    <row r="144">
      <c r="B144" s="4" t="n"/>
      <c r="C144" s="10" t="n"/>
      <c r="D144" s="9" t="n"/>
      <c r="E144" s="9" t="n"/>
      <c r="F144" s="10" t="n"/>
      <c r="G144" s="9" t="n"/>
      <c r="H144" s="17" t="n"/>
      <c r="I144" s="123" t="n"/>
      <c r="J144" s="7" t="n"/>
      <c r="K144" s="5" t="n"/>
      <c r="L144" s="5" t="n"/>
      <c r="M144" s="8" t="n"/>
      <c r="N144" s="8" t="n"/>
      <c r="O144" s="5" t="n"/>
      <c r="P144" s="5" t="n"/>
      <c r="Q144" s="8" t="n"/>
      <c r="R144" s="8" t="n"/>
      <c r="S144" s="5" t="n"/>
      <c r="T144" s="5" t="n"/>
      <c r="U144" s="8" t="n"/>
      <c r="V144" s="8" t="n"/>
      <c r="W144" s="5" t="n"/>
      <c r="X144" s="5" t="n"/>
      <c r="Y144" s="5" t="n"/>
      <c r="Z144" s="5" t="n"/>
      <c r="AA144" s="5" t="n"/>
      <c r="AB144" s="5" t="n"/>
      <c r="AC144" s="12" t="n"/>
      <c r="AD144" s="17" t="n"/>
      <c r="AE144" s="11" t="n"/>
      <c r="AF144" s="11" t="n"/>
      <c r="AH144" s="11">
        <f>IF(P144="","",AVERAGEIF($P$6:$P$505, P144, $AE$6:$AE$505))</f>
        <v/>
      </c>
      <c r="AI144" s="11">
        <f>IF(AE144="","",IF(AE144="-","-",IF((AE144-AH144)=0,"-",IF((AE144-AH144)&gt;0,"↑","↓"))))</f>
        <v/>
      </c>
      <c r="AJ144" s="11">
        <f>IF(AF144="","",IF(AF144="-","-",AVERAGEIF($P$6:$P$505, P144, $AF$6:$AF$505)))</f>
        <v/>
      </c>
      <c r="AK144" s="11">
        <f>IF(AF144="","",IF(AF144="-","-",IF((AF144-AJ144)=0,"-",IF((AF144-AJ144)&gt;0,"↑","↓"))))</f>
        <v/>
      </c>
      <c r="AM144" s="124">
        <f>IF(I144="","",((I144-$AJ$2)*$AL$3*((1+$AL$3)^(30*12)))/(((1+$AL$3)^(30*12))-1))</f>
        <v/>
      </c>
    </row>
    <row r="145">
      <c r="B145" s="4" t="n"/>
      <c r="C145" s="10" t="n"/>
      <c r="D145" s="9" t="n"/>
      <c r="E145" s="9" t="n"/>
      <c r="F145" s="10" t="n"/>
      <c r="G145" s="9" t="n"/>
      <c r="H145" s="16" t="n"/>
      <c r="I145" s="123" t="n"/>
      <c r="J145" s="7" t="n"/>
      <c r="K145" s="5" t="n"/>
      <c r="L145" s="5" t="n"/>
      <c r="M145" s="8" t="n"/>
      <c r="N145" s="8" t="n"/>
      <c r="O145" s="5" t="n"/>
      <c r="P145" s="5" t="n"/>
      <c r="Q145" s="8" t="n"/>
      <c r="R145" s="8" t="n"/>
      <c r="S145" s="5" t="n"/>
      <c r="T145" s="5" t="n"/>
      <c r="U145" s="8" t="n"/>
      <c r="V145" s="8" t="n"/>
      <c r="W145" s="5" t="n"/>
      <c r="X145" s="5" t="n"/>
      <c r="Y145" s="5" t="n"/>
      <c r="Z145" s="5" t="n"/>
      <c r="AA145" s="5" t="n"/>
      <c r="AB145" s="5" t="n"/>
      <c r="AC145" s="12" t="n"/>
      <c r="AD145" s="16" t="n"/>
      <c r="AE145" s="11" t="n"/>
      <c r="AF145" s="11" t="n"/>
      <c r="AH145" s="11">
        <f>IF(P145="","",AVERAGEIF($P$6:$P$505, P145, $AE$6:$AE$505))</f>
        <v/>
      </c>
      <c r="AI145" s="11">
        <f>IF(AE145="","",IF(AE145="-","-",IF((AE145-AH145)=0,"-",IF((AE145-AH145)&gt;0,"↑","↓"))))</f>
        <v/>
      </c>
      <c r="AJ145" s="11">
        <f>IF(AF145="","",IF(AF145="-","-",AVERAGEIF($P$6:$P$505, P145, $AF$6:$AF$505)))</f>
        <v/>
      </c>
      <c r="AK145" s="11">
        <f>IF(AF145="","",IF(AF145="-","-",IF((AF145-AJ145)=0,"-",IF((AF145-AJ145)&gt;0,"↑","↓"))))</f>
        <v/>
      </c>
      <c r="AM145" s="124">
        <f>IF(I145="","",((I145-$AJ$2)*$AL$3*((1+$AL$3)^(30*12)))/(((1+$AL$3)^(30*12))-1))</f>
        <v/>
      </c>
    </row>
    <row r="146">
      <c r="B146" s="4" t="n"/>
      <c r="C146" s="10" t="n"/>
      <c r="D146" s="9" t="n"/>
      <c r="E146" s="9" t="n"/>
      <c r="F146" s="10" t="n"/>
      <c r="G146" s="9" t="n"/>
      <c r="H146" s="17" t="n"/>
      <c r="I146" s="123" t="n"/>
      <c r="J146" s="7" t="n"/>
      <c r="K146" s="5" t="n"/>
      <c r="L146" s="5" t="n"/>
      <c r="M146" s="8" t="n"/>
      <c r="N146" s="8" t="n"/>
      <c r="O146" s="5" t="n"/>
      <c r="P146" s="5" t="n"/>
      <c r="Q146" s="8" t="n"/>
      <c r="R146" s="8" t="n"/>
      <c r="S146" s="5" t="n"/>
      <c r="T146" s="5" t="n"/>
      <c r="U146" s="8" t="n"/>
      <c r="V146" s="8" t="n"/>
      <c r="W146" s="5" t="n"/>
      <c r="X146" s="5" t="n"/>
      <c r="Y146" s="5" t="n"/>
      <c r="Z146" s="5" t="n"/>
      <c r="AA146" s="5" t="n"/>
      <c r="AB146" s="5" t="n"/>
      <c r="AC146" s="12" t="n"/>
      <c r="AD146" s="17" t="n"/>
      <c r="AE146" s="11" t="n"/>
      <c r="AF146" s="11" t="n"/>
      <c r="AH146" s="11">
        <f>IF(P146="","",AVERAGEIF($P$6:$P$505, P146, $AE$6:$AE$505))</f>
        <v/>
      </c>
      <c r="AI146" s="11">
        <f>IF(AE146="","",IF(AE146="-","-",IF((AE146-AH146)=0,"-",IF((AE146-AH146)&gt;0,"↑","↓"))))</f>
        <v/>
      </c>
      <c r="AJ146" s="11">
        <f>IF(AF146="","",IF(AF146="-","-",AVERAGEIF($P$6:$P$505, P146, $AF$6:$AF$505)))</f>
        <v/>
      </c>
      <c r="AK146" s="11">
        <f>IF(AF146="","",IF(AF146="-","-",IF((AF146-AJ146)=0,"-",IF((AF146-AJ146)&gt;0,"↑","↓"))))</f>
        <v/>
      </c>
      <c r="AM146" s="124">
        <f>IF(I146="","",((I146-$AJ$2)*$AL$3*((1+$AL$3)^(30*12)))/(((1+$AL$3)^(30*12))-1))</f>
        <v/>
      </c>
    </row>
    <row r="147">
      <c r="B147" s="4" t="n"/>
      <c r="C147" s="10" t="n"/>
      <c r="D147" s="9" t="n"/>
      <c r="E147" s="9" t="n"/>
      <c r="F147" s="10" t="n"/>
      <c r="G147" s="9" t="n"/>
      <c r="H147" s="17" t="n"/>
      <c r="I147" s="123" t="n"/>
      <c r="J147" s="7" t="n"/>
      <c r="K147" s="5" t="n"/>
      <c r="L147" s="5" t="n"/>
      <c r="M147" s="8" t="n"/>
      <c r="N147" s="8" t="n"/>
      <c r="O147" s="5" t="n"/>
      <c r="P147" s="5" t="n"/>
      <c r="Q147" s="8" t="n"/>
      <c r="R147" s="8" t="n"/>
      <c r="S147" s="5" t="n"/>
      <c r="T147" s="5" t="n"/>
      <c r="U147" s="8" t="n"/>
      <c r="V147" s="8" t="n"/>
      <c r="W147" s="5" t="n"/>
      <c r="X147" s="5" t="n"/>
      <c r="Y147" s="5" t="n"/>
      <c r="Z147" s="5" t="n"/>
      <c r="AA147" s="5" t="n"/>
      <c r="AB147" s="5" t="n"/>
      <c r="AC147" s="12" t="n"/>
      <c r="AD147" s="17" t="n"/>
      <c r="AE147" s="11" t="n"/>
      <c r="AF147" s="11" t="n"/>
      <c r="AH147" s="11">
        <f>IF(P147="","",AVERAGEIF($P$6:$P$505, P147, $AE$6:$AE$505))</f>
        <v/>
      </c>
      <c r="AI147" s="11">
        <f>IF(AE147="","",IF(AE147="-","-",IF((AE147-AH147)=0,"-",IF((AE147-AH147)&gt;0,"↑","↓"))))</f>
        <v/>
      </c>
      <c r="AJ147" s="11">
        <f>IF(AF147="","",IF(AF147="-","-",AVERAGEIF($P$6:$P$505, P147, $AF$6:$AF$505)))</f>
        <v/>
      </c>
      <c r="AK147" s="11">
        <f>IF(AF147="","",IF(AF147="-","-",IF((AF147-AJ147)=0,"-",IF((AF147-AJ147)&gt;0,"↑","↓"))))</f>
        <v/>
      </c>
      <c r="AM147" s="124">
        <f>IF(I147="","",((I147-$AJ$2)*$AL$3*((1+$AL$3)^(30*12)))/(((1+$AL$3)^(30*12))-1))</f>
        <v/>
      </c>
    </row>
    <row r="148">
      <c r="B148" s="4" t="n"/>
      <c r="C148" s="10" t="n"/>
      <c r="D148" s="9" t="n"/>
      <c r="E148" s="9" t="n"/>
      <c r="F148" s="10" t="n"/>
      <c r="G148" s="9" t="n"/>
      <c r="H148" s="16" t="n"/>
      <c r="I148" s="123" t="n"/>
      <c r="J148" s="7" t="n"/>
      <c r="K148" s="5" t="n"/>
      <c r="L148" s="5" t="n"/>
      <c r="M148" s="8" t="n"/>
      <c r="N148" s="8" t="n"/>
      <c r="O148" s="5" t="n"/>
      <c r="P148" s="5" t="n"/>
      <c r="Q148" s="8" t="n"/>
      <c r="R148" s="8" t="n"/>
      <c r="S148" s="5" t="n"/>
      <c r="T148" s="5" t="n"/>
      <c r="U148" s="8" t="n"/>
      <c r="V148" s="8" t="n"/>
      <c r="W148" s="5" t="n"/>
      <c r="X148" s="5" t="n"/>
      <c r="Y148" s="5" t="n"/>
      <c r="Z148" s="5" t="n"/>
      <c r="AA148" s="5" t="n"/>
      <c r="AB148" s="5" t="n"/>
      <c r="AC148" s="12" t="n"/>
      <c r="AD148" s="16" t="n"/>
      <c r="AE148" s="11" t="n"/>
      <c r="AF148" s="11" t="n"/>
      <c r="AH148" s="11">
        <f>IF(P148="","",AVERAGEIF($P$6:$P$505, P148, $AE$6:$AE$505))</f>
        <v/>
      </c>
      <c r="AI148" s="11">
        <f>IF(AE148="","",IF(AE148="-","-",IF((AE148-AH148)=0,"-",IF((AE148-AH148)&gt;0,"↑","↓"))))</f>
        <v/>
      </c>
      <c r="AJ148" s="11">
        <f>IF(AF148="","",IF(AF148="-","-",AVERAGEIF($P$6:$P$505, P148, $AF$6:$AF$505)))</f>
        <v/>
      </c>
      <c r="AK148" s="11">
        <f>IF(AF148="","",IF(AF148="-","-",IF((AF148-AJ148)=0,"-",IF((AF148-AJ148)&gt;0,"↑","↓"))))</f>
        <v/>
      </c>
      <c r="AM148" s="124">
        <f>IF(I148="","",((I148-$AJ$2)*$AL$3*((1+$AL$3)^(30*12)))/(((1+$AL$3)^(30*12))-1))</f>
        <v/>
      </c>
    </row>
    <row r="149">
      <c r="B149" s="4" t="n"/>
      <c r="C149" s="10" t="n"/>
      <c r="D149" s="9" t="n"/>
      <c r="E149" s="9" t="n"/>
      <c r="F149" s="10" t="n"/>
      <c r="G149" s="9" t="n"/>
      <c r="H149" s="17" t="n"/>
      <c r="I149" s="123" t="n"/>
      <c r="J149" s="7" t="n"/>
      <c r="K149" s="5" t="n"/>
      <c r="L149" s="5" t="n"/>
      <c r="M149" s="8" t="n"/>
      <c r="N149" s="8" t="n"/>
      <c r="O149" s="5" t="n"/>
      <c r="P149" s="5" t="n"/>
      <c r="Q149" s="8" t="n"/>
      <c r="R149" s="8" t="n"/>
      <c r="S149" s="5" t="n"/>
      <c r="T149" s="5" t="n"/>
      <c r="U149" s="8" t="n"/>
      <c r="V149" s="8" t="n"/>
      <c r="W149" s="5" t="n"/>
      <c r="X149" s="5" t="n"/>
      <c r="Y149" s="5" t="n"/>
      <c r="Z149" s="5" t="n"/>
      <c r="AA149" s="5" t="n"/>
      <c r="AB149" s="5" t="n"/>
      <c r="AC149" s="12" t="n"/>
      <c r="AD149" s="17" t="n"/>
      <c r="AE149" s="11" t="n"/>
      <c r="AF149" s="11" t="n"/>
      <c r="AH149" s="11">
        <f>IF(P149="","",AVERAGEIF($P$6:$P$505, P149, $AE$6:$AE$505))</f>
        <v/>
      </c>
      <c r="AI149" s="11">
        <f>IF(AE149="","",IF(AE149="-","-",IF((AE149-AH149)=0,"-",IF((AE149-AH149)&gt;0,"↑","↓"))))</f>
        <v/>
      </c>
      <c r="AJ149" s="11">
        <f>IF(AF149="","",IF(AF149="-","-",AVERAGEIF($P$6:$P$505, P149, $AF$6:$AF$505)))</f>
        <v/>
      </c>
      <c r="AK149" s="11">
        <f>IF(AF149="","",IF(AF149="-","-",IF((AF149-AJ149)=0,"-",IF((AF149-AJ149)&gt;0,"↑","↓"))))</f>
        <v/>
      </c>
      <c r="AM149" s="124">
        <f>IF(I149="","",((I149-$AJ$2)*$AL$3*((1+$AL$3)^(30*12)))/(((1+$AL$3)^(30*12))-1))</f>
        <v/>
      </c>
    </row>
    <row r="150">
      <c r="B150" s="4" t="n"/>
      <c r="C150" s="10" t="n"/>
      <c r="D150" s="9" t="n"/>
      <c r="E150" s="9" t="n"/>
      <c r="F150" s="10" t="n"/>
      <c r="G150" s="9" t="n"/>
      <c r="H150" s="17" t="n"/>
      <c r="I150" s="123" t="n"/>
      <c r="J150" s="7" t="n"/>
      <c r="K150" s="5" t="n"/>
      <c r="L150" s="5" t="n"/>
      <c r="M150" s="8" t="n"/>
      <c r="N150" s="8" t="n"/>
      <c r="O150" s="5" t="n"/>
      <c r="P150" s="5" t="n"/>
      <c r="Q150" s="8" t="n"/>
      <c r="R150" s="8" t="n"/>
      <c r="S150" s="5" t="n"/>
      <c r="T150" s="5" t="n"/>
      <c r="U150" s="8" t="n"/>
      <c r="V150" s="8" t="n"/>
      <c r="W150" s="5" t="n"/>
      <c r="X150" s="5" t="n"/>
      <c r="Y150" s="5" t="n"/>
      <c r="Z150" s="5" t="n"/>
      <c r="AA150" s="5" t="n"/>
      <c r="AB150" s="5" t="n"/>
      <c r="AC150" s="12" t="n"/>
      <c r="AD150" s="17" t="n"/>
      <c r="AE150" s="11" t="n"/>
      <c r="AF150" s="11" t="n"/>
      <c r="AH150" s="11">
        <f>IF(P150="","",AVERAGEIF($P$6:$P$505, P150, $AE$6:$AE$505))</f>
        <v/>
      </c>
      <c r="AI150" s="11">
        <f>IF(AE150="","",IF(AE150="-","-",IF((AE150-AH150)=0,"-",IF((AE150-AH150)&gt;0,"↑","↓"))))</f>
        <v/>
      </c>
      <c r="AJ150" s="11">
        <f>IF(AF150="","",IF(AF150="-","-",AVERAGEIF($P$6:$P$505, P150, $AF$6:$AF$505)))</f>
        <v/>
      </c>
      <c r="AK150" s="11">
        <f>IF(AF150="","",IF(AF150="-","-",IF((AF150-AJ150)=0,"-",IF((AF150-AJ150)&gt;0,"↑","↓"))))</f>
        <v/>
      </c>
      <c r="AM150" s="124">
        <f>IF(I150="","",((I150-$AJ$2)*$AL$3*((1+$AL$3)^(30*12)))/(((1+$AL$3)^(30*12))-1))</f>
        <v/>
      </c>
    </row>
    <row r="151">
      <c r="B151" s="4" t="n"/>
      <c r="C151" s="10" t="n"/>
      <c r="D151" s="9" t="n"/>
      <c r="E151" s="9" t="n"/>
      <c r="F151" s="10" t="n"/>
      <c r="G151" s="9" t="n"/>
      <c r="H151" s="16" t="n"/>
      <c r="I151" s="123" t="n"/>
      <c r="J151" s="7" t="n"/>
      <c r="K151" s="5" t="n"/>
      <c r="L151" s="5" t="n"/>
      <c r="M151" s="8" t="n"/>
      <c r="N151" s="8" t="n"/>
      <c r="O151" s="5" t="n"/>
      <c r="P151" s="5" t="n"/>
      <c r="Q151" s="8" t="n"/>
      <c r="R151" s="8" t="n"/>
      <c r="S151" s="5" t="n"/>
      <c r="T151" s="5" t="n"/>
      <c r="U151" s="8" t="n"/>
      <c r="V151" s="8" t="n"/>
      <c r="W151" s="5" t="n"/>
      <c r="X151" s="5" t="n"/>
      <c r="Y151" s="5" t="n"/>
      <c r="Z151" s="5" t="n"/>
      <c r="AA151" s="5" t="n"/>
      <c r="AB151" s="5" t="n"/>
      <c r="AC151" s="12" t="n"/>
      <c r="AD151" s="16" t="n"/>
      <c r="AE151" s="11" t="n"/>
      <c r="AF151" s="11" t="n"/>
      <c r="AH151" s="11">
        <f>IF(P151="","",AVERAGEIF($P$6:$P$505, P151, $AE$6:$AE$505))</f>
        <v/>
      </c>
      <c r="AI151" s="11">
        <f>IF(AE151="","",IF(AE151="-","-",IF((AE151-AH151)=0,"-",IF((AE151-AH151)&gt;0,"↑","↓"))))</f>
        <v/>
      </c>
      <c r="AJ151" s="11">
        <f>IF(AF151="","",IF(AF151="-","-",AVERAGEIF($P$6:$P$505, P151, $AF$6:$AF$505)))</f>
        <v/>
      </c>
      <c r="AK151" s="11">
        <f>IF(AF151="","",IF(AF151="-","-",IF((AF151-AJ151)=0,"-",IF((AF151-AJ151)&gt;0,"↑","↓"))))</f>
        <v/>
      </c>
      <c r="AM151" s="124">
        <f>IF(I151="","",((I151-$AJ$2)*$AL$3*((1+$AL$3)^(30*12)))/(((1+$AL$3)^(30*12))-1))</f>
        <v/>
      </c>
    </row>
    <row r="152">
      <c r="B152" s="4" t="n"/>
      <c r="C152" s="10" t="n"/>
      <c r="D152" s="9" t="n"/>
      <c r="E152" s="9" t="n"/>
      <c r="F152" s="10" t="n"/>
      <c r="G152" s="9" t="n"/>
      <c r="H152" s="17" t="n"/>
      <c r="I152" s="123" t="n"/>
      <c r="J152" s="7" t="n"/>
      <c r="K152" s="5" t="n"/>
      <c r="L152" s="5" t="n"/>
      <c r="M152" s="8" t="n"/>
      <c r="N152" s="8" t="n"/>
      <c r="O152" s="5" t="n"/>
      <c r="P152" s="5" t="n"/>
      <c r="Q152" s="8" t="n"/>
      <c r="R152" s="8" t="n"/>
      <c r="S152" s="5" t="n"/>
      <c r="T152" s="5" t="n"/>
      <c r="U152" s="8" t="n"/>
      <c r="V152" s="8" t="n"/>
      <c r="W152" s="5" t="n"/>
      <c r="X152" s="5" t="n"/>
      <c r="Y152" s="5" t="n"/>
      <c r="Z152" s="5" t="n"/>
      <c r="AA152" s="5" t="n"/>
      <c r="AB152" s="5" t="n"/>
      <c r="AC152" s="12" t="n"/>
      <c r="AD152" s="17" t="n"/>
      <c r="AE152" s="11" t="n"/>
      <c r="AF152" s="11" t="n"/>
      <c r="AH152" s="11">
        <f>IF(P152="","",AVERAGEIF($P$6:$P$505, P152, $AE$6:$AE$505))</f>
        <v/>
      </c>
      <c r="AI152" s="11">
        <f>IF(AE152="","",IF(AE152="-","-",IF((AE152-AH152)=0,"-",IF((AE152-AH152)&gt;0,"↑","↓"))))</f>
        <v/>
      </c>
      <c r="AJ152" s="11">
        <f>IF(AF152="","",IF(AF152="-","-",AVERAGEIF($P$6:$P$505, P152, $AF$6:$AF$505)))</f>
        <v/>
      </c>
      <c r="AK152" s="11">
        <f>IF(AF152="","",IF(AF152="-","-",IF((AF152-AJ152)=0,"-",IF((AF152-AJ152)&gt;0,"↑","↓"))))</f>
        <v/>
      </c>
      <c r="AM152" s="124">
        <f>IF(I152="","",((I152-$AJ$2)*$AL$3*((1+$AL$3)^(30*12)))/(((1+$AL$3)^(30*12))-1))</f>
        <v/>
      </c>
    </row>
    <row r="153">
      <c r="B153" s="4" t="n"/>
      <c r="C153" s="10" t="n"/>
      <c r="D153" s="9" t="n"/>
      <c r="E153" s="9" t="n"/>
      <c r="F153" s="10" t="n"/>
      <c r="G153" s="9" t="n"/>
      <c r="H153" s="17" t="n"/>
      <c r="I153" s="123" t="n"/>
      <c r="J153" s="7" t="n"/>
      <c r="K153" s="5" t="n"/>
      <c r="L153" s="5" t="n"/>
      <c r="M153" s="8" t="n"/>
      <c r="N153" s="8" t="n"/>
      <c r="O153" s="5" t="n"/>
      <c r="P153" s="5" t="n"/>
      <c r="Q153" s="8" t="n"/>
      <c r="R153" s="8" t="n"/>
      <c r="S153" s="5" t="n"/>
      <c r="T153" s="5" t="n"/>
      <c r="U153" s="8" t="n"/>
      <c r="V153" s="8" t="n"/>
      <c r="W153" s="5" t="n"/>
      <c r="X153" s="5" t="n"/>
      <c r="Y153" s="5" t="n"/>
      <c r="Z153" s="5" t="n"/>
      <c r="AA153" s="5" t="n"/>
      <c r="AB153" s="5" t="n"/>
      <c r="AC153" s="12" t="n"/>
      <c r="AD153" s="17" t="n"/>
      <c r="AE153" s="11" t="n"/>
      <c r="AF153" s="11" t="n"/>
      <c r="AH153" s="11">
        <f>IF(P153="","",AVERAGEIF($P$6:$P$505, P153, $AE$6:$AE$505))</f>
        <v/>
      </c>
      <c r="AI153" s="11">
        <f>IF(AE153="","",IF(AE153="-","-",IF((AE153-AH153)=0,"-",IF((AE153-AH153)&gt;0,"↑","↓"))))</f>
        <v/>
      </c>
      <c r="AJ153" s="11">
        <f>IF(AF153="","",IF(AF153="-","-",AVERAGEIF($P$6:$P$505, P153, $AF$6:$AF$505)))</f>
        <v/>
      </c>
      <c r="AK153" s="11">
        <f>IF(AF153="","",IF(AF153="-","-",IF((AF153-AJ153)=0,"-",IF((AF153-AJ153)&gt;0,"↑","↓"))))</f>
        <v/>
      </c>
      <c r="AM153" s="124">
        <f>IF(I153="","",((I153-$AJ$2)*$AL$3*((1+$AL$3)^(30*12)))/(((1+$AL$3)^(30*12))-1))</f>
        <v/>
      </c>
    </row>
    <row r="154">
      <c r="B154" s="4" t="n"/>
      <c r="C154" s="10" t="n"/>
      <c r="D154" s="9" t="n"/>
      <c r="E154" s="9" t="n"/>
      <c r="F154" s="10" t="n"/>
      <c r="G154" s="9" t="n"/>
      <c r="H154" s="16" t="n"/>
      <c r="I154" s="123" t="n"/>
      <c r="J154" s="7" t="n"/>
      <c r="K154" s="5" t="n"/>
      <c r="L154" s="5" t="n"/>
      <c r="M154" s="8" t="n"/>
      <c r="N154" s="8" t="n"/>
      <c r="O154" s="5" t="n"/>
      <c r="P154" s="5" t="n"/>
      <c r="Q154" s="8" t="n"/>
      <c r="R154" s="8" t="n"/>
      <c r="S154" s="5" t="n"/>
      <c r="T154" s="5" t="n"/>
      <c r="U154" s="8" t="n"/>
      <c r="V154" s="8" t="n"/>
      <c r="W154" s="5" t="n"/>
      <c r="X154" s="5" t="n"/>
      <c r="Y154" s="5" t="n"/>
      <c r="Z154" s="5" t="n"/>
      <c r="AA154" s="5" t="n"/>
      <c r="AB154" s="5" t="n"/>
      <c r="AC154" s="12" t="n"/>
      <c r="AD154" s="16" t="n"/>
      <c r="AE154" s="11" t="n"/>
      <c r="AF154" s="11" t="n"/>
      <c r="AH154" s="11">
        <f>IF(P154="","",AVERAGEIF($P$6:$P$505, P154, $AE$6:$AE$505))</f>
        <v/>
      </c>
      <c r="AI154" s="11">
        <f>IF(AE154="","",IF(AE154="-","-",IF((AE154-AH154)=0,"-",IF((AE154-AH154)&gt;0,"↑","↓"))))</f>
        <v/>
      </c>
      <c r="AJ154" s="11">
        <f>IF(AF154="","",IF(AF154="-","-",AVERAGEIF($P$6:$P$505, P154, $AF$6:$AF$505)))</f>
        <v/>
      </c>
      <c r="AK154" s="11">
        <f>IF(AF154="","",IF(AF154="-","-",IF((AF154-AJ154)=0,"-",IF((AF154-AJ154)&gt;0,"↑","↓"))))</f>
        <v/>
      </c>
      <c r="AM154" s="124">
        <f>IF(I154="","",((I154-$AJ$2)*$AL$3*((1+$AL$3)^(30*12)))/(((1+$AL$3)^(30*12))-1))</f>
        <v/>
      </c>
    </row>
    <row r="155">
      <c r="B155" s="4" t="n"/>
      <c r="C155" s="10" t="n"/>
      <c r="D155" s="9" t="n"/>
      <c r="E155" s="9" t="n"/>
      <c r="F155" s="10" t="n"/>
      <c r="G155" s="9" t="n"/>
      <c r="H155" s="17" t="n"/>
      <c r="I155" s="123" t="n"/>
      <c r="J155" s="7" t="n"/>
      <c r="K155" s="5" t="n"/>
      <c r="L155" s="5" t="n"/>
      <c r="M155" s="8" t="n"/>
      <c r="N155" s="8" t="n"/>
      <c r="O155" s="5" t="n"/>
      <c r="P155" s="5" t="n"/>
      <c r="Q155" s="8" t="n"/>
      <c r="R155" s="8" t="n"/>
      <c r="S155" s="5" t="n"/>
      <c r="T155" s="5" t="n"/>
      <c r="U155" s="8" t="n"/>
      <c r="V155" s="8" t="n"/>
      <c r="W155" s="5" t="n"/>
      <c r="X155" s="5" t="n"/>
      <c r="Y155" s="5" t="n"/>
      <c r="Z155" s="5" t="n"/>
      <c r="AA155" s="5" t="n"/>
      <c r="AB155" s="5" t="n"/>
      <c r="AC155" s="12" t="n"/>
      <c r="AD155" s="17" t="n"/>
      <c r="AE155" s="11" t="n"/>
      <c r="AF155" s="11" t="n"/>
      <c r="AH155" s="11">
        <f>IF(P155="","",AVERAGEIF($P$6:$P$505, P155, $AE$6:$AE$505))</f>
        <v/>
      </c>
      <c r="AI155" s="11">
        <f>IF(AE155="","",IF(AE155="-","-",IF((AE155-AH155)=0,"-",IF((AE155-AH155)&gt;0,"↑","↓"))))</f>
        <v/>
      </c>
      <c r="AJ155" s="11">
        <f>IF(AF155="","",IF(AF155="-","-",AVERAGEIF($P$6:$P$505, P155, $AF$6:$AF$505)))</f>
        <v/>
      </c>
      <c r="AK155" s="11">
        <f>IF(AF155="","",IF(AF155="-","-",IF((AF155-AJ155)=0,"-",IF((AF155-AJ155)&gt;0,"↑","↓"))))</f>
        <v/>
      </c>
      <c r="AM155" s="124">
        <f>IF(I155="","",((I155-$AJ$2)*$AL$3*((1+$AL$3)^(30*12)))/(((1+$AL$3)^(30*12))-1))</f>
        <v/>
      </c>
    </row>
    <row r="156">
      <c r="B156" s="4" t="n"/>
      <c r="C156" s="10" t="n"/>
      <c r="D156" s="9" t="n"/>
      <c r="E156" s="9" t="n"/>
      <c r="F156" s="10" t="n"/>
      <c r="G156" s="9" t="n"/>
      <c r="H156" s="17" t="n"/>
      <c r="I156" s="123" t="n"/>
      <c r="J156" s="7" t="n"/>
      <c r="K156" s="5" t="n"/>
      <c r="L156" s="5" t="n"/>
      <c r="M156" s="8" t="n"/>
      <c r="N156" s="8" t="n"/>
      <c r="O156" s="5" t="n"/>
      <c r="P156" s="5" t="n"/>
      <c r="Q156" s="8" t="n"/>
      <c r="R156" s="8" t="n"/>
      <c r="S156" s="5" t="n"/>
      <c r="T156" s="5" t="n"/>
      <c r="U156" s="8" t="n"/>
      <c r="V156" s="8" t="n"/>
      <c r="W156" s="5" t="n"/>
      <c r="X156" s="5" t="n"/>
      <c r="Y156" s="5" t="n"/>
      <c r="Z156" s="5" t="n"/>
      <c r="AA156" s="5" t="n"/>
      <c r="AB156" s="5" t="n"/>
      <c r="AC156" s="12" t="n"/>
      <c r="AD156" s="17" t="n"/>
      <c r="AE156" s="11" t="n"/>
      <c r="AF156" s="11" t="n"/>
      <c r="AH156" s="11">
        <f>IF(P156="","",AVERAGEIF($P$6:$P$505, P156, $AE$6:$AE$505))</f>
        <v/>
      </c>
      <c r="AI156" s="11">
        <f>IF(AE156="","",IF(AE156="-","-",IF((AE156-AH156)=0,"-",IF((AE156-AH156)&gt;0,"↑","↓"))))</f>
        <v/>
      </c>
      <c r="AJ156" s="11">
        <f>IF(AF156="","",IF(AF156="-","-",AVERAGEIF($P$6:$P$505, P156, $AF$6:$AF$505)))</f>
        <v/>
      </c>
      <c r="AK156" s="11">
        <f>IF(AF156="","",IF(AF156="-","-",IF((AF156-AJ156)=0,"-",IF((AF156-AJ156)&gt;0,"↑","↓"))))</f>
        <v/>
      </c>
      <c r="AM156" s="124">
        <f>IF(I156="","",((I156-$AJ$2)*$AL$3*((1+$AL$3)^(30*12)))/(((1+$AL$3)^(30*12))-1))</f>
        <v/>
      </c>
    </row>
    <row r="157">
      <c r="B157" s="4" t="n"/>
      <c r="C157" s="10" t="n"/>
      <c r="D157" s="9" t="n"/>
      <c r="E157" s="9" t="n"/>
      <c r="F157" s="10" t="n"/>
      <c r="G157" s="9" t="n"/>
      <c r="H157" s="16" t="n"/>
      <c r="I157" s="123" t="n"/>
      <c r="J157" s="7" t="n"/>
      <c r="K157" s="5" t="n"/>
      <c r="L157" s="5" t="n"/>
      <c r="M157" s="8" t="n"/>
      <c r="N157" s="8" t="n"/>
      <c r="O157" s="5" t="n"/>
      <c r="P157" s="5" t="n"/>
      <c r="Q157" s="8" t="n"/>
      <c r="R157" s="8" t="n"/>
      <c r="S157" s="5" t="n"/>
      <c r="T157" s="5" t="n"/>
      <c r="U157" s="8" t="n"/>
      <c r="V157" s="8" t="n"/>
      <c r="W157" s="5" t="n"/>
      <c r="X157" s="5" t="n"/>
      <c r="Y157" s="5" t="n"/>
      <c r="Z157" s="5" t="n"/>
      <c r="AA157" s="5" t="n"/>
      <c r="AB157" s="5" t="n"/>
      <c r="AC157" s="12" t="n"/>
      <c r="AD157" s="16" t="n"/>
      <c r="AE157" s="11" t="n"/>
      <c r="AF157" s="11" t="n"/>
      <c r="AH157" s="11">
        <f>IF(P157="","",AVERAGEIF($P$6:$P$505, P157, $AE$6:$AE$505))</f>
        <v/>
      </c>
      <c r="AI157" s="11">
        <f>IF(AE157="","",IF(AE157="-","-",IF((AE157-AH157)=0,"-",IF((AE157-AH157)&gt;0,"↑","↓"))))</f>
        <v/>
      </c>
      <c r="AJ157" s="11">
        <f>IF(AF157="","",IF(AF157="-","-",AVERAGEIF($P$6:$P$505, P157, $AF$6:$AF$505)))</f>
        <v/>
      </c>
      <c r="AK157" s="11">
        <f>IF(AF157="","",IF(AF157="-","-",IF((AF157-AJ157)=0,"-",IF((AF157-AJ157)&gt;0,"↑","↓"))))</f>
        <v/>
      </c>
      <c r="AM157" s="124">
        <f>IF(I157="","",((I157-$AJ$2)*$AL$3*((1+$AL$3)^(30*12)))/(((1+$AL$3)^(30*12))-1))</f>
        <v/>
      </c>
    </row>
    <row r="158">
      <c r="B158" s="4" t="n"/>
      <c r="C158" s="10" t="n"/>
      <c r="D158" s="9" t="n"/>
      <c r="E158" s="9" t="n"/>
      <c r="F158" s="10" t="n"/>
      <c r="G158" s="9" t="n"/>
      <c r="H158" s="17" t="n"/>
      <c r="I158" s="123" t="n"/>
      <c r="J158" s="7" t="n"/>
      <c r="K158" s="5" t="n"/>
      <c r="L158" s="5" t="n"/>
      <c r="M158" s="8" t="n"/>
      <c r="N158" s="8" t="n"/>
      <c r="O158" s="5" t="n"/>
      <c r="P158" s="5" t="n"/>
      <c r="Q158" s="8" t="n"/>
      <c r="R158" s="8" t="n"/>
      <c r="S158" s="5" t="n"/>
      <c r="T158" s="5" t="n"/>
      <c r="U158" s="8" t="n"/>
      <c r="V158" s="8" t="n"/>
      <c r="W158" s="5" t="n"/>
      <c r="X158" s="5" t="n"/>
      <c r="Y158" s="5" t="n"/>
      <c r="Z158" s="5" t="n"/>
      <c r="AA158" s="5" t="n"/>
      <c r="AB158" s="5" t="n"/>
      <c r="AC158" s="12" t="n"/>
      <c r="AD158" s="17" t="n"/>
      <c r="AE158" s="11" t="n"/>
      <c r="AF158" s="11" t="n"/>
      <c r="AH158" s="11">
        <f>IF(P158="","",AVERAGEIF($P$6:$P$505, P158, $AE$6:$AE$505))</f>
        <v/>
      </c>
      <c r="AI158" s="11">
        <f>IF(AE158="","",IF(AE158="-","-",IF((AE158-AH158)=0,"-",IF((AE158-AH158)&gt;0,"↑","↓"))))</f>
        <v/>
      </c>
      <c r="AJ158" s="11">
        <f>IF(AF158="","",IF(AF158="-","-",AVERAGEIF($P$6:$P$505, P158, $AF$6:$AF$505)))</f>
        <v/>
      </c>
      <c r="AK158" s="11">
        <f>IF(AF158="","",IF(AF158="-","-",IF((AF158-AJ158)=0,"-",IF((AF158-AJ158)&gt;0,"↑","↓"))))</f>
        <v/>
      </c>
      <c r="AM158" s="124">
        <f>IF(I158="","",((I158-$AJ$2)*$AL$3*((1+$AL$3)^(30*12)))/(((1+$AL$3)^(30*12))-1))</f>
        <v/>
      </c>
    </row>
    <row r="159">
      <c r="B159" s="4" t="n"/>
      <c r="C159" s="10" t="n"/>
      <c r="D159" s="9" t="n"/>
      <c r="E159" s="9" t="n"/>
      <c r="F159" s="10" t="n"/>
      <c r="G159" s="9" t="n"/>
      <c r="H159" s="17" t="n"/>
      <c r="I159" s="123" t="n"/>
      <c r="J159" s="7" t="n"/>
      <c r="K159" s="5" t="n"/>
      <c r="L159" s="5" t="n"/>
      <c r="M159" s="8" t="n"/>
      <c r="N159" s="8" t="n"/>
      <c r="O159" s="5" t="n"/>
      <c r="P159" s="5" t="n"/>
      <c r="Q159" s="8" t="n"/>
      <c r="R159" s="8" t="n"/>
      <c r="S159" s="5" t="n"/>
      <c r="T159" s="5" t="n"/>
      <c r="U159" s="8" t="n"/>
      <c r="V159" s="8" t="n"/>
      <c r="W159" s="5" t="n"/>
      <c r="X159" s="5" t="n"/>
      <c r="Y159" s="5" t="n"/>
      <c r="Z159" s="5" t="n"/>
      <c r="AA159" s="5" t="n"/>
      <c r="AB159" s="5" t="n"/>
      <c r="AC159" s="12" t="n"/>
      <c r="AD159" s="17" t="n"/>
      <c r="AE159" s="11" t="n"/>
      <c r="AF159" s="11" t="n"/>
      <c r="AH159" s="11">
        <f>IF(P159="","",AVERAGEIF($P$6:$P$505, P159, $AE$6:$AE$505))</f>
        <v/>
      </c>
      <c r="AI159" s="11">
        <f>IF(AE159="","",IF(AE159="-","-",IF((AE159-AH159)=0,"-",IF((AE159-AH159)&gt;0,"↑","↓"))))</f>
        <v/>
      </c>
      <c r="AJ159" s="11">
        <f>IF(AF159="","",IF(AF159="-","-",AVERAGEIF($P$6:$P$505, P159, $AF$6:$AF$505)))</f>
        <v/>
      </c>
      <c r="AK159" s="11">
        <f>IF(AF159="","",IF(AF159="-","-",IF((AF159-AJ159)=0,"-",IF((AF159-AJ159)&gt;0,"↑","↓"))))</f>
        <v/>
      </c>
      <c r="AM159" s="124">
        <f>IF(I159="","",((I159-$AJ$2)*$AL$3*((1+$AL$3)^(30*12)))/(((1+$AL$3)^(30*12))-1))</f>
        <v/>
      </c>
    </row>
    <row r="160">
      <c r="B160" s="4" t="n"/>
      <c r="C160" s="10" t="n"/>
      <c r="D160" s="9" t="n"/>
      <c r="E160" s="9" t="n"/>
      <c r="F160" s="10" t="n"/>
      <c r="G160" s="9" t="n"/>
      <c r="H160" s="16" t="n"/>
      <c r="I160" s="123" t="n"/>
      <c r="J160" s="7" t="n"/>
      <c r="K160" s="5" t="n"/>
      <c r="L160" s="5" t="n"/>
      <c r="M160" s="8" t="n"/>
      <c r="N160" s="8" t="n"/>
      <c r="O160" s="5" t="n"/>
      <c r="P160" s="5" t="n"/>
      <c r="Q160" s="8" t="n"/>
      <c r="R160" s="8" t="n"/>
      <c r="S160" s="5" t="n"/>
      <c r="T160" s="5" t="n"/>
      <c r="U160" s="8" t="n"/>
      <c r="V160" s="8" t="n"/>
      <c r="W160" s="5" t="n"/>
      <c r="X160" s="5" t="n"/>
      <c r="Y160" s="5" t="n"/>
      <c r="Z160" s="5" t="n"/>
      <c r="AA160" s="5" t="n"/>
      <c r="AB160" s="5" t="n"/>
      <c r="AC160" s="12" t="n"/>
      <c r="AD160" s="16" t="n"/>
      <c r="AE160" s="11" t="n"/>
      <c r="AF160" s="11" t="n"/>
      <c r="AH160" s="11">
        <f>IF(P160="","",AVERAGEIF($P$6:$P$505, P160, $AE$6:$AE$505))</f>
        <v/>
      </c>
      <c r="AI160" s="11">
        <f>IF(AE160="","",IF(AE160="-","-",IF((AE160-AH160)=0,"-",IF((AE160-AH160)&gt;0,"↑","↓"))))</f>
        <v/>
      </c>
      <c r="AJ160" s="11">
        <f>IF(AF160="","",IF(AF160="-","-",AVERAGEIF($P$6:$P$505, P160, $AF$6:$AF$505)))</f>
        <v/>
      </c>
      <c r="AK160" s="11">
        <f>IF(AF160="","",IF(AF160="-","-",IF((AF160-AJ160)=0,"-",IF((AF160-AJ160)&gt;0,"↑","↓"))))</f>
        <v/>
      </c>
      <c r="AM160" s="124">
        <f>IF(I160="","",((I160-$AJ$2)*$AL$3*((1+$AL$3)^(30*12)))/(((1+$AL$3)^(30*12))-1))</f>
        <v/>
      </c>
    </row>
    <row r="161">
      <c r="B161" s="4" t="n"/>
      <c r="C161" s="10" t="n"/>
      <c r="D161" s="9" t="n"/>
      <c r="E161" s="9" t="n"/>
      <c r="F161" s="10" t="n"/>
      <c r="G161" s="9" t="n"/>
      <c r="H161" s="17" t="n"/>
      <c r="I161" s="123" t="n"/>
      <c r="J161" s="7" t="n"/>
      <c r="K161" s="5" t="n"/>
      <c r="L161" s="5" t="n"/>
      <c r="M161" s="8" t="n"/>
      <c r="N161" s="8" t="n"/>
      <c r="O161" s="5" t="n"/>
      <c r="P161" s="5" t="n"/>
      <c r="Q161" s="8" t="n"/>
      <c r="R161" s="8" t="n"/>
      <c r="S161" s="5" t="n"/>
      <c r="T161" s="5" t="n"/>
      <c r="U161" s="8" t="n"/>
      <c r="V161" s="8" t="n"/>
      <c r="W161" s="5" t="n"/>
      <c r="X161" s="5" t="n"/>
      <c r="Y161" s="5" t="n"/>
      <c r="Z161" s="5" t="n"/>
      <c r="AA161" s="5" t="n"/>
      <c r="AB161" s="5" t="n"/>
      <c r="AC161" s="12" t="n"/>
      <c r="AD161" s="17" t="n"/>
      <c r="AE161" s="11" t="n"/>
      <c r="AF161" s="11" t="n"/>
      <c r="AH161" s="11">
        <f>IF(P161="","",AVERAGEIF($P$6:$P$505, P161, $AE$6:$AE$505))</f>
        <v/>
      </c>
      <c r="AI161" s="11">
        <f>IF(AE161="","",IF(AE161="-","-",IF((AE161-AH161)=0,"-",IF((AE161-AH161)&gt;0,"↑","↓"))))</f>
        <v/>
      </c>
      <c r="AJ161" s="11">
        <f>IF(AF161="","",IF(AF161="-","-",AVERAGEIF($P$6:$P$505, P161, $AF$6:$AF$505)))</f>
        <v/>
      </c>
      <c r="AK161" s="11">
        <f>IF(AF161="","",IF(AF161="-","-",IF((AF161-AJ161)=0,"-",IF((AF161-AJ161)&gt;0,"↑","↓"))))</f>
        <v/>
      </c>
      <c r="AM161" s="124">
        <f>IF(I161="","",((I161-$AJ$2)*$AL$3*((1+$AL$3)^(30*12)))/(((1+$AL$3)^(30*12))-1))</f>
        <v/>
      </c>
    </row>
    <row r="162">
      <c r="B162" s="4" t="n"/>
      <c r="C162" s="10" t="n"/>
      <c r="D162" s="9" t="n"/>
      <c r="E162" s="9" t="n"/>
      <c r="F162" s="10" t="n"/>
      <c r="G162" s="9" t="n"/>
      <c r="H162" s="17" t="n"/>
      <c r="I162" s="123" t="n"/>
      <c r="J162" s="7" t="n"/>
      <c r="K162" s="5" t="n"/>
      <c r="L162" s="5" t="n"/>
      <c r="M162" s="8" t="n"/>
      <c r="N162" s="8" t="n"/>
      <c r="O162" s="5" t="n"/>
      <c r="P162" s="5" t="n"/>
      <c r="Q162" s="8" t="n"/>
      <c r="R162" s="8" t="n"/>
      <c r="S162" s="5" t="n"/>
      <c r="T162" s="5" t="n"/>
      <c r="U162" s="8" t="n"/>
      <c r="V162" s="8" t="n"/>
      <c r="W162" s="5" t="n"/>
      <c r="X162" s="5" t="n"/>
      <c r="Y162" s="5" t="n"/>
      <c r="Z162" s="5" t="n"/>
      <c r="AA162" s="5" t="n"/>
      <c r="AB162" s="5" t="n"/>
      <c r="AC162" s="12" t="n"/>
      <c r="AD162" s="17" t="n"/>
      <c r="AE162" s="11" t="n"/>
      <c r="AF162" s="11" t="n"/>
      <c r="AH162" s="11">
        <f>IF(P162="","",AVERAGEIF($P$6:$P$505, P162, $AE$6:$AE$505))</f>
        <v/>
      </c>
      <c r="AI162" s="11">
        <f>IF(AE162="","",IF(AE162="-","-",IF((AE162-AH162)=0,"-",IF((AE162-AH162)&gt;0,"↑","↓"))))</f>
        <v/>
      </c>
      <c r="AJ162" s="11">
        <f>IF(AF162="","",IF(AF162="-","-",AVERAGEIF($P$6:$P$505, P162, $AF$6:$AF$505)))</f>
        <v/>
      </c>
      <c r="AK162" s="11">
        <f>IF(AF162="","",IF(AF162="-","-",IF((AF162-AJ162)=0,"-",IF((AF162-AJ162)&gt;0,"↑","↓"))))</f>
        <v/>
      </c>
      <c r="AM162" s="124">
        <f>IF(I162="","",((I162-$AJ$2)*$AL$3*((1+$AL$3)^(30*12)))/(((1+$AL$3)^(30*12))-1))</f>
        <v/>
      </c>
    </row>
    <row r="163">
      <c r="B163" s="4" t="n"/>
      <c r="C163" s="10" t="n"/>
      <c r="D163" s="9" t="n"/>
      <c r="E163" s="9" t="n"/>
      <c r="F163" s="10" t="n"/>
      <c r="G163" s="9" t="n"/>
      <c r="H163" s="16" t="n"/>
      <c r="I163" s="123" t="n"/>
      <c r="J163" s="7" t="n"/>
      <c r="K163" s="5" t="n"/>
      <c r="L163" s="5" t="n"/>
      <c r="M163" s="8" t="n"/>
      <c r="N163" s="8" t="n"/>
      <c r="O163" s="5" t="n"/>
      <c r="P163" s="5" t="n"/>
      <c r="Q163" s="8" t="n"/>
      <c r="R163" s="8" t="n"/>
      <c r="S163" s="5" t="n"/>
      <c r="T163" s="5" t="n"/>
      <c r="U163" s="8" t="n"/>
      <c r="V163" s="8" t="n"/>
      <c r="W163" s="5" t="n"/>
      <c r="X163" s="5" t="n"/>
      <c r="Y163" s="5" t="n"/>
      <c r="Z163" s="5" t="n"/>
      <c r="AA163" s="5" t="n"/>
      <c r="AB163" s="5" t="n"/>
      <c r="AC163" s="12" t="n"/>
      <c r="AD163" s="16" t="n"/>
      <c r="AE163" s="11" t="n"/>
      <c r="AF163" s="11" t="n"/>
      <c r="AH163" s="11">
        <f>IF(P163="","",AVERAGEIF($P$6:$P$505, P163, $AE$6:$AE$505))</f>
        <v/>
      </c>
      <c r="AI163" s="11">
        <f>IF(AE163="","",IF(AE163="-","-",IF((AE163-AH163)=0,"-",IF((AE163-AH163)&gt;0,"↑","↓"))))</f>
        <v/>
      </c>
      <c r="AJ163" s="11">
        <f>IF(AF163="","",IF(AF163="-","-",AVERAGEIF($P$6:$P$505, P163, $AF$6:$AF$505)))</f>
        <v/>
      </c>
      <c r="AK163" s="11">
        <f>IF(AF163="","",IF(AF163="-","-",IF((AF163-AJ163)=0,"-",IF((AF163-AJ163)&gt;0,"↑","↓"))))</f>
        <v/>
      </c>
      <c r="AM163" s="124">
        <f>IF(I163="","",((I163-$AJ$2)*$AL$3*((1+$AL$3)^(30*12)))/(((1+$AL$3)^(30*12))-1))</f>
        <v/>
      </c>
    </row>
    <row r="164">
      <c r="B164" s="4" t="n"/>
      <c r="C164" s="10" t="n"/>
      <c r="D164" s="9" t="n"/>
      <c r="E164" s="9" t="n"/>
      <c r="F164" s="10" t="n"/>
      <c r="G164" s="9" t="n"/>
      <c r="H164" s="17" t="n"/>
      <c r="I164" s="123" t="n"/>
      <c r="J164" s="7" t="n"/>
      <c r="K164" s="5" t="n"/>
      <c r="L164" s="5" t="n"/>
      <c r="M164" s="8" t="n"/>
      <c r="N164" s="8" t="n"/>
      <c r="O164" s="5" t="n"/>
      <c r="P164" s="5" t="n"/>
      <c r="Q164" s="8" t="n"/>
      <c r="R164" s="8" t="n"/>
      <c r="S164" s="5" t="n"/>
      <c r="T164" s="5" t="n"/>
      <c r="U164" s="8" t="n"/>
      <c r="V164" s="8" t="n"/>
      <c r="W164" s="5" t="n"/>
      <c r="X164" s="5" t="n"/>
      <c r="Y164" s="5" t="n"/>
      <c r="Z164" s="5" t="n"/>
      <c r="AA164" s="5" t="n"/>
      <c r="AB164" s="5" t="n"/>
      <c r="AC164" s="12" t="n"/>
      <c r="AD164" s="17" t="n"/>
      <c r="AE164" s="11" t="n"/>
      <c r="AF164" s="11" t="n"/>
      <c r="AH164" s="11">
        <f>IF(P164="","",AVERAGEIF($P$6:$P$505, P164, $AE$6:$AE$505))</f>
        <v/>
      </c>
      <c r="AI164" s="11">
        <f>IF(AE164="","",IF(AE164="-","-",IF((AE164-AH164)=0,"-",IF((AE164-AH164)&gt;0,"↑","↓"))))</f>
        <v/>
      </c>
      <c r="AJ164" s="11">
        <f>IF(AF164="","",IF(AF164="-","-",AVERAGEIF($P$6:$P$505, P164, $AF$6:$AF$505)))</f>
        <v/>
      </c>
      <c r="AK164" s="11">
        <f>IF(AF164="","",IF(AF164="-","-",IF((AF164-AJ164)=0,"-",IF((AF164-AJ164)&gt;0,"↑","↓"))))</f>
        <v/>
      </c>
      <c r="AM164" s="124">
        <f>IF(I164="","",((I164-$AJ$2)*$AL$3*((1+$AL$3)^(30*12)))/(((1+$AL$3)^(30*12))-1))</f>
        <v/>
      </c>
    </row>
    <row r="165">
      <c r="B165" s="4" t="n"/>
      <c r="C165" s="10" t="n"/>
      <c r="D165" s="9" t="n"/>
      <c r="E165" s="9" t="n"/>
      <c r="F165" s="10" t="n"/>
      <c r="G165" s="9" t="n"/>
      <c r="H165" s="17" t="n"/>
      <c r="I165" s="123" t="n"/>
      <c r="J165" s="7" t="n"/>
      <c r="K165" s="5" t="n"/>
      <c r="L165" s="5" t="n"/>
      <c r="M165" s="8" t="n"/>
      <c r="N165" s="8" t="n"/>
      <c r="O165" s="5" t="n"/>
      <c r="P165" s="5" t="n"/>
      <c r="Q165" s="8" t="n"/>
      <c r="R165" s="8" t="n"/>
      <c r="S165" s="5" t="n"/>
      <c r="T165" s="5" t="n"/>
      <c r="U165" s="8" t="n"/>
      <c r="V165" s="8" t="n"/>
      <c r="W165" s="5" t="n"/>
      <c r="X165" s="5" t="n"/>
      <c r="Y165" s="5" t="n"/>
      <c r="Z165" s="5" t="n"/>
      <c r="AA165" s="5" t="n"/>
      <c r="AB165" s="5" t="n"/>
      <c r="AC165" s="12" t="n"/>
      <c r="AD165" s="17" t="n"/>
      <c r="AE165" s="11" t="n"/>
      <c r="AF165" s="11" t="n"/>
      <c r="AH165" s="11">
        <f>IF(P165="","",AVERAGEIF($P$6:$P$505, P165, $AE$6:$AE$505))</f>
        <v/>
      </c>
      <c r="AI165" s="11">
        <f>IF(AE165="","",IF(AE165="-","-",IF((AE165-AH165)=0,"-",IF((AE165-AH165)&gt;0,"↑","↓"))))</f>
        <v/>
      </c>
      <c r="AJ165" s="11">
        <f>IF(AF165="","",IF(AF165="-","-",AVERAGEIF($P$6:$P$505, P165, $AF$6:$AF$505)))</f>
        <v/>
      </c>
      <c r="AK165" s="11">
        <f>IF(AF165="","",IF(AF165="-","-",IF((AF165-AJ165)=0,"-",IF((AF165-AJ165)&gt;0,"↑","↓"))))</f>
        <v/>
      </c>
      <c r="AM165" s="124">
        <f>IF(I165="","",((I165-$AJ$2)*$AL$3*((1+$AL$3)^(30*12)))/(((1+$AL$3)^(30*12))-1))</f>
        <v/>
      </c>
    </row>
    <row r="166">
      <c r="B166" s="4" t="n"/>
      <c r="C166" s="10" t="n"/>
      <c r="D166" s="9" t="n"/>
      <c r="E166" s="9" t="n"/>
      <c r="F166" s="10" t="n"/>
      <c r="G166" s="9" t="n"/>
      <c r="H166" s="16" t="n"/>
      <c r="I166" s="123" t="n"/>
      <c r="J166" s="7" t="n"/>
      <c r="K166" s="5" t="n"/>
      <c r="L166" s="5" t="n"/>
      <c r="M166" s="8" t="n"/>
      <c r="N166" s="8" t="n"/>
      <c r="O166" s="5" t="n"/>
      <c r="P166" s="5" t="n"/>
      <c r="Q166" s="8" t="n"/>
      <c r="R166" s="8" t="n"/>
      <c r="S166" s="5" t="n"/>
      <c r="T166" s="5" t="n"/>
      <c r="U166" s="8" t="n"/>
      <c r="V166" s="8" t="n"/>
      <c r="W166" s="5" t="n"/>
      <c r="X166" s="5" t="n"/>
      <c r="Y166" s="5" t="n"/>
      <c r="Z166" s="5" t="n"/>
      <c r="AA166" s="5" t="n"/>
      <c r="AB166" s="5" t="n"/>
      <c r="AC166" s="12" t="n"/>
      <c r="AD166" s="16" t="n"/>
      <c r="AE166" s="11" t="n"/>
      <c r="AF166" s="11" t="n"/>
      <c r="AH166" s="11">
        <f>IF(P166="","",AVERAGEIF($P$6:$P$505, P166, $AE$6:$AE$505))</f>
        <v/>
      </c>
      <c r="AI166" s="11">
        <f>IF(AE166="","",IF(AE166="-","-",IF((AE166-AH166)=0,"-",IF((AE166-AH166)&gt;0,"↑","↓"))))</f>
        <v/>
      </c>
      <c r="AJ166" s="11">
        <f>IF(AF166="","",IF(AF166="-","-",AVERAGEIF($P$6:$P$505, P166, $AF$6:$AF$505)))</f>
        <v/>
      </c>
      <c r="AK166" s="11">
        <f>IF(AF166="","",IF(AF166="-","-",IF((AF166-AJ166)=0,"-",IF((AF166-AJ166)&gt;0,"↑","↓"))))</f>
        <v/>
      </c>
      <c r="AM166" s="124">
        <f>IF(I166="","",((I166-$AJ$2)*$AL$3*((1+$AL$3)^(30*12)))/(((1+$AL$3)^(30*12))-1))</f>
        <v/>
      </c>
    </row>
    <row r="167">
      <c r="B167" s="4" t="n"/>
      <c r="C167" s="10" t="n"/>
      <c r="D167" s="9" t="n"/>
      <c r="E167" s="9" t="n"/>
      <c r="F167" s="10" t="n"/>
      <c r="G167" s="9" t="n"/>
      <c r="H167" s="17" t="n"/>
      <c r="I167" s="123" t="n"/>
      <c r="J167" s="7" t="n"/>
      <c r="K167" s="5" t="n"/>
      <c r="L167" s="5" t="n"/>
      <c r="M167" s="8" t="n"/>
      <c r="N167" s="8" t="n"/>
      <c r="O167" s="5" t="n"/>
      <c r="P167" s="5" t="n"/>
      <c r="Q167" s="8" t="n"/>
      <c r="R167" s="8" t="n"/>
      <c r="S167" s="5" t="n"/>
      <c r="T167" s="5" t="n"/>
      <c r="U167" s="8" t="n"/>
      <c r="V167" s="8" t="n"/>
      <c r="W167" s="5" t="n"/>
      <c r="X167" s="5" t="n"/>
      <c r="Y167" s="5" t="n"/>
      <c r="Z167" s="5" t="n"/>
      <c r="AA167" s="5" t="n"/>
      <c r="AB167" s="5" t="n"/>
      <c r="AC167" s="12" t="n"/>
      <c r="AD167" s="17" t="n"/>
      <c r="AE167" s="11" t="n"/>
      <c r="AF167" s="11" t="n"/>
      <c r="AH167" s="11">
        <f>IF(P167="","",AVERAGEIF($P$6:$P$505, P167, $AE$6:$AE$505))</f>
        <v/>
      </c>
      <c r="AI167" s="11">
        <f>IF(AE167="","",IF(AE167="-","-",IF((AE167-AH167)=0,"-",IF((AE167-AH167)&gt;0,"↑","↓"))))</f>
        <v/>
      </c>
      <c r="AJ167" s="11">
        <f>IF(AF167="","",IF(AF167="-","-",AVERAGEIF($P$6:$P$505, P167, $AF$6:$AF$505)))</f>
        <v/>
      </c>
      <c r="AK167" s="11">
        <f>IF(AF167="","",IF(AF167="-","-",IF((AF167-AJ167)=0,"-",IF((AF167-AJ167)&gt;0,"↑","↓"))))</f>
        <v/>
      </c>
      <c r="AM167" s="124">
        <f>IF(I167="","",((I167-$AJ$2)*$AL$3*((1+$AL$3)^(30*12)))/(((1+$AL$3)^(30*12))-1))</f>
        <v/>
      </c>
    </row>
    <row r="168">
      <c r="B168" s="4" t="n"/>
      <c r="C168" s="10" t="n"/>
      <c r="D168" s="9" t="n"/>
      <c r="E168" s="9" t="n"/>
      <c r="F168" s="10" t="n"/>
      <c r="G168" s="9" t="n"/>
      <c r="H168" s="17" t="n"/>
      <c r="I168" s="123" t="n"/>
      <c r="J168" s="7" t="n"/>
      <c r="K168" s="5" t="n"/>
      <c r="L168" s="5" t="n"/>
      <c r="M168" s="8" t="n"/>
      <c r="N168" s="8" t="n"/>
      <c r="O168" s="5" t="n"/>
      <c r="P168" s="5" t="n"/>
      <c r="Q168" s="8" t="n"/>
      <c r="R168" s="8" t="n"/>
      <c r="S168" s="5" t="n"/>
      <c r="T168" s="5" t="n"/>
      <c r="U168" s="8" t="n"/>
      <c r="V168" s="8" t="n"/>
      <c r="W168" s="5" t="n"/>
      <c r="X168" s="5" t="n"/>
      <c r="Y168" s="5" t="n"/>
      <c r="Z168" s="5" t="n"/>
      <c r="AA168" s="5" t="n"/>
      <c r="AB168" s="5" t="n"/>
      <c r="AC168" s="12" t="n"/>
      <c r="AD168" s="17" t="n"/>
      <c r="AE168" s="11" t="n"/>
      <c r="AF168" s="11" t="n"/>
      <c r="AH168" s="11">
        <f>IF(P168="","",AVERAGEIF($P$6:$P$505, P168, $AE$6:$AE$505))</f>
        <v/>
      </c>
      <c r="AI168" s="11">
        <f>IF(AE168="","",IF(AE168="-","-",IF((AE168-AH168)=0,"-",IF((AE168-AH168)&gt;0,"↑","↓"))))</f>
        <v/>
      </c>
      <c r="AJ168" s="11">
        <f>IF(AF168="","",IF(AF168="-","-",AVERAGEIF($P$6:$P$505, P168, $AF$6:$AF$505)))</f>
        <v/>
      </c>
      <c r="AK168" s="11">
        <f>IF(AF168="","",IF(AF168="-","-",IF((AF168-AJ168)=0,"-",IF((AF168-AJ168)&gt;0,"↑","↓"))))</f>
        <v/>
      </c>
      <c r="AM168" s="124">
        <f>IF(I168="","",((I168-$AJ$2)*$AL$3*((1+$AL$3)^(30*12)))/(((1+$AL$3)^(30*12))-1))</f>
        <v/>
      </c>
    </row>
    <row r="169">
      <c r="B169" s="4" t="n"/>
      <c r="C169" s="10" t="n"/>
      <c r="D169" s="9" t="n"/>
      <c r="E169" s="9" t="n"/>
      <c r="F169" s="10" t="n"/>
      <c r="G169" s="9" t="n"/>
      <c r="H169" s="16" t="n"/>
      <c r="I169" s="123" t="n"/>
      <c r="J169" s="7" t="n"/>
      <c r="K169" s="5" t="n"/>
      <c r="L169" s="5" t="n"/>
      <c r="M169" s="8" t="n"/>
      <c r="N169" s="8" t="n"/>
      <c r="O169" s="5" t="n"/>
      <c r="P169" s="5" t="n"/>
      <c r="Q169" s="8" t="n"/>
      <c r="R169" s="8" t="n"/>
      <c r="S169" s="5" t="n"/>
      <c r="T169" s="5" t="n"/>
      <c r="U169" s="8" t="n"/>
      <c r="V169" s="8" t="n"/>
      <c r="W169" s="5" t="n"/>
      <c r="X169" s="5" t="n"/>
      <c r="Y169" s="5" t="n"/>
      <c r="Z169" s="5" t="n"/>
      <c r="AA169" s="5" t="n"/>
      <c r="AB169" s="5" t="n"/>
      <c r="AC169" s="12" t="n"/>
      <c r="AD169" s="16" t="n"/>
      <c r="AE169" s="11" t="n"/>
      <c r="AF169" s="11" t="n"/>
      <c r="AH169" s="11">
        <f>IF(P169="","",AVERAGEIF($P$6:$P$505, P169, $AE$6:$AE$505))</f>
        <v/>
      </c>
      <c r="AI169" s="11">
        <f>IF(AE169="","",IF(AE169="-","-",IF((AE169-AH169)=0,"-",IF((AE169-AH169)&gt;0,"↑","↓"))))</f>
        <v/>
      </c>
      <c r="AJ169" s="11">
        <f>IF(AF169="","",IF(AF169="-","-",AVERAGEIF($P$6:$P$505, P169, $AF$6:$AF$505)))</f>
        <v/>
      </c>
      <c r="AK169" s="11">
        <f>IF(AF169="","",IF(AF169="-","-",IF((AF169-AJ169)=0,"-",IF((AF169-AJ169)&gt;0,"↑","↓"))))</f>
        <v/>
      </c>
      <c r="AM169" s="124">
        <f>IF(I169="","",((I169-$AJ$2)*$AL$3*((1+$AL$3)^(30*12)))/(((1+$AL$3)^(30*12))-1))</f>
        <v/>
      </c>
    </row>
    <row r="170">
      <c r="B170" s="4" t="n"/>
      <c r="C170" s="10" t="n"/>
      <c r="D170" s="9" t="n"/>
      <c r="E170" s="9" t="n"/>
      <c r="F170" s="10" t="n"/>
      <c r="G170" s="9" t="n"/>
      <c r="H170" s="17" t="n"/>
      <c r="I170" s="123" t="n"/>
      <c r="J170" s="7" t="n"/>
      <c r="K170" s="5" t="n"/>
      <c r="L170" s="5" t="n"/>
      <c r="M170" s="8" t="n"/>
      <c r="N170" s="8" t="n"/>
      <c r="O170" s="5" t="n"/>
      <c r="P170" s="5" t="n"/>
      <c r="Q170" s="8" t="n"/>
      <c r="R170" s="8" t="n"/>
      <c r="S170" s="5" t="n"/>
      <c r="T170" s="5" t="n"/>
      <c r="U170" s="8" t="n"/>
      <c r="V170" s="8" t="n"/>
      <c r="W170" s="5" t="n"/>
      <c r="X170" s="5" t="n"/>
      <c r="Y170" s="5" t="n"/>
      <c r="Z170" s="5" t="n"/>
      <c r="AA170" s="5" t="n"/>
      <c r="AB170" s="5" t="n"/>
      <c r="AC170" s="12" t="n"/>
      <c r="AD170" s="17" t="n"/>
      <c r="AE170" s="11" t="n"/>
      <c r="AF170" s="11" t="n"/>
      <c r="AH170" s="11">
        <f>IF(P170="","",AVERAGEIF($P$6:$P$505, P170, $AE$6:$AE$505))</f>
        <v/>
      </c>
      <c r="AI170" s="11">
        <f>IF(AE170="","",IF(AE170="-","-",IF((AE170-AH170)=0,"-",IF((AE170-AH170)&gt;0,"↑","↓"))))</f>
        <v/>
      </c>
      <c r="AJ170" s="11">
        <f>IF(AF170="","",IF(AF170="-","-",AVERAGEIF($P$6:$P$505, P170, $AF$6:$AF$505)))</f>
        <v/>
      </c>
      <c r="AK170" s="11">
        <f>IF(AF170="","",IF(AF170="-","-",IF((AF170-AJ170)=0,"-",IF((AF170-AJ170)&gt;0,"↑","↓"))))</f>
        <v/>
      </c>
      <c r="AM170" s="124">
        <f>IF(I170="","",((I170-$AJ$2)*$AL$3*((1+$AL$3)^(30*12)))/(((1+$AL$3)^(30*12))-1))</f>
        <v/>
      </c>
    </row>
    <row r="171">
      <c r="B171" s="4" t="n"/>
      <c r="C171" s="10" t="n"/>
      <c r="D171" s="9" t="n"/>
      <c r="E171" s="9" t="n"/>
      <c r="F171" s="10" t="n"/>
      <c r="G171" s="9" t="n"/>
      <c r="H171" s="17" t="n"/>
      <c r="I171" s="123" t="n"/>
      <c r="J171" s="7" t="n"/>
      <c r="K171" s="5" t="n"/>
      <c r="L171" s="5" t="n"/>
      <c r="M171" s="8" t="n"/>
      <c r="N171" s="8" t="n"/>
      <c r="O171" s="5" t="n"/>
      <c r="P171" s="5" t="n"/>
      <c r="Q171" s="8" t="n"/>
      <c r="R171" s="8" t="n"/>
      <c r="S171" s="5" t="n"/>
      <c r="T171" s="5" t="n"/>
      <c r="U171" s="8" t="n"/>
      <c r="V171" s="8" t="n"/>
      <c r="W171" s="5" t="n"/>
      <c r="X171" s="5" t="n"/>
      <c r="Y171" s="5" t="n"/>
      <c r="Z171" s="5" t="n"/>
      <c r="AA171" s="5" t="n"/>
      <c r="AB171" s="5" t="n"/>
      <c r="AC171" s="12" t="n"/>
      <c r="AD171" s="17" t="n"/>
      <c r="AE171" s="11" t="n"/>
      <c r="AF171" s="11" t="n"/>
      <c r="AH171" s="11">
        <f>IF(P171="","",AVERAGEIF($P$6:$P$505, P171, $AE$6:$AE$505))</f>
        <v/>
      </c>
      <c r="AI171" s="11">
        <f>IF(AE171="","",IF(AE171="-","-",IF((AE171-AH171)=0,"-",IF((AE171-AH171)&gt;0,"↑","↓"))))</f>
        <v/>
      </c>
      <c r="AJ171" s="11">
        <f>IF(AF171="","",IF(AF171="-","-",AVERAGEIF($P$6:$P$505, P171, $AF$6:$AF$505)))</f>
        <v/>
      </c>
      <c r="AK171" s="11">
        <f>IF(AF171="","",IF(AF171="-","-",IF((AF171-AJ171)=0,"-",IF((AF171-AJ171)&gt;0,"↑","↓"))))</f>
        <v/>
      </c>
      <c r="AM171" s="124">
        <f>IF(I171="","",((I171-$AJ$2)*$AL$3*((1+$AL$3)^(30*12)))/(((1+$AL$3)^(30*12))-1))</f>
        <v/>
      </c>
    </row>
    <row r="172">
      <c r="B172" s="4" t="n"/>
      <c r="C172" s="10" t="n"/>
      <c r="D172" s="9" t="n"/>
      <c r="E172" s="9" t="n"/>
      <c r="F172" s="10" t="n"/>
      <c r="G172" s="9" t="n"/>
      <c r="H172" s="16" t="n"/>
      <c r="I172" s="123" t="n"/>
      <c r="J172" s="7" t="n"/>
      <c r="K172" s="5" t="n"/>
      <c r="L172" s="5" t="n"/>
      <c r="M172" s="8" t="n"/>
      <c r="N172" s="8" t="n"/>
      <c r="O172" s="5" t="n"/>
      <c r="P172" s="5" t="n"/>
      <c r="Q172" s="8" t="n"/>
      <c r="R172" s="8" t="n"/>
      <c r="S172" s="5" t="n"/>
      <c r="T172" s="5" t="n"/>
      <c r="U172" s="8" t="n"/>
      <c r="V172" s="8" t="n"/>
      <c r="W172" s="5" t="n"/>
      <c r="X172" s="5" t="n"/>
      <c r="Y172" s="5" t="n"/>
      <c r="Z172" s="5" t="n"/>
      <c r="AA172" s="5" t="n"/>
      <c r="AB172" s="5" t="n"/>
      <c r="AC172" s="12" t="n"/>
      <c r="AD172" s="16" t="n"/>
      <c r="AE172" s="11" t="n"/>
      <c r="AF172" s="11" t="n"/>
      <c r="AH172" s="11">
        <f>IF(P172="","",AVERAGEIF($P$6:$P$505, P172, $AE$6:$AE$505))</f>
        <v/>
      </c>
      <c r="AI172" s="11">
        <f>IF(AE172="","",IF(AE172="-","-",IF((AE172-AH172)=0,"-",IF((AE172-AH172)&gt;0,"↑","↓"))))</f>
        <v/>
      </c>
      <c r="AJ172" s="11">
        <f>IF(AF172="","",IF(AF172="-","-",AVERAGEIF($P$6:$P$505, P172, $AF$6:$AF$505)))</f>
        <v/>
      </c>
      <c r="AK172" s="11">
        <f>IF(AF172="","",IF(AF172="-","-",IF((AF172-AJ172)=0,"-",IF((AF172-AJ172)&gt;0,"↑","↓"))))</f>
        <v/>
      </c>
      <c r="AM172" s="124">
        <f>IF(I172="","",((I172-$AJ$2)*$AL$3*((1+$AL$3)^(30*12)))/(((1+$AL$3)^(30*12))-1))</f>
        <v/>
      </c>
    </row>
    <row r="173">
      <c r="B173" s="4" t="n"/>
      <c r="C173" s="10" t="n"/>
      <c r="D173" s="9" t="n"/>
      <c r="E173" s="9" t="n"/>
      <c r="F173" s="10" t="n"/>
      <c r="G173" s="9" t="n"/>
      <c r="H173" s="17" t="n"/>
      <c r="I173" s="123" t="n"/>
      <c r="J173" s="7" t="n"/>
      <c r="K173" s="5" t="n"/>
      <c r="L173" s="5" t="n"/>
      <c r="M173" s="8" t="n"/>
      <c r="N173" s="8" t="n"/>
      <c r="O173" s="5" t="n"/>
      <c r="P173" s="5" t="n"/>
      <c r="Q173" s="8" t="n"/>
      <c r="R173" s="8" t="n"/>
      <c r="S173" s="5" t="n"/>
      <c r="T173" s="5" t="n"/>
      <c r="U173" s="8" t="n"/>
      <c r="V173" s="8" t="n"/>
      <c r="W173" s="5" t="n"/>
      <c r="X173" s="5" t="n"/>
      <c r="Y173" s="5" t="n"/>
      <c r="Z173" s="5" t="n"/>
      <c r="AA173" s="5" t="n"/>
      <c r="AB173" s="5" t="n"/>
      <c r="AC173" s="12" t="n"/>
      <c r="AD173" s="17" t="n"/>
      <c r="AE173" s="11" t="n"/>
      <c r="AF173" s="11" t="n"/>
      <c r="AH173" s="11">
        <f>IF(P173="","",AVERAGEIF($P$6:$P$505, P173, $AE$6:$AE$505))</f>
        <v/>
      </c>
      <c r="AI173" s="11">
        <f>IF(AE173="","",IF(AE173="-","-",IF((AE173-AH173)=0,"-",IF((AE173-AH173)&gt;0,"↑","↓"))))</f>
        <v/>
      </c>
      <c r="AJ173" s="11">
        <f>IF(AF173="","",IF(AF173="-","-",AVERAGEIF($P$6:$P$505, P173, $AF$6:$AF$505)))</f>
        <v/>
      </c>
      <c r="AK173" s="11">
        <f>IF(AF173="","",IF(AF173="-","-",IF((AF173-AJ173)=0,"-",IF((AF173-AJ173)&gt;0,"↑","↓"))))</f>
        <v/>
      </c>
      <c r="AM173" s="124">
        <f>IF(I173="","",((I173-$AJ$2)*$AL$3*((1+$AL$3)^(30*12)))/(((1+$AL$3)^(30*12))-1))</f>
        <v/>
      </c>
    </row>
    <row r="174">
      <c r="B174" s="4" t="n"/>
      <c r="C174" s="10" t="n"/>
      <c r="D174" s="9" t="n"/>
      <c r="E174" s="9" t="n"/>
      <c r="F174" s="10" t="n"/>
      <c r="G174" s="9" t="n"/>
      <c r="H174" s="17" t="n"/>
      <c r="I174" s="123" t="n"/>
      <c r="J174" s="7" t="n"/>
      <c r="K174" s="5" t="n"/>
      <c r="L174" s="5" t="n"/>
      <c r="M174" s="8" t="n"/>
      <c r="N174" s="8" t="n"/>
      <c r="O174" s="5" t="n"/>
      <c r="P174" s="5" t="n"/>
      <c r="Q174" s="8" t="n"/>
      <c r="R174" s="8" t="n"/>
      <c r="S174" s="5" t="n"/>
      <c r="T174" s="5" t="n"/>
      <c r="U174" s="8" t="n"/>
      <c r="V174" s="8" t="n"/>
      <c r="W174" s="5" t="n"/>
      <c r="X174" s="5" t="n"/>
      <c r="Y174" s="5" t="n"/>
      <c r="Z174" s="5" t="n"/>
      <c r="AA174" s="5" t="n"/>
      <c r="AB174" s="5" t="n"/>
      <c r="AC174" s="12" t="n"/>
      <c r="AD174" s="17" t="n"/>
      <c r="AE174" s="11" t="n"/>
      <c r="AF174" s="11" t="n"/>
      <c r="AH174" s="11">
        <f>IF(P174="","",AVERAGEIF($P$6:$P$505, P174, $AE$6:$AE$505))</f>
        <v/>
      </c>
      <c r="AI174" s="11">
        <f>IF(AE174="","",IF(AE174="-","-",IF((AE174-AH174)=0,"-",IF((AE174-AH174)&gt;0,"↑","↓"))))</f>
        <v/>
      </c>
      <c r="AJ174" s="11">
        <f>IF(AF174="","",IF(AF174="-","-",AVERAGEIF($P$6:$P$505, P174, $AF$6:$AF$505)))</f>
        <v/>
      </c>
      <c r="AK174" s="11">
        <f>IF(AF174="","",IF(AF174="-","-",IF((AF174-AJ174)=0,"-",IF((AF174-AJ174)&gt;0,"↑","↓"))))</f>
        <v/>
      </c>
      <c r="AM174" s="124">
        <f>IF(I174="","",((I174-$AJ$2)*$AL$3*((1+$AL$3)^(30*12)))/(((1+$AL$3)^(30*12))-1))</f>
        <v/>
      </c>
    </row>
    <row r="175">
      <c r="B175" s="4" t="n"/>
      <c r="C175" s="10" t="n"/>
      <c r="D175" s="9" t="n"/>
      <c r="E175" s="9" t="n"/>
      <c r="F175" s="10" t="n"/>
      <c r="G175" s="9" t="n"/>
      <c r="H175" s="16" t="n"/>
      <c r="I175" s="123" t="n"/>
      <c r="J175" s="7" t="n"/>
      <c r="K175" s="5" t="n"/>
      <c r="L175" s="5" t="n"/>
      <c r="M175" s="8" t="n"/>
      <c r="N175" s="8" t="n"/>
      <c r="O175" s="5" t="n"/>
      <c r="P175" s="5" t="n"/>
      <c r="Q175" s="8" t="n"/>
      <c r="R175" s="8" t="n"/>
      <c r="S175" s="5" t="n"/>
      <c r="T175" s="5" t="n"/>
      <c r="U175" s="8" t="n"/>
      <c r="V175" s="8" t="n"/>
      <c r="W175" s="5" t="n"/>
      <c r="X175" s="5" t="n"/>
      <c r="Y175" s="5" t="n"/>
      <c r="Z175" s="5" t="n"/>
      <c r="AA175" s="5" t="n"/>
      <c r="AB175" s="5" t="n"/>
      <c r="AC175" s="12" t="n"/>
      <c r="AD175" s="16" t="n"/>
      <c r="AE175" s="11" t="n"/>
      <c r="AF175" s="11" t="n"/>
      <c r="AH175" s="11">
        <f>IF(P175="","",AVERAGEIF($P$6:$P$505, P175, $AE$6:$AE$505))</f>
        <v/>
      </c>
      <c r="AI175" s="11">
        <f>IF(AE175="","",IF(AE175="-","-",IF((AE175-AH175)=0,"-",IF((AE175-AH175)&gt;0,"↑","↓"))))</f>
        <v/>
      </c>
      <c r="AJ175" s="11">
        <f>IF(AF175="","",IF(AF175="-","-",AVERAGEIF($P$6:$P$505, P175, $AF$6:$AF$505)))</f>
        <v/>
      </c>
      <c r="AK175" s="11">
        <f>IF(AF175="","",IF(AF175="-","-",IF((AF175-AJ175)=0,"-",IF((AF175-AJ175)&gt;0,"↑","↓"))))</f>
        <v/>
      </c>
      <c r="AM175" s="124">
        <f>IF(I175="","",((I175-$AJ$2)*$AL$3*((1+$AL$3)^(30*12)))/(((1+$AL$3)^(30*12))-1))</f>
        <v/>
      </c>
    </row>
    <row r="176">
      <c r="B176" s="4" t="n"/>
      <c r="C176" s="10" t="n"/>
      <c r="D176" s="9" t="n"/>
      <c r="E176" s="9" t="n"/>
      <c r="F176" s="10" t="n"/>
      <c r="G176" s="9" t="n"/>
      <c r="H176" s="17" t="n"/>
      <c r="I176" s="123" t="n"/>
      <c r="J176" s="7" t="n"/>
      <c r="K176" s="5" t="n"/>
      <c r="L176" s="5" t="n"/>
      <c r="M176" s="8" t="n"/>
      <c r="N176" s="8" t="n"/>
      <c r="O176" s="5" t="n"/>
      <c r="P176" s="5" t="n"/>
      <c r="Q176" s="8" t="n"/>
      <c r="R176" s="8" t="n"/>
      <c r="S176" s="5" t="n"/>
      <c r="T176" s="5" t="n"/>
      <c r="U176" s="8" t="n"/>
      <c r="V176" s="8" t="n"/>
      <c r="W176" s="5" t="n"/>
      <c r="X176" s="5" t="n"/>
      <c r="Y176" s="5" t="n"/>
      <c r="Z176" s="5" t="n"/>
      <c r="AA176" s="5" t="n"/>
      <c r="AB176" s="5" t="n"/>
      <c r="AC176" s="12" t="n"/>
      <c r="AD176" s="17" t="n"/>
      <c r="AE176" s="11" t="n"/>
      <c r="AF176" s="11" t="n"/>
      <c r="AH176" s="11">
        <f>IF(P176="","",AVERAGEIF($P$6:$P$505, P176, $AE$6:$AE$505))</f>
        <v/>
      </c>
      <c r="AI176" s="11">
        <f>IF(AE176="","",IF(AE176="-","-",IF((AE176-AH176)=0,"-",IF((AE176-AH176)&gt;0,"↑","↓"))))</f>
        <v/>
      </c>
      <c r="AJ176" s="11">
        <f>IF(AF176="","",IF(AF176="-","-",AVERAGEIF($P$6:$P$505, P176, $AF$6:$AF$505)))</f>
        <v/>
      </c>
      <c r="AK176" s="11">
        <f>IF(AF176="","",IF(AF176="-","-",IF((AF176-AJ176)=0,"-",IF((AF176-AJ176)&gt;0,"↑","↓"))))</f>
        <v/>
      </c>
      <c r="AM176" s="124">
        <f>IF(I176="","",((I176-$AJ$2)*$AL$3*((1+$AL$3)^(30*12)))/(((1+$AL$3)^(30*12))-1))</f>
        <v/>
      </c>
    </row>
    <row r="177">
      <c r="B177" s="4" t="n"/>
      <c r="C177" s="10" t="n"/>
      <c r="D177" s="9" t="n"/>
      <c r="E177" s="9" t="n"/>
      <c r="F177" s="10" t="n"/>
      <c r="G177" s="9" t="n"/>
      <c r="H177" s="17" t="n"/>
      <c r="I177" s="123" t="n"/>
      <c r="J177" s="7" t="n"/>
      <c r="K177" s="5" t="n"/>
      <c r="L177" s="5" t="n"/>
      <c r="M177" s="8" t="n"/>
      <c r="N177" s="8" t="n"/>
      <c r="O177" s="5" t="n"/>
      <c r="P177" s="5" t="n"/>
      <c r="Q177" s="8" t="n"/>
      <c r="R177" s="8" t="n"/>
      <c r="S177" s="5" t="n"/>
      <c r="T177" s="5" t="n"/>
      <c r="U177" s="8" t="n"/>
      <c r="V177" s="8" t="n"/>
      <c r="W177" s="5" t="n"/>
      <c r="X177" s="5" t="n"/>
      <c r="Y177" s="5" t="n"/>
      <c r="Z177" s="5" t="n"/>
      <c r="AA177" s="5" t="n"/>
      <c r="AB177" s="5" t="n"/>
      <c r="AC177" s="12" t="n"/>
      <c r="AD177" s="17" t="n"/>
      <c r="AE177" s="11" t="n"/>
      <c r="AF177" s="11" t="n"/>
      <c r="AH177" s="11">
        <f>IF(P177="","",AVERAGEIF($P$6:$P$505, P177, $AE$6:$AE$505))</f>
        <v/>
      </c>
      <c r="AI177" s="11">
        <f>IF(AE177="","",IF(AE177="-","-",IF((AE177-AH177)=0,"-",IF((AE177-AH177)&gt;0,"↑","↓"))))</f>
        <v/>
      </c>
      <c r="AJ177" s="11">
        <f>IF(AF177="","",IF(AF177="-","-",AVERAGEIF($P$6:$P$505, P177, $AF$6:$AF$505)))</f>
        <v/>
      </c>
      <c r="AK177" s="11">
        <f>IF(AF177="","",IF(AF177="-","-",IF((AF177-AJ177)=0,"-",IF((AF177-AJ177)&gt;0,"↑","↓"))))</f>
        <v/>
      </c>
      <c r="AM177" s="124">
        <f>IF(I177="","",((I177-$AJ$2)*$AL$3*((1+$AL$3)^(30*12)))/(((1+$AL$3)^(30*12))-1))</f>
        <v/>
      </c>
    </row>
    <row r="178">
      <c r="B178" s="4" t="n"/>
      <c r="C178" s="10" t="n"/>
      <c r="D178" s="9" t="n"/>
      <c r="E178" s="9" t="n"/>
      <c r="F178" s="10" t="n"/>
      <c r="G178" s="9" t="n"/>
      <c r="H178" s="16" t="n"/>
      <c r="I178" s="123" t="n"/>
      <c r="J178" s="7" t="n"/>
      <c r="K178" s="5" t="n"/>
      <c r="L178" s="5" t="n"/>
      <c r="M178" s="8" t="n"/>
      <c r="N178" s="8" t="n"/>
      <c r="O178" s="5" t="n"/>
      <c r="P178" s="5" t="n"/>
      <c r="Q178" s="8" t="n"/>
      <c r="R178" s="8" t="n"/>
      <c r="S178" s="5" t="n"/>
      <c r="T178" s="5" t="n"/>
      <c r="U178" s="8" t="n"/>
      <c r="V178" s="8" t="n"/>
      <c r="W178" s="5" t="n"/>
      <c r="X178" s="5" t="n"/>
      <c r="Y178" s="5" t="n"/>
      <c r="Z178" s="5" t="n"/>
      <c r="AA178" s="5" t="n"/>
      <c r="AB178" s="5" t="n"/>
      <c r="AC178" s="12" t="n"/>
      <c r="AD178" s="16" t="n"/>
      <c r="AE178" s="11" t="n"/>
      <c r="AF178" s="11" t="n"/>
      <c r="AH178" s="11">
        <f>IF(P178="","",AVERAGEIF($P$6:$P$505, P178, $AE$6:$AE$505))</f>
        <v/>
      </c>
      <c r="AI178" s="11">
        <f>IF(AE178="","",IF(AE178="-","-",IF((AE178-AH178)=0,"-",IF((AE178-AH178)&gt;0,"↑","↓"))))</f>
        <v/>
      </c>
      <c r="AJ178" s="11">
        <f>IF(AF178="","",IF(AF178="-","-",AVERAGEIF($P$6:$P$505, P178, $AF$6:$AF$505)))</f>
        <v/>
      </c>
      <c r="AK178" s="11">
        <f>IF(AF178="","",IF(AF178="-","-",IF((AF178-AJ178)=0,"-",IF((AF178-AJ178)&gt;0,"↑","↓"))))</f>
        <v/>
      </c>
      <c r="AM178" s="124">
        <f>IF(I178="","",((I178-$AJ$2)*$AL$3*((1+$AL$3)^(30*12)))/(((1+$AL$3)^(30*12))-1))</f>
        <v/>
      </c>
    </row>
    <row r="179">
      <c r="B179" s="4" t="n"/>
      <c r="C179" s="10" t="n"/>
      <c r="D179" s="9" t="n"/>
      <c r="E179" s="9" t="n"/>
      <c r="F179" s="10" t="n"/>
      <c r="G179" s="9" t="n"/>
      <c r="H179" s="17" t="n"/>
      <c r="I179" s="123" t="n"/>
      <c r="J179" s="7" t="n"/>
      <c r="K179" s="5" t="n"/>
      <c r="L179" s="5" t="n"/>
      <c r="M179" s="8" t="n"/>
      <c r="N179" s="8" t="n"/>
      <c r="O179" s="5" t="n"/>
      <c r="P179" s="5" t="n"/>
      <c r="Q179" s="8" t="n"/>
      <c r="R179" s="8" t="n"/>
      <c r="S179" s="5" t="n"/>
      <c r="T179" s="5" t="n"/>
      <c r="U179" s="8" t="n"/>
      <c r="V179" s="8" t="n"/>
      <c r="W179" s="5" t="n"/>
      <c r="X179" s="5" t="n"/>
      <c r="Y179" s="5" t="n"/>
      <c r="Z179" s="5" t="n"/>
      <c r="AA179" s="5" t="n"/>
      <c r="AB179" s="5" t="n"/>
      <c r="AC179" s="12" t="n"/>
      <c r="AD179" s="17" t="n"/>
      <c r="AE179" s="11" t="n"/>
      <c r="AF179" s="11" t="n"/>
      <c r="AH179" s="11">
        <f>IF(P179="","",AVERAGEIF($P$6:$P$505, P179, $AE$6:$AE$505))</f>
        <v/>
      </c>
      <c r="AI179" s="11">
        <f>IF(AE179="","",IF(AE179="-","-",IF((AE179-AH179)=0,"-",IF((AE179-AH179)&gt;0,"↑","↓"))))</f>
        <v/>
      </c>
      <c r="AJ179" s="11">
        <f>IF(AF179="","",IF(AF179="-","-",AVERAGEIF($P$6:$P$505, P179, $AF$6:$AF$505)))</f>
        <v/>
      </c>
      <c r="AK179" s="11">
        <f>IF(AF179="","",IF(AF179="-","-",IF((AF179-AJ179)=0,"-",IF((AF179-AJ179)&gt;0,"↑","↓"))))</f>
        <v/>
      </c>
      <c r="AM179" s="124">
        <f>IF(I179="","",((I179-$AJ$2)*$AL$3*((1+$AL$3)^(30*12)))/(((1+$AL$3)^(30*12))-1))</f>
        <v/>
      </c>
    </row>
    <row r="180">
      <c r="B180" s="4" t="n"/>
      <c r="C180" s="10" t="n"/>
      <c r="D180" s="9" t="n"/>
      <c r="E180" s="9" t="n"/>
      <c r="F180" s="10" t="n"/>
      <c r="G180" s="9" t="n"/>
      <c r="H180" s="17" t="n"/>
      <c r="I180" s="123" t="n"/>
      <c r="J180" s="7" t="n"/>
      <c r="K180" s="5" t="n"/>
      <c r="L180" s="5" t="n"/>
      <c r="M180" s="8" t="n"/>
      <c r="N180" s="8" t="n"/>
      <c r="O180" s="5" t="n"/>
      <c r="P180" s="5" t="n"/>
      <c r="Q180" s="8" t="n"/>
      <c r="R180" s="8" t="n"/>
      <c r="S180" s="5" t="n"/>
      <c r="T180" s="5" t="n"/>
      <c r="U180" s="8" t="n"/>
      <c r="V180" s="8" t="n"/>
      <c r="W180" s="5" t="n"/>
      <c r="X180" s="5" t="n"/>
      <c r="Y180" s="5" t="n"/>
      <c r="Z180" s="5" t="n"/>
      <c r="AA180" s="5" t="n"/>
      <c r="AB180" s="5" t="n"/>
      <c r="AC180" s="12" t="n"/>
      <c r="AD180" s="17" t="n"/>
      <c r="AE180" s="11" t="n"/>
      <c r="AF180" s="11" t="n"/>
      <c r="AH180" s="11">
        <f>IF(P180="","",AVERAGEIF($P$6:$P$505, P180, $AE$6:$AE$505))</f>
        <v/>
      </c>
      <c r="AI180" s="11">
        <f>IF(AE180="","",IF(AE180="-","-",IF((AE180-AH180)=0,"-",IF((AE180-AH180)&gt;0,"↑","↓"))))</f>
        <v/>
      </c>
      <c r="AJ180" s="11">
        <f>IF(AF180="","",IF(AF180="-","-",AVERAGEIF($P$6:$P$505, P180, $AF$6:$AF$505)))</f>
        <v/>
      </c>
      <c r="AK180" s="11">
        <f>IF(AF180="","",IF(AF180="-","-",IF((AF180-AJ180)=0,"-",IF((AF180-AJ180)&gt;0,"↑","↓"))))</f>
        <v/>
      </c>
      <c r="AM180" s="124">
        <f>IF(I180="","",((I180-$AJ$2)*$AL$3*((1+$AL$3)^(30*12)))/(((1+$AL$3)^(30*12))-1))</f>
        <v/>
      </c>
    </row>
    <row r="181">
      <c r="B181" s="4" t="n"/>
      <c r="C181" s="10" t="n"/>
      <c r="D181" s="9" t="n"/>
      <c r="E181" s="9" t="n"/>
      <c r="F181" s="10" t="n"/>
      <c r="G181" s="9" t="n"/>
      <c r="H181" s="16" t="n"/>
      <c r="I181" s="123" t="n"/>
      <c r="J181" s="7" t="n"/>
      <c r="K181" s="5" t="n"/>
      <c r="L181" s="5" t="n"/>
      <c r="M181" s="8" t="n"/>
      <c r="N181" s="8" t="n"/>
      <c r="O181" s="5" t="n"/>
      <c r="P181" s="5" t="n"/>
      <c r="Q181" s="8" t="n"/>
      <c r="R181" s="8" t="n"/>
      <c r="S181" s="5" t="n"/>
      <c r="T181" s="5" t="n"/>
      <c r="U181" s="8" t="n"/>
      <c r="V181" s="8" t="n"/>
      <c r="W181" s="5" t="n"/>
      <c r="X181" s="5" t="n"/>
      <c r="Y181" s="5" t="n"/>
      <c r="Z181" s="5" t="n"/>
      <c r="AA181" s="5" t="n"/>
      <c r="AB181" s="5" t="n"/>
      <c r="AC181" s="12" t="n"/>
      <c r="AD181" s="16" t="n"/>
      <c r="AE181" s="11" t="n"/>
      <c r="AF181" s="11" t="n"/>
      <c r="AH181" s="11">
        <f>IF(P181="","",AVERAGEIF($P$6:$P$505, P181, $AE$6:$AE$505))</f>
        <v/>
      </c>
      <c r="AI181" s="11">
        <f>IF(AE181="","",IF(AE181="-","-",IF((AE181-AH181)=0,"-",IF((AE181-AH181)&gt;0,"↑","↓"))))</f>
        <v/>
      </c>
      <c r="AJ181" s="11">
        <f>IF(AF181="","",IF(AF181="-","-",AVERAGEIF($P$6:$P$505, P181, $AF$6:$AF$505)))</f>
        <v/>
      </c>
      <c r="AK181" s="11">
        <f>IF(AF181="","",IF(AF181="-","-",IF((AF181-AJ181)=0,"-",IF((AF181-AJ181)&gt;0,"↑","↓"))))</f>
        <v/>
      </c>
      <c r="AM181" s="124">
        <f>IF(I181="","",((I181-$AJ$2)*$AL$3*((1+$AL$3)^(30*12)))/(((1+$AL$3)^(30*12))-1))</f>
        <v/>
      </c>
    </row>
    <row r="182">
      <c r="B182" s="4" t="n"/>
      <c r="C182" s="10" t="n"/>
      <c r="D182" s="9" t="n"/>
      <c r="E182" s="9" t="n"/>
      <c r="F182" s="10" t="n"/>
      <c r="G182" s="9" t="n"/>
      <c r="H182" s="17" t="n"/>
      <c r="I182" s="123" t="n"/>
      <c r="J182" s="7" t="n"/>
      <c r="K182" s="5" t="n"/>
      <c r="L182" s="5" t="n"/>
      <c r="M182" s="8" t="n"/>
      <c r="N182" s="8" t="n"/>
      <c r="O182" s="5" t="n"/>
      <c r="P182" s="5" t="n"/>
      <c r="Q182" s="8" t="n"/>
      <c r="R182" s="8" t="n"/>
      <c r="S182" s="5" t="n"/>
      <c r="T182" s="5" t="n"/>
      <c r="U182" s="8" t="n"/>
      <c r="V182" s="8" t="n"/>
      <c r="W182" s="5" t="n"/>
      <c r="X182" s="5" t="n"/>
      <c r="Y182" s="5" t="n"/>
      <c r="Z182" s="5" t="n"/>
      <c r="AA182" s="5" t="n"/>
      <c r="AB182" s="5" t="n"/>
      <c r="AC182" s="12" t="n"/>
      <c r="AD182" s="17" t="n"/>
      <c r="AE182" s="11" t="n"/>
      <c r="AF182" s="11" t="n"/>
      <c r="AH182" s="11">
        <f>IF(P182="","",AVERAGEIF($P$6:$P$505, P182, $AE$6:$AE$505))</f>
        <v/>
      </c>
      <c r="AI182" s="11">
        <f>IF(AE182="","",IF(AE182="-","-",IF((AE182-AH182)=0,"-",IF((AE182-AH182)&gt;0,"↑","↓"))))</f>
        <v/>
      </c>
      <c r="AJ182" s="11">
        <f>IF(AF182="","",IF(AF182="-","-",AVERAGEIF($P$6:$P$505, P182, $AF$6:$AF$505)))</f>
        <v/>
      </c>
      <c r="AK182" s="11">
        <f>IF(AF182="","",IF(AF182="-","-",IF((AF182-AJ182)=0,"-",IF((AF182-AJ182)&gt;0,"↑","↓"))))</f>
        <v/>
      </c>
      <c r="AM182" s="124">
        <f>IF(I182="","",((I182-$AJ$2)*$AL$3*((1+$AL$3)^(30*12)))/(((1+$AL$3)^(30*12))-1))</f>
        <v/>
      </c>
    </row>
    <row r="183">
      <c r="B183" s="4" t="n"/>
      <c r="C183" s="10" t="n"/>
      <c r="D183" s="9" t="n"/>
      <c r="E183" s="9" t="n"/>
      <c r="F183" s="10" t="n"/>
      <c r="G183" s="9" t="n"/>
      <c r="H183" s="17" t="n"/>
      <c r="I183" s="123" t="n"/>
      <c r="J183" s="7" t="n"/>
      <c r="K183" s="5" t="n"/>
      <c r="L183" s="5" t="n"/>
      <c r="M183" s="8" t="n"/>
      <c r="N183" s="8" t="n"/>
      <c r="O183" s="5" t="n"/>
      <c r="P183" s="5" t="n"/>
      <c r="Q183" s="8" t="n"/>
      <c r="R183" s="8" t="n"/>
      <c r="S183" s="5" t="n"/>
      <c r="T183" s="5" t="n"/>
      <c r="U183" s="8" t="n"/>
      <c r="V183" s="8" t="n"/>
      <c r="W183" s="5" t="n"/>
      <c r="X183" s="5" t="n"/>
      <c r="Y183" s="5" t="n"/>
      <c r="Z183" s="5" t="n"/>
      <c r="AA183" s="5" t="n"/>
      <c r="AB183" s="5" t="n"/>
      <c r="AC183" s="12" t="n"/>
      <c r="AD183" s="17" t="n"/>
      <c r="AE183" s="11" t="n"/>
      <c r="AF183" s="11" t="n"/>
      <c r="AH183" s="11">
        <f>IF(P183="","",AVERAGEIF($P$6:$P$505, P183, $AE$6:$AE$505))</f>
        <v/>
      </c>
      <c r="AI183" s="11">
        <f>IF(AE183="","",IF(AE183="-","-",IF((AE183-AH183)=0,"-",IF((AE183-AH183)&gt;0,"↑","↓"))))</f>
        <v/>
      </c>
      <c r="AJ183" s="11">
        <f>IF(AF183="","",IF(AF183="-","-",AVERAGEIF($P$6:$P$505, P183, $AF$6:$AF$505)))</f>
        <v/>
      </c>
      <c r="AK183" s="11">
        <f>IF(AF183="","",IF(AF183="-","-",IF((AF183-AJ183)=0,"-",IF((AF183-AJ183)&gt;0,"↑","↓"))))</f>
        <v/>
      </c>
      <c r="AM183" s="124">
        <f>IF(I183="","",((I183-$AJ$2)*$AL$3*((1+$AL$3)^(30*12)))/(((1+$AL$3)^(30*12))-1))</f>
        <v/>
      </c>
    </row>
    <row r="184">
      <c r="B184" s="4" t="n"/>
      <c r="C184" s="10" t="n"/>
      <c r="D184" s="9" t="n"/>
      <c r="E184" s="9" t="n"/>
      <c r="F184" s="10" t="n"/>
      <c r="G184" s="9" t="n"/>
      <c r="H184" s="16" t="n"/>
      <c r="I184" s="123" t="n"/>
      <c r="J184" s="7" t="n"/>
      <c r="K184" s="5" t="n"/>
      <c r="L184" s="5" t="n"/>
      <c r="M184" s="8" t="n"/>
      <c r="N184" s="8" t="n"/>
      <c r="O184" s="5" t="n"/>
      <c r="P184" s="5" t="n"/>
      <c r="Q184" s="8" t="n"/>
      <c r="R184" s="8" t="n"/>
      <c r="S184" s="5" t="n"/>
      <c r="T184" s="5" t="n"/>
      <c r="U184" s="8" t="n"/>
      <c r="V184" s="8" t="n"/>
      <c r="W184" s="5" t="n"/>
      <c r="X184" s="5" t="n"/>
      <c r="Y184" s="5" t="n"/>
      <c r="Z184" s="5" t="n"/>
      <c r="AA184" s="5" t="n"/>
      <c r="AB184" s="5" t="n"/>
      <c r="AC184" s="12" t="n"/>
      <c r="AD184" s="16" t="n"/>
      <c r="AE184" s="11" t="n"/>
      <c r="AF184" s="11" t="n"/>
      <c r="AH184" s="11">
        <f>IF(P184="","",AVERAGEIF($P$6:$P$505, P184, $AE$6:$AE$505))</f>
        <v/>
      </c>
      <c r="AI184" s="11">
        <f>IF(AE184="","",IF(AE184="-","-",IF((AE184-AH184)=0,"-",IF((AE184-AH184)&gt;0,"↑","↓"))))</f>
        <v/>
      </c>
      <c r="AJ184" s="11">
        <f>IF(AF184="","",IF(AF184="-","-",AVERAGEIF($P$6:$P$505, P184, $AF$6:$AF$505)))</f>
        <v/>
      </c>
      <c r="AK184" s="11">
        <f>IF(AF184="","",IF(AF184="-","-",IF((AF184-AJ184)=0,"-",IF((AF184-AJ184)&gt;0,"↑","↓"))))</f>
        <v/>
      </c>
      <c r="AM184" s="124">
        <f>IF(I184="","",((I184-$AJ$2)*$AL$3*((1+$AL$3)^(30*12)))/(((1+$AL$3)^(30*12))-1))</f>
        <v/>
      </c>
    </row>
    <row r="185">
      <c r="B185" s="4" t="n"/>
      <c r="C185" s="10" t="n"/>
      <c r="D185" s="9" t="n"/>
      <c r="E185" s="9" t="n"/>
      <c r="F185" s="10" t="n"/>
      <c r="G185" s="9" t="n"/>
      <c r="H185" s="17" t="n"/>
      <c r="I185" s="123" t="n"/>
      <c r="J185" s="7" t="n"/>
      <c r="K185" s="5" t="n"/>
      <c r="L185" s="5" t="n"/>
      <c r="M185" s="8" t="n"/>
      <c r="N185" s="8" t="n"/>
      <c r="O185" s="5" t="n"/>
      <c r="P185" s="5" t="n"/>
      <c r="Q185" s="8" t="n"/>
      <c r="R185" s="8" t="n"/>
      <c r="S185" s="5" t="n"/>
      <c r="T185" s="5" t="n"/>
      <c r="U185" s="8" t="n"/>
      <c r="V185" s="8" t="n"/>
      <c r="W185" s="5" t="n"/>
      <c r="X185" s="5" t="n"/>
      <c r="Y185" s="5" t="n"/>
      <c r="Z185" s="5" t="n"/>
      <c r="AA185" s="5" t="n"/>
      <c r="AB185" s="5" t="n"/>
      <c r="AC185" s="12" t="n"/>
      <c r="AD185" s="17" t="n"/>
      <c r="AE185" s="11" t="n"/>
      <c r="AF185" s="11" t="n"/>
      <c r="AH185" s="11">
        <f>IF(P185="","",AVERAGEIF($P$6:$P$505, P185, $AE$6:$AE$505))</f>
        <v/>
      </c>
      <c r="AI185" s="11">
        <f>IF(AE185="","",IF(AE185="-","-",IF((AE185-AH185)=0,"-",IF((AE185-AH185)&gt;0,"↑","↓"))))</f>
        <v/>
      </c>
      <c r="AJ185" s="11">
        <f>IF(AF185="","",IF(AF185="-","-",AVERAGEIF($P$6:$P$505, P185, $AF$6:$AF$505)))</f>
        <v/>
      </c>
      <c r="AK185" s="11">
        <f>IF(AF185="","",IF(AF185="-","-",IF((AF185-AJ185)=0,"-",IF((AF185-AJ185)&gt;0,"↑","↓"))))</f>
        <v/>
      </c>
      <c r="AM185" s="124">
        <f>IF(I185="","",((I185-$AJ$2)*$AL$3*((1+$AL$3)^(30*12)))/(((1+$AL$3)^(30*12))-1))</f>
        <v/>
      </c>
    </row>
    <row r="186">
      <c r="B186" s="4" t="n"/>
      <c r="C186" s="10" t="n"/>
      <c r="D186" s="9" t="n"/>
      <c r="E186" s="9" t="n"/>
      <c r="F186" s="10" t="n"/>
      <c r="G186" s="9" t="n"/>
      <c r="H186" s="17" t="n"/>
      <c r="I186" s="123" t="n"/>
      <c r="J186" s="7" t="n"/>
      <c r="K186" s="5" t="n"/>
      <c r="L186" s="5" t="n"/>
      <c r="M186" s="8" t="n"/>
      <c r="N186" s="8" t="n"/>
      <c r="O186" s="5" t="n"/>
      <c r="P186" s="5" t="n"/>
      <c r="Q186" s="8" t="n"/>
      <c r="R186" s="8" t="n"/>
      <c r="S186" s="5" t="n"/>
      <c r="T186" s="5" t="n"/>
      <c r="U186" s="8" t="n"/>
      <c r="V186" s="8" t="n"/>
      <c r="W186" s="5" t="n"/>
      <c r="X186" s="5" t="n"/>
      <c r="Y186" s="5" t="n"/>
      <c r="Z186" s="5" t="n"/>
      <c r="AA186" s="5" t="n"/>
      <c r="AB186" s="5" t="n"/>
      <c r="AC186" s="12" t="n"/>
      <c r="AD186" s="17" t="n"/>
      <c r="AE186" s="11" t="n"/>
      <c r="AF186" s="11" t="n"/>
      <c r="AH186" s="11">
        <f>IF(P186="","",AVERAGEIF($P$6:$P$505, P186, $AE$6:$AE$505))</f>
        <v/>
      </c>
      <c r="AI186" s="11">
        <f>IF(AE186="","",IF(AE186="-","-",IF((AE186-AH186)=0,"-",IF((AE186-AH186)&gt;0,"↑","↓"))))</f>
        <v/>
      </c>
      <c r="AJ186" s="11">
        <f>IF(AF186="","",IF(AF186="-","-",AVERAGEIF($P$6:$P$505, P186, $AF$6:$AF$505)))</f>
        <v/>
      </c>
      <c r="AK186" s="11">
        <f>IF(AF186="","",IF(AF186="-","-",IF((AF186-AJ186)=0,"-",IF((AF186-AJ186)&gt;0,"↑","↓"))))</f>
        <v/>
      </c>
      <c r="AM186" s="124">
        <f>IF(I186="","",((I186-$AJ$2)*$AL$3*((1+$AL$3)^(30*12)))/(((1+$AL$3)^(30*12))-1))</f>
        <v/>
      </c>
    </row>
    <row r="187">
      <c r="B187" s="4" t="n"/>
      <c r="C187" s="10" t="n"/>
      <c r="D187" s="9" t="n"/>
      <c r="E187" s="9" t="n"/>
      <c r="F187" s="10" t="n"/>
      <c r="G187" s="9" t="n"/>
      <c r="H187" s="16" t="n"/>
      <c r="I187" s="123" t="n"/>
      <c r="J187" s="7" t="n"/>
      <c r="K187" s="5" t="n"/>
      <c r="L187" s="5" t="n"/>
      <c r="M187" s="8" t="n"/>
      <c r="N187" s="8" t="n"/>
      <c r="O187" s="5" t="n"/>
      <c r="P187" s="5" t="n"/>
      <c r="Q187" s="8" t="n"/>
      <c r="R187" s="8" t="n"/>
      <c r="S187" s="5" t="n"/>
      <c r="T187" s="5" t="n"/>
      <c r="U187" s="8" t="n"/>
      <c r="V187" s="8" t="n"/>
      <c r="W187" s="5" t="n"/>
      <c r="X187" s="5" t="n"/>
      <c r="Y187" s="5" t="n"/>
      <c r="Z187" s="5" t="n"/>
      <c r="AA187" s="5" t="n"/>
      <c r="AB187" s="5" t="n"/>
      <c r="AC187" s="12" t="n"/>
      <c r="AD187" s="16" t="n"/>
      <c r="AE187" s="11" t="n"/>
      <c r="AF187" s="11" t="n"/>
      <c r="AH187" s="11">
        <f>IF(P187="","",AVERAGEIF($P$6:$P$505, P187, $AE$6:$AE$505))</f>
        <v/>
      </c>
      <c r="AI187" s="11">
        <f>IF(AE187="","",IF(AE187="-","-",IF((AE187-AH187)=0,"-",IF((AE187-AH187)&gt;0,"↑","↓"))))</f>
        <v/>
      </c>
      <c r="AJ187" s="11">
        <f>IF(AF187="","",IF(AF187="-","-",AVERAGEIF($P$6:$P$505, P187, $AF$6:$AF$505)))</f>
        <v/>
      </c>
      <c r="AK187" s="11">
        <f>IF(AF187="","",IF(AF187="-","-",IF((AF187-AJ187)=0,"-",IF((AF187-AJ187)&gt;0,"↑","↓"))))</f>
        <v/>
      </c>
      <c r="AM187" s="124">
        <f>IF(I187="","",((I187-$AJ$2)*$AL$3*((1+$AL$3)^(30*12)))/(((1+$AL$3)^(30*12))-1))</f>
        <v/>
      </c>
    </row>
    <row r="188">
      <c r="B188" s="4" t="n"/>
      <c r="C188" s="10" t="n"/>
      <c r="D188" s="9" t="n"/>
      <c r="E188" s="9" t="n"/>
      <c r="F188" s="10" t="n"/>
      <c r="G188" s="9" t="n"/>
      <c r="H188" s="17" t="n"/>
      <c r="I188" s="123" t="n"/>
      <c r="J188" s="7" t="n"/>
      <c r="K188" s="5" t="n"/>
      <c r="L188" s="5" t="n"/>
      <c r="M188" s="8" t="n"/>
      <c r="N188" s="8" t="n"/>
      <c r="O188" s="5" t="n"/>
      <c r="P188" s="5" t="n"/>
      <c r="Q188" s="8" t="n"/>
      <c r="R188" s="8" t="n"/>
      <c r="S188" s="5" t="n"/>
      <c r="T188" s="5" t="n"/>
      <c r="U188" s="8" t="n"/>
      <c r="V188" s="8" t="n"/>
      <c r="W188" s="5" t="n"/>
      <c r="X188" s="5" t="n"/>
      <c r="Y188" s="5" t="n"/>
      <c r="Z188" s="5" t="n"/>
      <c r="AA188" s="5" t="n"/>
      <c r="AB188" s="5" t="n"/>
      <c r="AC188" s="12" t="n"/>
      <c r="AD188" s="17" t="n"/>
      <c r="AE188" s="11" t="n"/>
      <c r="AF188" s="11" t="n"/>
      <c r="AH188" s="11">
        <f>IF(P188="","",AVERAGEIF($P$6:$P$505, P188, $AE$6:$AE$505))</f>
        <v/>
      </c>
      <c r="AI188" s="11">
        <f>IF(AE188="","",IF(AE188="-","-",IF((AE188-AH188)=0,"-",IF((AE188-AH188)&gt;0,"↑","↓"))))</f>
        <v/>
      </c>
      <c r="AJ188" s="11">
        <f>IF(AF188="","",IF(AF188="-","-",AVERAGEIF($P$6:$P$505, P188, $AF$6:$AF$505)))</f>
        <v/>
      </c>
      <c r="AK188" s="11">
        <f>IF(AF188="","",IF(AF188="-","-",IF((AF188-AJ188)=0,"-",IF((AF188-AJ188)&gt;0,"↑","↓"))))</f>
        <v/>
      </c>
      <c r="AM188" s="124">
        <f>IF(I188="","",((I188-$AJ$2)*$AL$3*((1+$AL$3)^(30*12)))/(((1+$AL$3)^(30*12))-1))</f>
        <v/>
      </c>
    </row>
    <row r="189">
      <c r="B189" s="4" t="n"/>
      <c r="C189" s="10" t="n"/>
      <c r="D189" s="9" t="n"/>
      <c r="E189" s="9" t="n"/>
      <c r="F189" s="10" t="n"/>
      <c r="G189" s="9" t="n"/>
      <c r="H189" s="17" t="n"/>
      <c r="I189" s="123" t="n"/>
      <c r="J189" s="7" t="n"/>
      <c r="K189" s="5" t="n"/>
      <c r="L189" s="5" t="n"/>
      <c r="M189" s="8" t="n"/>
      <c r="N189" s="8" t="n"/>
      <c r="O189" s="5" t="n"/>
      <c r="P189" s="5" t="n"/>
      <c r="Q189" s="8" t="n"/>
      <c r="R189" s="8" t="n"/>
      <c r="S189" s="5" t="n"/>
      <c r="T189" s="5" t="n"/>
      <c r="U189" s="8" t="n"/>
      <c r="V189" s="8" t="n"/>
      <c r="W189" s="5" t="n"/>
      <c r="X189" s="5" t="n"/>
      <c r="Y189" s="5" t="n"/>
      <c r="Z189" s="5" t="n"/>
      <c r="AA189" s="5" t="n"/>
      <c r="AB189" s="5" t="n"/>
      <c r="AC189" s="12" t="n"/>
      <c r="AD189" s="17" t="n"/>
      <c r="AE189" s="11" t="n"/>
      <c r="AF189" s="11" t="n"/>
      <c r="AH189" s="11">
        <f>IF(P189="","",AVERAGEIF($P$6:$P$505, P189, $AE$6:$AE$505))</f>
        <v/>
      </c>
      <c r="AI189" s="11">
        <f>IF(AE189="","",IF(AE189="-","-",IF((AE189-AH189)=0,"-",IF((AE189-AH189)&gt;0,"↑","↓"))))</f>
        <v/>
      </c>
      <c r="AJ189" s="11">
        <f>IF(AF189="","",IF(AF189="-","-",AVERAGEIF($P$6:$P$505, P189, $AF$6:$AF$505)))</f>
        <v/>
      </c>
      <c r="AK189" s="11">
        <f>IF(AF189="","",IF(AF189="-","-",IF((AF189-AJ189)=0,"-",IF((AF189-AJ189)&gt;0,"↑","↓"))))</f>
        <v/>
      </c>
      <c r="AM189" s="124">
        <f>IF(I189="","",((I189-$AJ$2)*$AL$3*((1+$AL$3)^(30*12)))/(((1+$AL$3)^(30*12))-1))</f>
        <v/>
      </c>
    </row>
    <row r="190">
      <c r="B190" s="4" t="n"/>
      <c r="C190" s="10" t="n"/>
      <c r="D190" s="9" t="n"/>
      <c r="E190" s="9" t="n"/>
      <c r="F190" s="10" t="n"/>
      <c r="G190" s="9" t="n"/>
      <c r="H190" s="16" t="n"/>
      <c r="I190" s="123" t="n"/>
      <c r="J190" s="7" t="n"/>
      <c r="K190" s="5" t="n"/>
      <c r="L190" s="5" t="n"/>
      <c r="M190" s="8" t="n"/>
      <c r="N190" s="8" t="n"/>
      <c r="O190" s="5" t="n"/>
      <c r="P190" s="5" t="n"/>
      <c r="Q190" s="8" t="n"/>
      <c r="R190" s="8" t="n"/>
      <c r="S190" s="5" t="n"/>
      <c r="T190" s="5" t="n"/>
      <c r="U190" s="8" t="n"/>
      <c r="V190" s="8" t="n"/>
      <c r="W190" s="5" t="n"/>
      <c r="X190" s="5" t="n"/>
      <c r="Y190" s="5" t="n"/>
      <c r="Z190" s="5" t="n"/>
      <c r="AA190" s="5" t="n"/>
      <c r="AB190" s="5" t="n"/>
      <c r="AC190" s="12" t="n"/>
      <c r="AD190" s="16" t="n"/>
      <c r="AE190" s="11" t="n"/>
      <c r="AF190" s="11" t="n"/>
      <c r="AH190" s="11">
        <f>IF(P190="","",AVERAGEIF($P$6:$P$505, P190, $AE$6:$AE$505))</f>
        <v/>
      </c>
      <c r="AI190" s="11">
        <f>IF(AE190="","",IF(AE190="-","-",IF((AE190-AH190)=0,"-",IF((AE190-AH190)&gt;0,"↑","↓"))))</f>
        <v/>
      </c>
      <c r="AJ190" s="11">
        <f>IF(AF190="","",IF(AF190="-","-",AVERAGEIF($P$6:$P$505, P190, $AF$6:$AF$505)))</f>
        <v/>
      </c>
      <c r="AK190" s="11">
        <f>IF(AF190="","",IF(AF190="-","-",IF((AF190-AJ190)=0,"-",IF((AF190-AJ190)&gt;0,"↑","↓"))))</f>
        <v/>
      </c>
      <c r="AM190" s="124">
        <f>IF(I190="","",((I190-$AJ$2)*$AL$3*((1+$AL$3)^(30*12)))/(((1+$AL$3)^(30*12))-1))</f>
        <v/>
      </c>
    </row>
    <row r="191">
      <c r="B191" s="4" t="n"/>
      <c r="C191" s="10" t="n"/>
      <c r="D191" s="9" t="n"/>
      <c r="E191" s="9" t="n"/>
      <c r="F191" s="10" t="n"/>
      <c r="G191" s="9" t="n"/>
      <c r="H191" s="17" t="n"/>
      <c r="I191" s="123" t="n"/>
      <c r="J191" s="7" t="n"/>
      <c r="K191" s="5" t="n"/>
      <c r="L191" s="5" t="n"/>
      <c r="M191" s="8" t="n"/>
      <c r="N191" s="8" t="n"/>
      <c r="O191" s="5" t="n"/>
      <c r="P191" s="5" t="n"/>
      <c r="Q191" s="8" t="n"/>
      <c r="R191" s="8" t="n"/>
      <c r="S191" s="5" t="n"/>
      <c r="T191" s="5" t="n"/>
      <c r="U191" s="8" t="n"/>
      <c r="V191" s="8" t="n"/>
      <c r="W191" s="5" t="n"/>
      <c r="X191" s="5" t="n"/>
      <c r="Y191" s="5" t="n"/>
      <c r="Z191" s="5" t="n"/>
      <c r="AA191" s="5" t="n"/>
      <c r="AB191" s="5" t="n"/>
      <c r="AC191" s="12" t="n"/>
      <c r="AD191" s="17" t="n"/>
      <c r="AE191" s="11" t="n"/>
      <c r="AF191" s="11" t="n"/>
      <c r="AH191" s="11">
        <f>IF(P191="","",AVERAGEIF($P$6:$P$505, P191, $AE$6:$AE$505))</f>
        <v/>
      </c>
      <c r="AI191" s="11">
        <f>IF(AE191="","",IF(AE191="-","-",IF((AE191-AH191)=0,"-",IF((AE191-AH191)&gt;0,"↑","↓"))))</f>
        <v/>
      </c>
      <c r="AJ191" s="11">
        <f>IF(AF191="","",IF(AF191="-","-",AVERAGEIF($P$6:$P$505, P191, $AF$6:$AF$505)))</f>
        <v/>
      </c>
      <c r="AK191" s="11">
        <f>IF(AF191="","",IF(AF191="-","-",IF((AF191-AJ191)=0,"-",IF((AF191-AJ191)&gt;0,"↑","↓"))))</f>
        <v/>
      </c>
      <c r="AM191" s="124">
        <f>IF(I191="","",((I191-$AJ$2)*$AL$3*((1+$AL$3)^(30*12)))/(((1+$AL$3)^(30*12))-1))</f>
        <v/>
      </c>
    </row>
    <row r="192">
      <c r="B192" s="4" t="n"/>
      <c r="C192" s="10" t="n"/>
      <c r="D192" s="9" t="n"/>
      <c r="E192" s="9" t="n"/>
      <c r="F192" s="10" t="n"/>
      <c r="G192" s="9" t="n"/>
      <c r="H192" s="17" t="n"/>
      <c r="I192" s="123" t="n"/>
      <c r="J192" s="7" t="n"/>
      <c r="K192" s="5" t="n"/>
      <c r="L192" s="5" t="n"/>
      <c r="M192" s="8" t="n"/>
      <c r="N192" s="8" t="n"/>
      <c r="O192" s="5" t="n"/>
      <c r="P192" s="5" t="n"/>
      <c r="Q192" s="8" t="n"/>
      <c r="R192" s="8" t="n"/>
      <c r="S192" s="5" t="n"/>
      <c r="T192" s="5" t="n"/>
      <c r="U192" s="8" t="n"/>
      <c r="V192" s="8" t="n"/>
      <c r="W192" s="5" t="n"/>
      <c r="X192" s="5" t="n"/>
      <c r="Y192" s="5" t="n"/>
      <c r="Z192" s="5" t="n"/>
      <c r="AA192" s="5" t="n"/>
      <c r="AB192" s="5" t="n"/>
      <c r="AC192" s="12" t="n"/>
      <c r="AD192" s="17" t="n"/>
      <c r="AE192" s="11" t="n"/>
      <c r="AF192" s="11" t="n"/>
      <c r="AH192" s="11">
        <f>IF(P192="","",AVERAGEIF($P$6:$P$505, P192, $AE$6:$AE$505))</f>
        <v/>
      </c>
      <c r="AI192" s="11">
        <f>IF(AE192="","",IF(AE192="-","-",IF((AE192-AH192)=0,"-",IF((AE192-AH192)&gt;0,"↑","↓"))))</f>
        <v/>
      </c>
      <c r="AJ192" s="11">
        <f>IF(AF192="","",IF(AF192="-","-",AVERAGEIF($P$6:$P$505, P192, $AF$6:$AF$505)))</f>
        <v/>
      </c>
      <c r="AK192" s="11">
        <f>IF(AF192="","",IF(AF192="-","-",IF((AF192-AJ192)=0,"-",IF((AF192-AJ192)&gt;0,"↑","↓"))))</f>
        <v/>
      </c>
      <c r="AM192" s="124">
        <f>IF(I192="","",((I192-$AJ$2)*$AL$3*((1+$AL$3)^(30*12)))/(((1+$AL$3)^(30*12))-1))</f>
        <v/>
      </c>
    </row>
    <row r="193">
      <c r="B193" s="4" t="n"/>
      <c r="C193" s="10" t="n"/>
      <c r="D193" s="9" t="n"/>
      <c r="E193" s="9" t="n"/>
      <c r="F193" s="10" t="n"/>
      <c r="G193" s="9" t="n"/>
      <c r="H193" s="16" t="n"/>
      <c r="I193" s="123" t="n"/>
      <c r="J193" s="7" t="n"/>
      <c r="K193" s="5" t="n"/>
      <c r="L193" s="5" t="n"/>
      <c r="M193" s="8" t="n"/>
      <c r="N193" s="8" t="n"/>
      <c r="O193" s="5" t="n"/>
      <c r="P193" s="5" t="n"/>
      <c r="Q193" s="8" t="n"/>
      <c r="R193" s="8" t="n"/>
      <c r="S193" s="5" t="n"/>
      <c r="T193" s="5" t="n"/>
      <c r="U193" s="8" t="n"/>
      <c r="V193" s="8" t="n"/>
      <c r="W193" s="5" t="n"/>
      <c r="X193" s="5" t="n"/>
      <c r="Y193" s="5" t="n"/>
      <c r="Z193" s="5" t="n"/>
      <c r="AA193" s="5" t="n"/>
      <c r="AB193" s="5" t="n"/>
      <c r="AC193" s="12" t="n"/>
      <c r="AD193" s="16" t="n"/>
      <c r="AE193" s="11" t="n"/>
      <c r="AF193" s="11" t="n"/>
      <c r="AH193" s="11">
        <f>IF(P193="","",AVERAGEIF($P$6:$P$505, P193, $AE$6:$AE$505))</f>
        <v/>
      </c>
      <c r="AI193" s="11">
        <f>IF(AE193="","",IF(AE193="-","-",IF((AE193-AH193)=0,"-",IF((AE193-AH193)&gt;0,"↑","↓"))))</f>
        <v/>
      </c>
      <c r="AJ193" s="11">
        <f>IF(AF193="","",IF(AF193="-","-",AVERAGEIF($P$6:$P$505, P193, $AF$6:$AF$505)))</f>
        <v/>
      </c>
      <c r="AK193" s="11">
        <f>IF(AF193="","",IF(AF193="-","-",IF((AF193-AJ193)=0,"-",IF((AF193-AJ193)&gt;0,"↑","↓"))))</f>
        <v/>
      </c>
      <c r="AM193" s="124">
        <f>IF(I193="","",((I193-$AJ$2)*$AL$3*((1+$AL$3)^(30*12)))/(((1+$AL$3)^(30*12))-1))</f>
        <v/>
      </c>
    </row>
    <row r="194">
      <c r="B194" s="4" t="n"/>
      <c r="C194" s="10" t="n"/>
      <c r="D194" s="9" t="n"/>
      <c r="E194" s="9" t="n"/>
      <c r="F194" s="10" t="n"/>
      <c r="G194" s="9" t="n"/>
      <c r="H194" s="17" t="n"/>
      <c r="I194" s="123" t="n"/>
      <c r="J194" s="7" t="n"/>
      <c r="K194" s="5" t="n"/>
      <c r="L194" s="5" t="n"/>
      <c r="M194" s="8" t="n"/>
      <c r="N194" s="8" t="n"/>
      <c r="O194" s="5" t="n"/>
      <c r="P194" s="5" t="n"/>
      <c r="Q194" s="8" t="n"/>
      <c r="R194" s="8" t="n"/>
      <c r="S194" s="5" t="n"/>
      <c r="T194" s="5" t="n"/>
      <c r="U194" s="8" t="n"/>
      <c r="V194" s="8" t="n"/>
      <c r="W194" s="5" t="n"/>
      <c r="X194" s="5" t="n"/>
      <c r="Y194" s="5" t="n"/>
      <c r="Z194" s="5" t="n"/>
      <c r="AA194" s="5" t="n"/>
      <c r="AB194" s="5" t="n"/>
      <c r="AC194" s="12" t="n"/>
      <c r="AD194" s="17" t="n"/>
      <c r="AE194" s="11" t="n"/>
      <c r="AF194" s="11" t="n"/>
      <c r="AH194" s="11">
        <f>IF(P194="","",AVERAGEIF($P$6:$P$505, P194, $AE$6:$AE$505))</f>
        <v/>
      </c>
      <c r="AI194" s="11">
        <f>IF(AE194="","",IF(AE194="-","-",IF((AE194-AH194)=0,"-",IF((AE194-AH194)&gt;0,"↑","↓"))))</f>
        <v/>
      </c>
      <c r="AJ194" s="11">
        <f>IF(AF194="","",IF(AF194="-","-",AVERAGEIF($P$6:$P$505, P194, $AF$6:$AF$505)))</f>
        <v/>
      </c>
      <c r="AK194" s="11">
        <f>IF(AF194="","",IF(AF194="-","-",IF((AF194-AJ194)=0,"-",IF((AF194-AJ194)&gt;0,"↑","↓"))))</f>
        <v/>
      </c>
      <c r="AM194" s="124">
        <f>IF(I194="","",((I194-$AJ$2)*$AL$3*((1+$AL$3)^(30*12)))/(((1+$AL$3)^(30*12))-1))</f>
        <v/>
      </c>
    </row>
    <row r="195">
      <c r="B195" s="4" t="n"/>
      <c r="C195" s="10" t="n"/>
      <c r="D195" s="9" t="n"/>
      <c r="E195" s="9" t="n"/>
      <c r="F195" s="10" t="n"/>
      <c r="G195" s="9" t="n"/>
      <c r="H195" s="17" t="n"/>
      <c r="I195" s="123" t="n"/>
      <c r="J195" s="7" t="n"/>
      <c r="K195" s="5" t="n"/>
      <c r="L195" s="5" t="n"/>
      <c r="M195" s="8" t="n"/>
      <c r="N195" s="8" t="n"/>
      <c r="O195" s="5" t="n"/>
      <c r="P195" s="5" t="n"/>
      <c r="Q195" s="8" t="n"/>
      <c r="R195" s="8" t="n"/>
      <c r="S195" s="5" t="n"/>
      <c r="T195" s="5" t="n"/>
      <c r="U195" s="8" t="n"/>
      <c r="V195" s="8" t="n"/>
      <c r="W195" s="5" t="n"/>
      <c r="X195" s="5" t="n"/>
      <c r="Y195" s="5" t="n"/>
      <c r="Z195" s="5" t="n"/>
      <c r="AA195" s="5" t="n"/>
      <c r="AB195" s="5" t="n"/>
      <c r="AC195" s="12" t="n"/>
      <c r="AD195" s="17" t="n"/>
      <c r="AE195" s="11" t="n"/>
      <c r="AF195" s="11" t="n"/>
      <c r="AH195" s="11">
        <f>IF(P195="","",AVERAGEIF($P$6:$P$505, P195, $AE$6:$AE$505))</f>
        <v/>
      </c>
      <c r="AI195" s="11">
        <f>IF(AE195="","",IF(AE195="-","-",IF((AE195-AH195)=0,"-",IF((AE195-AH195)&gt;0,"↑","↓"))))</f>
        <v/>
      </c>
      <c r="AJ195" s="11">
        <f>IF(AF195="","",IF(AF195="-","-",AVERAGEIF($P$6:$P$505, P195, $AF$6:$AF$505)))</f>
        <v/>
      </c>
      <c r="AK195" s="11">
        <f>IF(AF195="","",IF(AF195="-","-",IF((AF195-AJ195)=0,"-",IF((AF195-AJ195)&gt;0,"↑","↓"))))</f>
        <v/>
      </c>
      <c r="AM195" s="124">
        <f>IF(I195="","",((I195-$AJ$2)*$AL$3*((1+$AL$3)^(30*12)))/(((1+$AL$3)^(30*12))-1))</f>
        <v/>
      </c>
    </row>
    <row r="196">
      <c r="B196" s="4" t="n"/>
      <c r="C196" s="10" t="n"/>
      <c r="D196" s="9" t="n"/>
      <c r="E196" s="9" t="n"/>
      <c r="F196" s="10" t="n"/>
      <c r="G196" s="9" t="n"/>
      <c r="H196" s="16" t="n"/>
      <c r="I196" s="123" t="n"/>
      <c r="J196" s="7" t="n"/>
      <c r="K196" s="5" t="n"/>
      <c r="L196" s="5" t="n"/>
      <c r="M196" s="8" t="n"/>
      <c r="N196" s="8" t="n"/>
      <c r="O196" s="5" t="n"/>
      <c r="P196" s="5" t="n"/>
      <c r="Q196" s="8" t="n"/>
      <c r="R196" s="8" t="n"/>
      <c r="S196" s="5" t="n"/>
      <c r="T196" s="5" t="n"/>
      <c r="U196" s="8" t="n"/>
      <c r="V196" s="8" t="n"/>
      <c r="W196" s="5" t="n"/>
      <c r="X196" s="5" t="n"/>
      <c r="Y196" s="5" t="n"/>
      <c r="Z196" s="5" t="n"/>
      <c r="AA196" s="5" t="n"/>
      <c r="AB196" s="5" t="n"/>
      <c r="AC196" s="12" t="n"/>
      <c r="AD196" s="16" t="n"/>
      <c r="AE196" s="11" t="n"/>
      <c r="AF196" s="11" t="n"/>
      <c r="AH196" s="11">
        <f>IF(P196="","",AVERAGEIF($P$6:$P$505, P196, $AE$6:$AE$505))</f>
        <v/>
      </c>
      <c r="AI196" s="11">
        <f>IF(AE196="","",IF(AE196="-","-",IF((AE196-AH196)=0,"-",IF((AE196-AH196)&gt;0,"↑","↓"))))</f>
        <v/>
      </c>
      <c r="AJ196" s="11">
        <f>IF(AF196="","",IF(AF196="-","-",AVERAGEIF($P$6:$P$505, P196, $AF$6:$AF$505)))</f>
        <v/>
      </c>
      <c r="AK196" s="11">
        <f>IF(AF196="","",IF(AF196="-","-",IF((AF196-AJ196)=0,"-",IF((AF196-AJ196)&gt;0,"↑","↓"))))</f>
        <v/>
      </c>
      <c r="AM196" s="124">
        <f>IF(I196="","",((I196-$AJ$2)*$AL$3*((1+$AL$3)^(30*12)))/(((1+$AL$3)^(30*12))-1))</f>
        <v/>
      </c>
    </row>
    <row r="197">
      <c r="B197" s="4" t="n"/>
      <c r="C197" s="10" t="n"/>
      <c r="D197" s="9" t="n"/>
      <c r="E197" s="9" t="n"/>
      <c r="F197" s="10" t="n"/>
      <c r="G197" s="9" t="n"/>
      <c r="H197" s="17" t="n"/>
      <c r="I197" s="123" t="n"/>
      <c r="J197" s="7" t="n"/>
      <c r="K197" s="5" t="n"/>
      <c r="L197" s="5" t="n"/>
      <c r="M197" s="8" t="n"/>
      <c r="N197" s="8" t="n"/>
      <c r="O197" s="5" t="n"/>
      <c r="P197" s="5" t="n"/>
      <c r="Q197" s="8" t="n"/>
      <c r="R197" s="8" t="n"/>
      <c r="S197" s="5" t="n"/>
      <c r="T197" s="5" t="n"/>
      <c r="U197" s="8" t="n"/>
      <c r="V197" s="8" t="n"/>
      <c r="W197" s="5" t="n"/>
      <c r="X197" s="5" t="n"/>
      <c r="Y197" s="5" t="n"/>
      <c r="Z197" s="5" t="n"/>
      <c r="AA197" s="5" t="n"/>
      <c r="AB197" s="5" t="n"/>
      <c r="AC197" s="12" t="n"/>
      <c r="AD197" s="17" t="n"/>
      <c r="AE197" s="11" t="n"/>
      <c r="AF197" s="11" t="n"/>
      <c r="AH197" s="11">
        <f>IF(P197="","",AVERAGEIF($P$6:$P$505, P197, $AE$6:$AE$505))</f>
        <v/>
      </c>
      <c r="AI197" s="11">
        <f>IF(AE197="","",IF(AE197="-","-",IF((AE197-AH197)=0,"-",IF((AE197-AH197)&gt;0,"↑","↓"))))</f>
        <v/>
      </c>
      <c r="AJ197" s="11">
        <f>IF(AF197="","",IF(AF197="-","-",AVERAGEIF($P$6:$P$505, P197, $AF$6:$AF$505)))</f>
        <v/>
      </c>
      <c r="AK197" s="11">
        <f>IF(AF197="","",IF(AF197="-","-",IF((AF197-AJ197)=0,"-",IF((AF197-AJ197)&gt;0,"↑","↓"))))</f>
        <v/>
      </c>
      <c r="AM197" s="124">
        <f>IF(I197="","",((I197-$AJ$2)*$AL$3*((1+$AL$3)^(30*12)))/(((1+$AL$3)^(30*12))-1))</f>
        <v/>
      </c>
    </row>
    <row r="198">
      <c r="B198" s="4" t="n"/>
      <c r="C198" s="10" t="n"/>
      <c r="D198" s="9" t="n"/>
      <c r="E198" s="9" t="n"/>
      <c r="F198" s="10" t="n"/>
      <c r="G198" s="9" t="n"/>
      <c r="H198" s="17" t="n"/>
      <c r="I198" s="123" t="n"/>
      <c r="J198" s="7" t="n"/>
      <c r="K198" s="5" t="n"/>
      <c r="L198" s="5" t="n"/>
      <c r="M198" s="8" t="n"/>
      <c r="N198" s="8" t="n"/>
      <c r="O198" s="5" t="n"/>
      <c r="P198" s="5" t="n"/>
      <c r="Q198" s="8" t="n"/>
      <c r="R198" s="8" t="n"/>
      <c r="S198" s="5" t="n"/>
      <c r="T198" s="5" t="n"/>
      <c r="U198" s="8" t="n"/>
      <c r="V198" s="8" t="n"/>
      <c r="W198" s="5" t="n"/>
      <c r="X198" s="5" t="n"/>
      <c r="Y198" s="5" t="n"/>
      <c r="Z198" s="5" t="n"/>
      <c r="AA198" s="5" t="n"/>
      <c r="AB198" s="5" t="n"/>
      <c r="AC198" s="12" t="n"/>
      <c r="AD198" s="17" t="n"/>
      <c r="AE198" s="11" t="n"/>
      <c r="AF198" s="11" t="n"/>
      <c r="AH198" s="11">
        <f>IF(P198="","",AVERAGEIF($P$6:$P$505, P198, $AE$6:$AE$505))</f>
        <v/>
      </c>
      <c r="AI198" s="11">
        <f>IF(AE198="","",IF(AE198="-","-",IF((AE198-AH198)=0,"-",IF((AE198-AH198)&gt;0,"↑","↓"))))</f>
        <v/>
      </c>
      <c r="AJ198" s="11">
        <f>IF(AF198="","",IF(AF198="-","-",AVERAGEIF($P$6:$P$505, P198, $AF$6:$AF$505)))</f>
        <v/>
      </c>
      <c r="AK198" s="11">
        <f>IF(AF198="","",IF(AF198="-","-",IF((AF198-AJ198)=0,"-",IF((AF198-AJ198)&gt;0,"↑","↓"))))</f>
        <v/>
      </c>
      <c r="AM198" s="124">
        <f>IF(I198="","",((I198-$AJ$2)*$AL$3*((1+$AL$3)^(30*12)))/(((1+$AL$3)^(30*12))-1))</f>
        <v/>
      </c>
    </row>
    <row r="199">
      <c r="B199" s="4" t="n"/>
      <c r="C199" s="10" t="n"/>
      <c r="D199" s="9" t="n"/>
      <c r="E199" s="9" t="n"/>
      <c r="F199" s="10" t="n"/>
      <c r="G199" s="9" t="n"/>
      <c r="H199" s="16" t="n"/>
      <c r="I199" s="123" t="n"/>
      <c r="J199" s="7" t="n"/>
      <c r="K199" s="5" t="n"/>
      <c r="L199" s="5" t="n"/>
      <c r="M199" s="8" t="n"/>
      <c r="N199" s="8" t="n"/>
      <c r="O199" s="5" t="n"/>
      <c r="P199" s="5" t="n"/>
      <c r="Q199" s="8" t="n"/>
      <c r="R199" s="8" t="n"/>
      <c r="S199" s="5" t="n"/>
      <c r="T199" s="5" t="n"/>
      <c r="U199" s="8" t="n"/>
      <c r="V199" s="8" t="n"/>
      <c r="W199" s="5" t="n"/>
      <c r="X199" s="5" t="n"/>
      <c r="Y199" s="5" t="n"/>
      <c r="Z199" s="5" t="n"/>
      <c r="AA199" s="5" t="n"/>
      <c r="AB199" s="5" t="n"/>
      <c r="AC199" s="12" t="n"/>
      <c r="AD199" s="16" t="n"/>
      <c r="AE199" s="11" t="n"/>
      <c r="AF199" s="11" t="n"/>
      <c r="AH199" s="11">
        <f>IF(P199="","",AVERAGEIF($P$6:$P$505, P199, $AE$6:$AE$505))</f>
        <v/>
      </c>
      <c r="AI199" s="11">
        <f>IF(AE199="","",IF(AE199="-","-",IF((AE199-AH199)=0,"-",IF((AE199-AH199)&gt;0,"↑","↓"))))</f>
        <v/>
      </c>
      <c r="AJ199" s="11">
        <f>IF(AF199="","",IF(AF199="-","-",AVERAGEIF($P$6:$P$505, P199, $AF$6:$AF$505)))</f>
        <v/>
      </c>
      <c r="AK199" s="11">
        <f>IF(AF199="","",IF(AF199="-","-",IF((AF199-AJ199)=0,"-",IF((AF199-AJ199)&gt;0,"↑","↓"))))</f>
        <v/>
      </c>
      <c r="AM199" s="124">
        <f>IF(I199="","",((I199-$AJ$2)*$AL$3*((1+$AL$3)^(30*12)))/(((1+$AL$3)^(30*12))-1))</f>
        <v/>
      </c>
    </row>
    <row r="200">
      <c r="B200" s="4" t="n"/>
      <c r="C200" s="10" t="n"/>
      <c r="D200" s="9" t="n"/>
      <c r="E200" s="9" t="n"/>
      <c r="F200" s="10" t="n"/>
      <c r="G200" s="9" t="n"/>
      <c r="H200" s="17" t="n"/>
      <c r="I200" s="123" t="n"/>
      <c r="J200" s="7" t="n"/>
      <c r="K200" s="5" t="n"/>
      <c r="L200" s="5" t="n"/>
      <c r="M200" s="8" t="n"/>
      <c r="N200" s="8" t="n"/>
      <c r="O200" s="5" t="n"/>
      <c r="P200" s="5" t="n"/>
      <c r="Q200" s="8" t="n"/>
      <c r="R200" s="8" t="n"/>
      <c r="S200" s="5" t="n"/>
      <c r="T200" s="5" t="n"/>
      <c r="U200" s="8" t="n"/>
      <c r="V200" s="8" t="n"/>
      <c r="W200" s="5" t="n"/>
      <c r="X200" s="5" t="n"/>
      <c r="Y200" s="5" t="n"/>
      <c r="Z200" s="5" t="n"/>
      <c r="AA200" s="5" t="n"/>
      <c r="AB200" s="5" t="n"/>
      <c r="AC200" s="12" t="n"/>
      <c r="AD200" s="17" t="n"/>
      <c r="AE200" s="11" t="n"/>
      <c r="AF200" s="11" t="n"/>
      <c r="AH200" s="11">
        <f>IF(P200="","",AVERAGEIF($P$6:$P$505, P200, $AE$6:$AE$505))</f>
        <v/>
      </c>
      <c r="AI200" s="11">
        <f>IF(AE200="","",IF(AE200="-","-",IF((AE200-AH200)=0,"-",IF((AE200-AH200)&gt;0,"↑","↓"))))</f>
        <v/>
      </c>
      <c r="AJ200" s="11">
        <f>IF(AF200="","",IF(AF200="-","-",AVERAGEIF($P$6:$P$505, P200, $AF$6:$AF$505)))</f>
        <v/>
      </c>
      <c r="AK200" s="11">
        <f>IF(AF200="","",IF(AF200="-","-",IF((AF200-AJ200)=0,"-",IF((AF200-AJ200)&gt;0,"↑","↓"))))</f>
        <v/>
      </c>
      <c r="AM200" s="124">
        <f>IF(I200="","",((I200-$AJ$2)*$AL$3*((1+$AL$3)^(30*12)))/(((1+$AL$3)^(30*12))-1))</f>
        <v/>
      </c>
    </row>
    <row r="201">
      <c r="B201" s="4" t="n"/>
      <c r="C201" s="10" t="n"/>
      <c r="D201" s="9" t="n"/>
      <c r="E201" s="9" t="n"/>
      <c r="F201" s="10" t="n"/>
      <c r="G201" s="9" t="n"/>
      <c r="H201" s="17" t="n"/>
      <c r="I201" s="123" t="n"/>
      <c r="J201" s="7" t="n"/>
      <c r="K201" s="5" t="n"/>
      <c r="L201" s="5" t="n"/>
      <c r="M201" s="8" t="n"/>
      <c r="N201" s="8" t="n"/>
      <c r="O201" s="5" t="n"/>
      <c r="P201" s="5" t="n"/>
      <c r="Q201" s="8" t="n"/>
      <c r="R201" s="8" t="n"/>
      <c r="S201" s="5" t="n"/>
      <c r="T201" s="5" t="n"/>
      <c r="U201" s="8" t="n"/>
      <c r="V201" s="8" t="n"/>
      <c r="W201" s="5" t="n"/>
      <c r="X201" s="5" t="n"/>
      <c r="Y201" s="5" t="n"/>
      <c r="Z201" s="5" t="n"/>
      <c r="AA201" s="5" t="n"/>
      <c r="AB201" s="5" t="n"/>
      <c r="AC201" s="12" t="n"/>
      <c r="AD201" s="17" t="n"/>
      <c r="AE201" s="11" t="n"/>
      <c r="AF201" s="11" t="n"/>
      <c r="AH201" s="11">
        <f>IF(P201="","",AVERAGEIF($P$6:$P$505, P201, $AE$6:$AE$505))</f>
        <v/>
      </c>
      <c r="AI201" s="11">
        <f>IF(AE201="","",IF(AE201="-","-",IF((AE201-AH201)=0,"-",IF((AE201-AH201)&gt;0,"↑","↓"))))</f>
        <v/>
      </c>
      <c r="AJ201" s="11">
        <f>IF(AF201="","",IF(AF201="-","-",AVERAGEIF($P$6:$P$505, P201, $AF$6:$AF$505)))</f>
        <v/>
      </c>
      <c r="AK201" s="11">
        <f>IF(AF201="","",IF(AF201="-","-",IF((AF201-AJ201)=0,"-",IF((AF201-AJ201)&gt;0,"↑","↓"))))</f>
        <v/>
      </c>
      <c r="AM201" s="124">
        <f>IF(I201="","",((I201-$AJ$2)*$AL$3*((1+$AL$3)^(30*12)))/(((1+$AL$3)^(30*12))-1))</f>
        <v/>
      </c>
    </row>
    <row r="202">
      <c r="B202" s="4" t="n"/>
      <c r="C202" s="10" t="n"/>
      <c r="D202" s="9" t="n"/>
      <c r="E202" s="9" t="n"/>
      <c r="F202" s="10" t="n"/>
      <c r="G202" s="9" t="n"/>
      <c r="H202" s="16" t="n"/>
      <c r="I202" s="123" t="n"/>
      <c r="J202" s="7" t="n"/>
      <c r="K202" s="5" t="n"/>
      <c r="L202" s="5" t="n"/>
      <c r="M202" s="8" t="n"/>
      <c r="N202" s="8" t="n"/>
      <c r="O202" s="5" t="n"/>
      <c r="P202" s="5" t="n"/>
      <c r="Q202" s="8" t="n"/>
      <c r="R202" s="8" t="n"/>
      <c r="S202" s="5" t="n"/>
      <c r="T202" s="5" t="n"/>
      <c r="U202" s="8" t="n"/>
      <c r="V202" s="8" t="n"/>
      <c r="W202" s="5" t="n"/>
      <c r="X202" s="5" t="n"/>
      <c r="Y202" s="5" t="n"/>
      <c r="Z202" s="5" t="n"/>
      <c r="AA202" s="5" t="n"/>
      <c r="AB202" s="5" t="n"/>
      <c r="AC202" s="12" t="n"/>
      <c r="AD202" s="16" t="n"/>
      <c r="AE202" s="11" t="n"/>
      <c r="AF202" s="11" t="n"/>
      <c r="AH202" s="11">
        <f>IF(P202="","",AVERAGEIF($P$6:$P$505, P202, $AE$6:$AE$505))</f>
        <v/>
      </c>
      <c r="AI202" s="11">
        <f>IF(AE202="","",IF(AE202="-","-",IF((AE202-AH202)=0,"-",IF((AE202-AH202)&gt;0,"↑","↓"))))</f>
        <v/>
      </c>
      <c r="AJ202" s="11">
        <f>IF(AF202="","",IF(AF202="-","-",AVERAGEIF($P$6:$P$505, P202, $AF$6:$AF$505)))</f>
        <v/>
      </c>
      <c r="AK202" s="11">
        <f>IF(AF202="","",IF(AF202="-","-",IF((AF202-AJ202)=0,"-",IF((AF202-AJ202)&gt;0,"↑","↓"))))</f>
        <v/>
      </c>
      <c r="AM202" s="124">
        <f>IF(I202="","",((I202-$AJ$2)*$AL$3*((1+$AL$3)^(30*12)))/(((1+$AL$3)^(30*12))-1))</f>
        <v/>
      </c>
    </row>
    <row r="203">
      <c r="B203" s="4" t="n"/>
      <c r="C203" s="10" t="n"/>
      <c r="D203" s="9" t="n"/>
      <c r="E203" s="9" t="n"/>
      <c r="F203" s="10" t="n"/>
      <c r="G203" s="9" t="n"/>
      <c r="H203" s="17" t="n"/>
      <c r="I203" s="123" t="n"/>
      <c r="J203" s="7" t="n"/>
      <c r="K203" s="5" t="n"/>
      <c r="L203" s="5" t="n"/>
      <c r="M203" s="8" t="n"/>
      <c r="N203" s="8" t="n"/>
      <c r="O203" s="5" t="n"/>
      <c r="P203" s="5" t="n"/>
      <c r="Q203" s="8" t="n"/>
      <c r="R203" s="8" t="n"/>
      <c r="S203" s="5" t="n"/>
      <c r="T203" s="5" t="n"/>
      <c r="U203" s="8" t="n"/>
      <c r="V203" s="8" t="n"/>
      <c r="W203" s="5" t="n"/>
      <c r="X203" s="5" t="n"/>
      <c r="Y203" s="5" t="n"/>
      <c r="Z203" s="5" t="n"/>
      <c r="AA203" s="5" t="n"/>
      <c r="AB203" s="5" t="n"/>
      <c r="AC203" s="12" t="n"/>
      <c r="AD203" s="17" t="n"/>
      <c r="AE203" s="11" t="n"/>
      <c r="AF203" s="11" t="n"/>
      <c r="AH203" s="11">
        <f>IF(P203="","",AVERAGEIF($P$6:$P$505, P203, $AE$6:$AE$505))</f>
        <v/>
      </c>
      <c r="AI203" s="11">
        <f>IF(AE203="","",IF(AE203="-","-",IF((AE203-AH203)=0,"-",IF((AE203-AH203)&gt;0,"↑","↓"))))</f>
        <v/>
      </c>
      <c r="AJ203" s="11">
        <f>IF(AF203="","",IF(AF203="-","-",AVERAGEIF($P$6:$P$505, P203, $AF$6:$AF$505)))</f>
        <v/>
      </c>
      <c r="AK203" s="11">
        <f>IF(AF203="","",IF(AF203="-","-",IF((AF203-AJ203)=0,"-",IF((AF203-AJ203)&gt;0,"↑","↓"))))</f>
        <v/>
      </c>
      <c r="AM203" s="124">
        <f>IF(I203="","",((I203-$AJ$2)*$AL$3*((1+$AL$3)^(30*12)))/(((1+$AL$3)^(30*12))-1))</f>
        <v/>
      </c>
    </row>
    <row r="204">
      <c r="B204" s="4" t="n"/>
      <c r="C204" s="10" t="n"/>
      <c r="D204" s="9" t="n"/>
      <c r="E204" s="9" t="n"/>
      <c r="F204" s="10" t="n"/>
      <c r="G204" s="9" t="n"/>
      <c r="H204" s="17" t="n"/>
      <c r="I204" s="123" t="n"/>
      <c r="J204" s="7" t="n"/>
      <c r="K204" s="5" t="n"/>
      <c r="L204" s="5" t="n"/>
      <c r="M204" s="8" t="n"/>
      <c r="N204" s="8" t="n"/>
      <c r="O204" s="5" t="n"/>
      <c r="P204" s="5" t="n"/>
      <c r="Q204" s="8" t="n"/>
      <c r="R204" s="8" t="n"/>
      <c r="S204" s="5" t="n"/>
      <c r="T204" s="5" t="n"/>
      <c r="U204" s="8" t="n"/>
      <c r="V204" s="8" t="n"/>
      <c r="W204" s="5" t="n"/>
      <c r="X204" s="5" t="n"/>
      <c r="Y204" s="5" t="n"/>
      <c r="Z204" s="5" t="n"/>
      <c r="AA204" s="5" t="n"/>
      <c r="AB204" s="5" t="n"/>
      <c r="AC204" s="12" t="n"/>
      <c r="AD204" s="17" t="n"/>
      <c r="AE204" s="11" t="n"/>
      <c r="AF204" s="11" t="n"/>
      <c r="AH204" s="11">
        <f>IF(P204="","",AVERAGEIF($P$6:$P$505, P204, $AE$6:$AE$505))</f>
        <v/>
      </c>
      <c r="AI204" s="11">
        <f>IF(AE204="","",IF(AE204="-","-",IF((AE204-AH204)=0,"-",IF((AE204-AH204)&gt;0,"↑","↓"))))</f>
        <v/>
      </c>
      <c r="AJ204" s="11">
        <f>IF(AF204="","",IF(AF204="-","-",AVERAGEIF($P$6:$P$505, P204, $AF$6:$AF$505)))</f>
        <v/>
      </c>
      <c r="AK204" s="11">
        <f>IF(AF204="","",IF(AF204="-","-",IF((AF204-AJ204)=0,"-",IF((AF204-AJ204)&gt;0,"↑","↓"))))</f>
        <v/>
      </c>
      <c r="AM204" s="124">
        <f>IF(I204="","",((I204-$AJ$2)*$AL$3*((1+$AL$3)^(30*12)))/(((1+$AL$3)^(30*12))-1))</f>
        <v/>
      </c>
    </row>
    <row r="205">
      <c r="B205" s="4" t="n"/>
      <c r="C205" s="10" t="n"/>
      <c r="D205" s="9" t="n"/>
      <c r="E205" s="9" t="n"/>
      <c r="F205" s="10" t="n"/>
      <c r="G205" s="9" t="n"/>
      <c r="H205" s="16" t="n"/>
      <c r="I205" s="123" t="n"/>
      <c r="J205" s="7" t="n"/>
      <c r="K205" s="5" t="n"/>
      <c r="L205" s="5" t="n"/>
      <c r="M205" s="8" t="n"/>
      <c r="N205" s="8" t="n"/>
      <c r="O205" s="5" t="n"/>
      <c r="P205" s="5" t="n"/>
      <c r="Q205" s="8" t="n"/>
      <c r="R205" s="8" t="n"/>
      <c r="S205" s="5" t="n"/>
      <c r="T205" s="5" t="n"/>
      <c r="U205" s="8" t="n"/>
      <c r="V205" s="8" t="n"/>
      <c r="W205" s="5" t="n"/>
      <c r="X205" s="5" t="n"/>
      <c r="Y205" s="5" t="n"/>
      <c r="Z205" s="5" t="n"/>
      <c r="AA205" s="5" t="n"/>
      <c r="AB205" s="5" t="n"/>
      <c r="AC205" s="12" t="n"/>
      <c r="AD205" s="16" t="n"/>
      <c r="AE205" s="11" t="n"/>
      <c r="AF205" s="11" t="n"/>
      <c r="AH205" s="11">
        <f>IF(P205="","",AVERAGEIF($P$6:$P$505, P205, $AE$6:$AE$505))</f>
        <v/>
      </c>
      <c r="AI205" s="11">
        <f>IF(AE205="","",IF(AE205="-","-",IF((AE205-AH205)=0,"-",IF((AE205-AH205)&gt;0,"↑","↓"))))</f>
        <v/>
      </c>
      <c r="AJ205" s="11">
        <f>IF(AF205="","",IF(AF205="-","-",AVERAGEIF($P$6:$P$505, P205, $AF$6:$AF$505)))</f>
        <v/>
      </c>
      <c r="AK205" s="11">
        <f>IF(AF205="","",IF(AF205="-","-",IF((AF205-AJ205)=0,"-",IF((AF205-AJ205)&gt;0,"↑","↓"))))</f>
        <v/>
      </c>
      <c r="AM205" s="124">
        <f>IF(I205="","",((I205-$AJ$2)*$AL$3*((1+$AL$3)^(30*12)))/(((1+$AL$3)^(30*12))-1))</f>
        <v/>
      </c>
    </row>
    <row r="206">
      <c r="B206" s="4" t="n"/>
      <c r="C206" s="10" t="n"/>
      <c r="D206" s="9" t="n"/>
      <c r="E206" s="9" t="n"/>
      <c r="F206" s="10" t="n"/>
      <c r="G206" s="9" t="n"/>
      <c r="H206" s="17" t="n"/>
      <c r="I206" s="123" t="n"/>
      <c r="J206" s="7" t="n"/>
      <c r="K206" s="5" t="n"/>
      <c r="L206" s="5" t="n"/>
      <c r="M206" s="8" t="n"/>
      <c r="N206" s="8" t="n"/>
      <c r="O206" s="5" t="n"/>
      <c r="P206" s="5" t="n"/>
      <c r="Q206" s="8" t="n"/>
      <c r="R206" s="8" t="n"/>
      <c r="S206" s="5" t="n"/>
      <c r="T206" s="5" t="n"/>
      <c r="U206" s="8" t="n"/>
      <c r="V206" s="8" t="n"/>
      <c r="W206" s="5" t="n"/>
      <c r="X206" s="5" t="n"/>
      <c r="Y206" s="5" t="n"/>
      <c r="Z206" s="5" t="n"/>
      <c r="AA206" s="5" t="n"/>
      <c r="AB206" s="5" t="n"/>
      <c r="AC206" s="12" t="n"/>
      <c r="AD206" s="17" t="n"/>
      <c r="AE206" s="11" t="n"/>
      <c r="AF206" s="11" t="n"/>
      <c r="AH206" s="11">
        <f>IF(P206="","",AVERAGEIF($P$6:$P$505, P206, $AE$6:$AE$505))</f>
        <v/>
      </c>
      <c r="AI206" s="11">
        <f>IF(AE206="","",IF(AE206="-","-",IF((AE206-AH206)=0,"-",IF((AE206-AH206)&gt;0,"↑","↓"))))</f>
        <v/>
      </c>
      <c r="AJ206" s="11">
        <f>IF(AF206="","",IF(AF206="-","-",AVERAGEIF($P$6:$P$505, P206, $AF$6:$AF$505)))</f>
        <v/>
      </c>
      <c r="AK206" s="11">
        <f>IF(AF206="","",IF(AF206="-","-",IF((AF206-AJ206)=0,"-",IF((AF206-AJ206)&gt;0,"↑","↓"))))</f>
        <v/>
      </c>
      <c r="AM206" s="124">
        <f>IF(I206="","",((I206-$AJ$2)*$AL$3*((1+$AL$3)^(30*12)))/(((1+$AL$3)^(30*12))-1))</f>
        <v/>
      </c>
    </row>
    <row r="207">
      <c r="B207" s="4" t="n"/>
      <c r="C207" s="10" t="n"/>
      <c r="D207" s="9" t="n"/>
      <c r="E207" s="9" t="n"/>
      <c r="F207" s="10" t="n"/>
      <c r="G207" s="9" t="n"/>
      <c r="H207" s="17" t="n"/>
      <c r="I207" s="123" t="n"/>
      <c r="J207" s="7" t="n"/>
      <c r="K207" s="5" t="n"/>
      <c r="L207" s="5" t="n"/>
      <c r="M207" s="8" t="n"/>
      <c r="N207" s="8" t="n"/>
      <c r="O207" s="5" t="n"/>
      <c r="P207" s="5" t="n"/>
      <c r="Q207" s="8" t="n"/>
      <c r="R207" s="8" t="n"/>
      <c r="S207" s="5" t="n"/>
      <c r="T207" s="5" t="n"/>
      <c r="U207" s="8" t="n"/>
      <c r="V207" s="8" t="n"/>
      <c r="W207" s="5" t="n"/>
      <c r="X207" s="5" t="n"/>
      <c r="Y207" s="5" t="n"/>
      <c r="Z207" s="5" t="n"/>
      <c r="AA207" s="5" t="n"/>
      <c r="AB207" s="5" t="n"/>
      <c r="AC207" s="12" t="n"/>
      <c r="AD207" s="17" t="n"/>
      <c r="AE207" s="11" t="n"/>
      <c r="AF207" s="11" t="n"/>
      <c r="AH207" s="11">
        <f>IF(P207="","",AVERAGEIF($P$6:$P$505, P207, $AE$6:$AE$505))</f>
        <v/>
      </c>
      <c r="AI207" s="11">
        <f>IF(AE207="","",IF(AE207="-","-",IF((AE207-AH207)=0,"-",IF((AE207-AH207)&gt;0,"↑","↓"))))</f>
        <v/>
      </c>
      <c r="AJ207" s="11">
        <f>IF(AF207="","",IF(AF207="-","-",AVERAGEIF($P$6:$P$505, P207, $AF$6:$AF$505)))</f>
        <v/>
      </c>
      <c r="AK207" s="11">
        <f>IF(AF207="","",IF(AF207="-","-",IF((AF207-AJ207)=0,"-",IF((AF207-AJ207)&gt;0,"↑","↓"))))</f>
        <v/>
      </c>
      <c r="AM207" s="124">
        <f>IF(I207="","",((I207-$AJ$2)*$AL$3*((1+$AL$3)^(30*12)))/(((1+$AL$3)^(30*12))-1))</f>
        <v/>
      </c>
    </row>
    <row r="208">
      <c r="B208" s="4" t="n"/>
      <c r="C208" s="10" t="n"/>
      <c r="D208" s="9" t="n"/>
      <c r="E208" s="9" t="n"/>
      <c r="F208" s="10" t="n"/>
      <c r="G208" s="9" t="n"/>
      <c r="H208" s="16" t="n"/>
      <c r="I208" s="123" t="n"/>
      <c r="J208" s="7" t="n"/>
      <c r="K208" s="5" t="n"/>
      <c r="L208" s="5" t="n"/>
      <c r="M208" s="8" t="n"/>
      <c r="N208" s="8" t="n"/>
      <c r="O208" s="5" t="n"/>
      <c r="P208" s="5" t="n"/>
      <c r="Q208" s="8" t="n"/>
      <c r="R208" s="8" t="n"/>
      <c r="S208" s="5" t="n"/>
      <c r="T208" s="5" t="n"/>
      <c r="U208" s="8" t="n"/>
      <c r="V208" s="8" t="n"/>
      <c r="W208" s="5" t="n"/>
      <c r="X208" s="5" t="n"/>
      <c r="Y208" s="5" t="n"/>
      <c r="Z208" s="5" t="n"/>
      <c r="AA208" s="5" t="n"/>
      <c r="AB208" s="5" t="n"/>
      <c r="AC208" s="12" t="n"/>
      <c r="AD208" s="16" t="n"/>
      <c r="AE208" s="11" t="n"/>
      <c r="AF208" s="11" t="n"/>
      <c r="AH208" s="11">
        <f>IF(P208="","",AVERAGEIF($P$6:$P$505, P208, $AE$6:$AE$505))</f>
        <v/>
      </c>
      <c r="AI208" s="11">
        <f>IF(AE208="","",IF(AE208="-","-",IF((AE208-AH208)=0,"-",IF((AE208-AH208)&gt;0,"↑","↓"))))</f>
        <v/>
      </c>
      <c r="AJ208" s="11">
        <f>IF(AF208="","",IF(AF208="-","-",AVERAGEIF($P$6:$P$505, P208, $AF$6:$AF$505)))</f>
        <v/>
      </c>
      <c r="AK208" s="11">
        <f>IF(AF208="","",IF(AF208="-","-",IF((AF208-AJ208)=0,"-",IF((AF208-AJ208)&gt;0,"↑","↓"))))</f>
        <v/>
      </c>
      <c r="AM208" s="124">
        <f>IF(I208="","",((I208-$AJ$2)*$AL$3*((1+$AL$3)^(30*12)))/(((1+$AL$3)^(30*12))-1))</f>
        <v/>
      </c>
    </row>
    <row r="209">
      <c r="B209" s="4" t="n"/>
      <c r="C209" s="10" t="n"/>
      <c r="D209" s="9" t="n"/>
      <c r="E209" s="9" t="n"/>
      <c r="F209" s="10" t="n"/>
      <c r="G209" s="9" t="n"/>
      <c r="H209" s="17" t="n"/>
      <c r="I209" s="123" t="n"/>
      <c r="J209" s="7" t="n"/>
      <c r="K209" s="5" t="n"/>
      <c r="L209" s="5" t="n"/>
      <c r="M209" s="8" t="n"/>
      <c r="N209" s="8" t="n"/>
      <c r="O209" s="5" t="n"/>
      <c r="P209" s="5" t="n"/>
      <c r="Q209" s="8" t="n"/>
      <c r="R209" s="8" t="n"/>
      <c r="S209" s="5" t="n"/>
      <c r="T209" s="5" t="n"/>
      <c r="U209" s="8" t="n"/>
      <c r="V209" s="8" t="n"/>
      <c r="W209" s="5" t="n"/>
      <c r="X209" s="5" t="n"/>
      <c r="Y209" s="5" t="n"/>
      <c r="Z209" s="5" t="n"/>
      <c r="AA209" s="5" t="n"/>
      <c r="AB209" s="5" t="n"/>
      <c r="AC209" s="12" t="n"/>
      <c r="AD209" s="17" t="n"/>
      <c r="AE209" s="11" t="n"/>
      <c r="AF209" s="11" t="n"/>
      <c r="AH209" s="11">
        <f>IF(P209="","",AVERAGEIF($P$6:$P$505, P209, $AE$6:$AE$505))</f>
        <v/>
      </c>
      <c r="AI209" s="11">
        <f>IF(AE209="","",IF(AE209="-","-",IF((AE209-AH209)=0,"-",IF((AE209-AH209)&gt;0,"↑","↓"))))</f>
        <v/>
      </c>
      <c r="AJ209" s="11">
        <f>IF(AF209="","",IF(AF209="-","-",AVERAGEIF($P$6:$P$505, P209, $AF$6:$AF$505)))</f>
        <v/>
      </c>
      <c r="AK209" s="11">
        <f>IF(AF209="","",IF(AF209="-","-",IF((AF209-AJ209)=0,"-",IF((AF209-AJ209)&gt;0,"↑","↓"))))</f>
        <v/>
      </c>
      <c r="AM209" s="124">
        <f>IF(I209="","",((I209-$AJ$2)*$AL$3*((1+$AL$3)^(30*12)))/(((1+$AL$3)^(30*12))-1))</f>
        <v/>
      </c>
    </row>
    <row r="210">
      <c r="B210" s="4" t="n"/>
      <c r="C210" s="10" t="n"/>
      <c r="D210" s="9" t="n"/>
      <c r="E210" s="9" t="n"/>
      <c r="F210" s="10" t="n"/>
      <c r="G210" s="9" t="n"/>
      <c r="H210" s="17" t="n"/>
      <c r="I210" s="123" t="n"/>
      <c r="J210" s="7" t="n"/>
      <c r="K210" s="5" t="n"/>
      <c r="L210" s="5" t="n"/>
      <c r="M210" s="8" t="n"/>
      <c r="N210" s="8" t="n"/>
      <c r="O210" s="5" t="n"/>
      <c r="P210" s="5" t="n"/>
      <c r="Q210" s="8" t="n"/>
      <c r="R210" s="8" t="n"/>
      <c r="S210" s="5" t="n"/>
      <c r="T210" s="5" t="n"/>
      <c r="U210" s="8" t="n"/>
      <c r="V210" s="8" t="n"/>
      <c r="W210" s="5" t="n"/>
      <c r="X210" s="5" t="n"/>
      <c r="Y210" s="5" t="n"/>
      <c r="Z210" s="5" t="n"/>
      <c r="AA210" s="5" t="n"/>
      <c r="AB210" s="5" t="n"/>
      <c r="AC210" s="12" t="n"/>
      <c r="AD210" s="17" t="n"/>
      <c r="AE210" s="11" t="n"/>
      <c r="AF210" s="11" t="n"/>
      <c r="AH210" s="11">
        <f>IF(P210="","",AVERAGEIF($P$6:$P$505, P210, $AE$6:$AE$505))</f>
        <v/>
      </c>
      <c r="AI210" s="11">
        <f>IF(AE210="","",IF(AE210="-","-",IF((AE210-AH210)=0,"-",IF((AE210-AH210)&gt;0,"↑","↓"))))</f>
        <v/>
      </c>
      <c r="AJ210" s="11">
        <f>IF(AF210="","",IF(AF210="-","-",AVERAGEIF($P$6:$P$505, P210, $AF$6:$AF$505)))</f>
        <v/>
      </c>
      <c r="AK210" s="11">
        <f>IF(AF210="","",IF(AF210="-","-",IF((AF210-AJ210)=0,"-",IF((AF210-AJ210)&gt;0,"↑","↓"))))</f>
        <v/>
      </c>
      <c r="AM210" s="124">
        <f>IF(I210="","",((I210-$AJ$2)*$AL$3*((1+$AL$3)^(30*12)))/(((1+$AL$3)^(30*12))-1))</f>
        <v/>
      </c>
    </row>
    <row r="211">
      <c r="B211" s="4" t="n"/>
      <c r="C211" s="10" t="n"/>
      <c r="D211" s="9" t="n"/>
      <c r="E211" s="9" t="n"/>
      <c r="F211" s="10" t="n"/>
      <c r="G211" s="9" t="n"/>
      <c r="H211" s="16" t="n"/>
      <c r="I211" s="123" t="n"/>
      <c r="J211" s="7" t="n"/>
      <c r="K211" s="5" t="n"/>
      <c r="L211" s="5" t="n"/>
      <c r="M211" s="8" t="n"/>
      <c r="N211" s="8" t="n"/>
      <c r="O211" s="5" t="n"/>
      <c r="P211" s="5" t="n"/>
      <c r="Q211" s="8" t="n"/>
      <c r="R211" s="8" t="n"/>
      <c r="S211" s="5" t="n"/>
      <c r="T211" s="5" t="n"/>
      <c r="U211" s="8" t="n"/>
      <c r="V211" s="8" t="n"/>
      <c r="W211" s="5" t="n"/>
      <c r="X211" s="5" t="n"/>
      <c r="Y211" s="5" t="n"/>
      <c r="Z211" s="5" t="n"/>
      <c r="AA211" s="5" t="n"/>
      <c r="AB211" s="5" t="n"/>
      <c r="AC211" s="12" t="n"/>
      <c r="AD211" s="16" t="n"/>
      <c r="AE211" s="11" t="n"/>
      <c r="AF211" s="11" t="n"/>
      <c r="AH211" s="11">
        <f>IF(P211="","",AVERAGEIF($P$6:$P$505, P211, $AE$6:$AE$505))</f>
        <v/>
      </c>
      <c r="AI211" s="11">
        <f>IF(AE211="","",IF(AE211="-","-",IF((AE211-AH211)=0,"-",IF((AE211-AH211)&gt;0,"↑","↓"))))</f>
        <v/>
      </c>
      <c r="AJ211" s="11">
        <f>IF(AF211="","",IF(AF211="-","-",AVERAGEIF($P$6:$P$505, P211, $AF$6:$AF$505)))</f>
        <v/>
      </c>
      <c r="AK211" s="11">
        <f>IF(AF211="","",IF(AF211="-","-",IF((AF211-AJ211)=0,"-",IF((AF211-AJ211)&gt;0,"↑","↓"))))</f>
        <v/>
      </c>
      <c r="AM211" s="124">
        <f>IF(I211="","",((I211-$AJ$2)*$AL$3*((1+$AL$3)^(30*12)))/(((1+$AL$3)^(30*12))-1))</f>
        <v/>
      </c>
    </row>
    <row r="212">
      <c r="B212" s="4" t="n"/>
      <c r="C212" s="10" t="n"/>
      <c r="D212" s="9" t="n"/>
      <c r="E212" s="9" t="n"/>
      <c r="F212" s="10" t="n"/>
      <c r="G212" s="9" t="n"/>
      <c r="H212" s="17" t="n"/>
      <c r="I212" s="123" t="n"/>
      <c r="J212" s="7" t="n"/>
      <c r="K212" s="5" t="n"/>
      <c r="L212" s="5" t="n"/>
      <c r="M212" s="8" t="n"/>
      <c r="N212" s="8" t="n"/>
      <c r="O212" s="5" t="n"/>
      <c r="P212" s="5" t="n"/>
      <c r="Q212" s="8" t="n"/>
      <c r="R212" s="8" t="n"/>
      <c r="S212" s="5" t="n"/>
      <c r="T212" s="5" t="n"/>
      <c r="U212" s="8" t="n"/>
      <c r="V212" s="8" t="n"/>
      <c r="W212" s="5" t="n"/>
      <c r="X212" s="5" t="n"/>
      <c r="Y212" s="5" t="n"/>
      <c r="Z212" s="5" t="n"/>
      <c r="AA212" s="5" t="n"/>
      <c r="AB212" s="5" t="n"/>
      <c r="AC212" s="12" t="n"/>
      <c r="AD212" s="17" t="n"/>
      <c r="AE212" s="11" t="n"/>
      <c r="AF212" s="11" t="n"/>
      <c r="AH212" s="11">
        <f>IF(P212="","",AVERAGEIF($P$6:$P$505, P212, $AE$6:$AE$505))</f>
        <v/>
      </c>
      <c r="AI212" s="11">
        <f>IF(AE212="","",IF(AE212="-","-",IF((AE212-AH212)=0,"-",IF((AE212-AH212)&gt;0,"↑","↓"))))</f>
        <v/>
      </c>
      <c r="AJ212" s="11">
        <f>IF(AF212="","",IF(AF212="-","-",AVERAGEIF($P$6:$P$505, P212, $AF$6:$AF$505)))</f>
        <v/>
      </c>
      <c r="AK212" s="11">
        <f>IF(AF212="","",IF(AF212="-","-",IF((AF212-AJ212)=0,"-",IF((AF212-AJ212)&gt;0,"↑","↓"))))</f>
        <v/>
      </c>
      <c r="AM212" s="124">
        <f>IF(I212="","",((I212-$AJ$2)*$AL$3*((1+$AL$3)^(30*12)))/(((1+$AL$3)^(30*12))-1))</f>
        <v/>
      </c>
    </row>
    <row r="213">
      <c r="B213" s="4" t="n"/>
      <c r="C213" s="10" t="n"/>
      <c r="D213" s="9" t="n"/>
      <c r="E213" s="9" t="n"/>
      <c r="F213" s="10" t="n"/>
      <c r="G213" s="9" t="n"/>
      <c r="H213" s="17" t="n"/>
      <c r="I213" s="123" t="n"/>
      <c r="J213" s="7" t="n"/>
      <c r="K213" s="5" t="n"/>
      <c r="L213" s="5" t="n"/>
      <c r="M213" s="8" t="n"/>
      <c r="N213" s="8" t="n"/>
      <c r="O213" s="5" t="n"/>
      <c r="P213" s="5" t="n"/>
      <c r="Q213" s="8" t="n"/>
      <c r="R213" s="8" t="n"/>
      <c r="S213" s="5" t="n"/>
      <c r="T213" s="5" t="n"/>
      <c r="U213" s="8" t="n"/>
      <c r="V213" s="8" t="n"/>
      <c r="W213" s="5" t="n"/>
      <c r="X213" s="5" t="n"/>
      <c r="Y213" s="5" t="n"/>
      <c r="Z213" s="5" t="n"/>
      <c r="AA213" s="5" t="n"/>
      <c r="AB213" s="5" t="n"/>
      <c r="AC213" s="12" t="n"/>
      <c r="AD213" s="17" t="n"/>
      <c r="AE213" s="11" t="n"/>
      <c r="AF213" s="11" t="n"/>
      <c r="AH213" s="11">
        <f>IF(P213="","",AVERAGEIF($P$6:$P$505, P213, $AE$6:$AE$505))</f>
        <v/>
      </c>
      <c r="AI213" s="11">
        <f>IF(AE213="","",IF(AE213="-","-",IF((AE213-AH213)=0,"-",IF((AE213-AH213)&gt;0,"↑","↓"))))</f>
        <v/>
      </c>
      <c r="AJ213" s="11">
        <f>IF(AF213="","",IF(AF213="-","-",AVERAGEIF($P$6:$P$505, P213, $AF$6:$AF$505)))</f>
        <v/>
      </c>
      <c r="AK213" s="11">
        <f>IF(AF213="","",IF(AF213="-","-",IF((AF213-AJ213)=0,"-",IF((AF213-AJ213)&gt;0,"↑","↓"))))</f>
        <v/>
      </c>
      <c r="AM213" s="124">
        <f>IF(I213="","",((I213-$AJ$2)*$AL$3*((1+$AL$3)^(30*12)))/(((1+$AL$3)^(30*12))-1))</f>
        <v/>
      </c>
    </row>
    <row r="214">
      <c r="B214" s="4" t="n"/>
      <c r="C214" s="10" t="n"/>
      <c r="D214" s="9" t="n"/>
      <c r="E214" s="9" t="n"/>
      <c r="F214" s="10" t="n"/>
      <c r="G214" s="9" t="n"/>
      <c r="H214" s="16" t="n"/>
      <c r="I214" s="123" t="n"/>
      <c r="J214" s="7" t="n"/>
      <c r="K214" s="5" t="n"/>
      <c r="L214" s="5" t="n"/>
      <c r="M214" s="8" t="n"/>
      <c r="N214" s="8" t="n"/>
      <c r="O214" s="5" t="n"/>
      <c r="P214" s="5" t="n"/>
      <c r="Q214" s="8" t="n"/>
      <c r="R214" s="8" t="n"/>
      <c r="S214" s="5" t="n"/>
      <c r="T214" s="5" t="n"/>
      <c r="U214" s="8" t="n"/>
      <c r="V214" s="8" t="n"/>
      <c r="W214" s="5" t="n"/>
      <c r="X214" s="5" t="n"/>
      <c r="Y214" s="5" t="n"/>
      <c r="Z214" s="5" t="n"/>
      <c r="AA214" s="5" t="n"/>
      <c r="AB214" s="5" t="n"/>
      <c r="AC214" s="12" t="n"/>
      <c r="AD214" s="16" t="n"/>
      <c r="AE214" s="11" t="n"/>
      <c r="AF214" s="11" t="n"/>
      <c r="AH214" s="11">
        <f>IF(P214="","",AVERAGEIF($P$6:$P$505, P214, $AE$6:$AE$505))</f>
        <v/>
      </c>
      <c r="AI214" s="11">
        <f>IF(AE214="","",IF(AE214="-","-",IF((AE214-AH214)=0,"-",IF((AE214-AH214)&gt;0,"↑","↓"))))</f>
        <v/>
      </c>
      <c r="AJ214" s="11">
        <f>IF(AF214="","",IF(AF214="-","-",AVERAGEIF($P$6:$P$505, P214, $AF$6:$AF$505)))</f>
        <v/>
      </c>
      <c r="AK214" s="11">
        <f>IF(AF214="","",IF(AF214="-","-",IF((AF214-AJ214)=0,"-",IF((AF214-AJ214)&gt;0,"↑","↓"))))</f>
        <v/>
      </c>
      <c r="AM214" s="124">
        <f>IF(I214="","",((I214-$AJ$2)*$AL$3*((1+$AL$3)^(30*12)))/(((1+$AL$3)^(30*12))-1))</f>
        <v/>
      </c>
    </row>
    <row r="215">
      <c r="B215" s="4" t="n"/>
      <c r="C215" s="10" t="n"/>
      <c r="D215" s="9" t="n"/>
      <c r="E215" s="9" t="n"/>
      <c r="F215" s="10" t="n"/>
      <c r="G215" s="9" t="n"/>
      <c r="H215" s="17" t="n"/>
      <c r="I215" s="123" t="n"/>
      <c r="J215" s="7" t="n"/>
      <c r="K215" s="5" t="n"/>
      <c r="L215" s="5" t="n"/>
      <c r="M215" s="8" t="n"/>
      <c r="N215" s="8" t="n"/>
      <c r="O215" s="5" t="n"/>
      <c r="P215" s="5" t="n"/>
      <c r="Q215" s="8" t="n"/>
      <c r="R215" s="8" t="n"/>
      <c r="S215" s="5" t="n"/>
      <c r="T215" s="5" t="n"/>
      <c r="U215" s="8" t="n"/>
      <c r="V215" s="8" t="n"/>
      <c r="W215" s="5" t="n"/>
      <c r="X215" s="5" t="n"/>
      <c r="Y215" s="5" t="n"/>
      <c r="Z215" s="5" t="n"/>
      <c r="AA215" s="5" t="n"/>
      <c r="AB215" s="5" t="n"/>
      <c r="AC215" s="12" t="n"/>
      <c r="AD215" s="17" t="n"/>
      <c r="AE215" s="11" t="n"/>
      <c r="AF215" s="11" t="n"/>
      <c r="AH215" s="11">
        <f>IF(P215="","",AVERAGEIF($P$6:$P$505, P215, $AE$6:$AE$505))</f>
        <v/>
      </c>
      <c r="AI215" s="11">
        <f>IF(AE215="","",IF(AE215="-","-",IF((AE215-AH215)=0,"-",IF((AE215-AH215)&gt;0,"↑","↓"))))</f>
        <v/>
      </c>
      <c r="AJ215" s="11">
        <f>IF(AF215="","",IF(AF215="-","-",AVERAGEIF($P$6:$P$505, P215, $AF$6:$AF$505)))</f>
        <v/>
      </c>
      <c r="AK215" s="11">
        <f>IF(AF215="","",IF(AF215="-","-",IF((AF215-AJ215)=0,"-",IF((AF215-AJ215)&gt;0,"↑","↓"))))</f>
        <v/>
      </c>
      <c r="AM215" s="124">
        <f>IF(I215="","",((I215-$AJ$2)*$AL$3*((1+$AL$3)^(30*12)))/(((1+$AL$3)^(30*12))-1))</f>
        <v/>
      </c>
    </row>
    <row r="216">
      <c r="B216" s="4" t="n"/>
      <c r="C216" s="10" t="n"/>
      <c r="D216" s="9" t="n"/>
      <c r="E216" s="9" t="n"/>
      <c r="F216" s="10" t="n"/>
      <c r="G216" s="9" t="n"/>
      <c r="H216" s="17" t="n"/>
      <c r="I216" s="123" t="n"/>
      <c r="J216" s="7" t="n"/>
      <c r="K216" s="5" t="n"/>
      <c r="L216" s="5" t="n"/>
      <c r="M216" s="8" t="n"/>
      <c r="N216" s="8" t="n"/>
      <c r="O216" s="5" t="n"/>
      <c r="P216" s="5" t="n"/>
      <c r="Q216" s="8" t="n"/>
      <c r="R216" s="8" t="n"/>
      <c r="S216" s="5" t="n"/>
      <c r="T216" s="5" t="n"/>
      <c r="U216" s="8" t="n"/>
      <c r="V216" s="8" t="n"/>
      <c r="W216" s="5" t="n"/>
      <c r="X216" s="5" t="n"/>
      <c r="Y216" s="5" t="n"/>
      <c r="Z216" s="5" t="n"/>
      <c r="AA216" s="5" t="n"/>
      <c r="AB216" s="5" t="n"/>
      <c r="AC216" s="12" t="n"/>
      <c r="AD216" s="17" t="n"/>
      <c r="AE216" s="11" t="n"/>
      <c r="AF216" s="11" t="n"/>
      <c r="AH216" s="11">
        <f>IF(P216="","",AVERAGEIF($P$6:$P$505, P216, $AE$6:$AE$505))</f>
        <v/>
      </c>
      <c r="AI216" s="11">
        <f>IF(AE216="","",IF(AE216="-","-",IF((AE216-AH216)=0,"-",IF((AE216-AH216)&gt;0,"↑","↓"))))</f>
        <v/>
      </c>
      <c r="AJ216" s="11">
        <f>IF(AF216="","",IF(AF216="-","-",AVERAGEIF($P$6:$P$505, P216, $AF$6:$AF$505)))</f>
        <v/>
      </c>
      <c r="AK216" s="11">
        <f>IF(AF216="","",IF(AF216="-","-",IF((AF216-AJ216)=0,"-",IF((AF216-AJ216)&gt;0,"↑","↓"))))</f>
        <v/>
      </c>
      <c r="AM216" s="124">
        <f>IF(I216="","",((I216-$AJ$2)*$AL$3*((1+$AL$3)^(30*12)))/(((1+$AL$3)^(30*12))-1))</f>
        <v/>
      </c>
    </row>
    <row r="217">
      <c r="B217" s="4" t="n"/>
      <c r="C217" s="10" t="n"/>
      <c r="D217" s="9" t="n"/>
      <c r="E217" s="9" t="n"/>
      <c r="F217" s="10" t="n"/>
      <c r="G217" s="9" t="n"/>
      <c r="H217" s="16" t="n"/>
      <c r="I217" s="123" t="n"/>
      <c r="J217" s="7" t="n"/>
      <c r="K217" s="5" t="n"/>
      <c r="L217" s="5" t="n"/>
      <c r="M217" s="8" t="n"/>
      <c r="N217" s="8" t="n"/>
      <c r="O217" s="5" t="n"/>
      <c r="P217" s="5" t="n"/>
      <c r="Q217" s="8" t="n"/>
      <c r="R217" s="8" t="n"/>
      <c r="S217" s="5" t="n"/>
      <c r="T217" s="5" t="n"/>
      <c r="U217" s="8" t="n"/>
      <c r="V217" s="8" t="n"/>
      <c r="W217" s="5" t="n"/>
      <c r="X217" s="5" t="n"/>
      <c r="Y217" s="5" t="n"/>
      <c r="Z217" s="5" t="n"/>
      <c r="AA217" s="5" t="n"/>
      <c r="AB217" s="5" t="n"/>
      <c r="AC217" s="12" t="n"/>
      <c r="AD217" s="16" t="n"/>
      <c r="AE217" s="11" t="n"/>
      <c r="AF217" s="11" t="n"/>
      <c r="AH217" s="11">
        <f>IF(P217="","",AVERAGEIF($P$6:$P$505, P217, $AE$6:$AE$505))</f>
        <v/>
      </c>
      <c r="AI217" s="11">
        <f>IF(AE217="","",IF(AE217="-","-",IF((AE217-AH217)=0,"-",IF((AE217-AH217)&gt;0,"↑","↓"))))</f>
        <v/>
      </c>
      <c r="AJ217" s="11">
        <f>IF(AF217="","",IF(AF217="-","-",AVERAGEIF($P$6:$P$505, P217, $AF$6:$AF$505)))</f>
        <v/>
      </c>
      <c r="AK217" s="11">
        <f>IF(AF217="","",IF(AF217="-","-",IF((AF217-AJ217)=0,"-",IF((AF217-AJ217)&gt;0,"↑","↓"))))</f>
        <v/>
      </c>
      <c r="AM217" s="124">
        <f>IF(I217="","",((I217-$AJ$2)*$AL$3*((1+$AL$3)^(30*12)))/(((1+$AL$3)^(30*12))-1))</f>
        <v/>
      </c>
    </row>
    <row r="218">
      <c r="B218" s="4" t="n"/>
      <c r="C218" s="10" t="n"/>
      <c r="D218" s="9" t="n"/>
      <c r="E218" s="9" t="n"/>
      <c r="F218" s="10" t="n"/>
      <c r="G218" s="9" t="n"/>
      <c r="H218" s="17" t="n"/>
      <c r="I218" s="123" t="n"/>
      <c r="J218" s="7" t="n"/>
      <c r="K218" s="5" t="n"/>
      <c r="L218" s="5" t="n"/>
      <c r="M218" s="8" t="n"/>
      <c r="N218" s="8" t="n"/>
      <c r="O218" s="5" t="n"/>
      <c r="P218" s="5" t="n"/>
      <c r="Q218" s="8" t="n"/>
      <c r="R218" s="8" t="n"/>
      <c r="S218" s="5" t="n"/>
      <c r="T218" s="5" t="n"/>
      <c r="U218" s="8" t="n"/>
      <c r="V218" s="8" t="n"/>
      <c r="W218" s="5" t="n"/>
      <c r="X218" s="5" t="n"/>
      <c r="Y218" s="5" t="n"/>
      <c r="Z218" s="5" t="n"/>
      <c r="AA218" s="5" t="n"/>
      <c r="AB218" s="5" t="n"/>
      <c r="AC218" s="12" t="n"/>
      <c r="AD218" s="17" t="n"/>
      <c r="AE218" s="11" t="n"/>
      <c r="AF218" s="11" t="n"/>
      <c r="AH218" s="11">
        <f>IF(P218="","",AVERAGEIF($P$6:$P$505, P218, $AE$6:$AE$505))</f>
        <v/>
      </c>
      <c r="AI218" s="11">
        <f>IF(AE218="","",IF(AE218="-","-",IF((AE218-AH218)=0,"-",IF((AE218-AH218)&gt;0,"↑","↓"))))</f>
        <v/>
      </c>
      <c r="AJ218" s="11">
        <f>IF(AF218="","",IF(AF218="-","-",AVERAGEIF($P$6:$P$505, P218, $AF$6:$AF$505)))</f>
        <v/>
      </c>
      <c r="AK218" s="11">
        <f>IF(AF218="","",IF(AF218="-","-",IF((AF218-AJ218)=0,"-",IF((AF218-AJ218)&gt;0,"↑","↓"))))</f>
        <v/>
      </c>
      <c r="AM218" s="124">
        <f>IF(I218="","",((I218-$AJ$2)*$AL$3*((1+$AL$3)^(30*12)))/(((1+$AL$3)^(30*12))-1))</f>
        <v/>
      </c>
    </row>
    <row r="219">
      <c r="B219" s="4" t="n"/>
      <c r="C219" s="10" t="n"/>
      <c r="D219" s="9" t="n"/>
      <c r="E219" s="9" t="n"/>
      <c r="F219" s="10" t="n"/>
      <c r="G219" s="9" t="n"/>
      <c r="H219" s="17" t="n"/>
      <c r="I219" s="123" t="n"/>
      <c r="J219" s="7" t="n"/>
      <c r="K219" s="5" t="n"/>
      <c r="L219" s="5" t="n"/>
      <c r="M219" s="8" t="n"/>
      <c r="N219" s="8" t="n"/>
      <c r="O219" s="5" t="n"/>
      <c r="P219" s="5" t="n"/>
      <c r="Q219" s="8" t="n"/>
      <c r="R219" s="8" t="n"/>
      <c r="S219" s="5" t="n"/>
      <c r="T219" s="5" t="n"/>
      <c r="U219" s="8" t="n"/>
      <c r="V219" s="8" t="n"/>
      <c r="W219" s="5" t="n"/>
      <c r="X219" s="5" t="n"/>
      <c r="Y219" s="5" t="n"/>
      <c r="Z219" s="5" t="n"/>
      <c r="AA219" s="5" t="n"/>
      <c r="AB219" s="5" t="n"/>
      <c r="AC219" s="12" t="n"/>
      <c r="AD219" s="17" t="n"/>
      <c r="AE219" s="11" t="n"/>
      <c r="AF219" s="11" t="n"/>
      <c r="AH219" s="11">
        <f>IF(P219="","",AVERAGEIF($P$6:$P$505, P219, $AE$6:$AE$505))</f>
        <v/>
      </c>
      <c r="AI219" s="11">
        <f>IF(AE219="","",IF(AE219="-","-",IF((AE219-AH219)=0,"-",IF((AE219-AH219)&gt;0,"↑","↓"))))</f>
        <v/>
      </c>
      <c r="AJ219" s="11">
        <f>IF(AF219="","",IF(AF219="-","-",AVERAGEIF($P$6:$P$505, P219, $AF$6:$AF$505)))</f>
        <v/>
      </c>
      <c r="AK219" s="11">
        <f>IF(AF219="","",IF(AF219="-","-",IF((AF219-AJ219)=0,"-",IF((AF219-AJ219)&gt;0,"↑","↓"))))</f>
        <v/>
      </c>
      <c r="AM219" s="124">
        <f>IF(I219="","",((I219-$AJ$2)*$AL$3*((1+$AL$3)^(30*12)))/(((1+$AL$3)^(30*12))-1))</f>
        <v/>
      </c>
    </row>
    <row r="220">
      <c r="B220" s="4" t="n"/>
      <c r="C220" s="10" t="n"/>
      <c r="D220" s="9" t="n"/>
      <c r="E220" s="9" t="n"/>
      <c r="F220" s="10" t="n"/>
      <c r="G220" s="9" t="n"/>
      <c r="H220" s="16" t="n"/>
      <c r="I220" s="123" t="n"/>
      <c r="J220" s="7" t="n"/>
      <c r="K220" s="5" t="n"/>
      <c r="L220" s="5" t="n"/>
      <c r="M220" s="8" t="n"/>
      <c r="N220" s="8" t="n"/>
      <c r="O220" s="5" t="n"/>
      <c r="P220" s="5" t="n"/>
      <c r="Q220" s="8" t="n"/>
      <c r="R220" s="8" t="n"/>
      <c r="S220" s="5" t="n"/>
      <c r="T220" s="5" t="n"/>
      <c r="U220" s="8" t="n"/>
      <c r="V220" s="8" t="n"/>
      <c r="W220" s="5" t="n"/>
      <c r="X220" s="5" t="n"/>
      <c r="Y220" s="5" t="n"/>
      <c r="Z220" s="5" t="n"/>
      <c r="AA220" s="5" t="n"/>
      <c r="AB220" s="5" t="n"/>
      <c r="AC220" s="12" t="n"/>
      <c r="AD220" s="16" t="n"/>
      <c r="AE220" s="11" t="n"/>
      <c r="AF220" s="11" t="n"/>
      <c r="AH220" s="11">
        <f>IF(P220="","",AVERAGEIF($P$6:$P$505, P220, $AE$6:$AE$505))</f>
        <v/>
      </c>
      <c r="AI220" s="11">
        <f>IF(AE220="","",IF(AE220="-","-",IF((AE220-AH220)=0,"-",IF((AE220-AH220)&gt;0,"↑","↓"))))</f>
        <v/>
      </c>
      <c r="AJ220" s="11">
        <f>IF(AF220="","",IF(AF220="-","-",AVERAGEIF($P$6:$P$505, P220, $AF$6:$AF$505)))</f>
        <v/>
      </c>
      <c r="AK220" s="11">
        <f>IF(AF220="","",IF(AF220="-","-",IF((AF220-AJ220)=0,"-",IF((AF220-AJ220)&gt;0,"↑","↓"))))</f>
        <v/>
      </c>
      <c r="AM220" s="124">
        <f>IF(I220="","",((I220-$AJ$2)*$AL$3*((1+$AL$3)^(30*12)))/(((1+$AL$3)^(30*12))-1))</f>
        <v/>
      </c>
    </row>
    <row r="221">
      <c r="B221" s="4" t="n"/>
      <c r="C221" s="10" t="n"/>
      <c r="D221" s="9" t="n"/>
      <c r="E221" s="9" t="n"/>
      <c r="F221" s="10" t="n"/>
      <c r="G221" s="9" t="n"/>
      <c r="H221" s="17" t="n"/>
      <c r="I221" s="123" t="n"/>
      <c r="J221" s="7" t="n"/>
      <c r="K221" s="5" t="n"/>
      <c r="L221" s="5" t="n"/>
      <c r="M221" s="8" t="n"/>
      <c r="N221" s="8" t="n"/>
      <c r="O221" s="5" t="n"/>
      <c r="P221" s="5" t="n"/>
      <c r="Q221" s="8" t="n"/>
      <c r="R221" s="8" t="n"/>
      <c r="S221" s="5" t="n"/>
      <c r="T221" s="5" t="n"/>
      <c r="U221" s="8" t="n"/>
      <c r="V221" s="8" t="n"/>
      <c r="W221" s="5" t="n"/>
      <c r="X221" s="5" t="n"/>
      <c r="Y221" s="5" t="n"/>
      <c r="Z221" s="5" t="n"/>
      <c r="AA221" s="5" t="n"/>
      <c r="AB221" s="5" t="n"/>
      <c r="AC221" s="12" t="n"/>
      <c r="AD221" s="17" t="n"/>
      <c r="AE221" s="11" t="n"/>
      <c r="AF221" s="11" t="n"/>
      <c r="AH221" s="11">
        <f>IF(P221="","",AVERAGEIF($P$6:$P$505, P221, $AE$6:$AE$505))</f>
        <v/>
      </c>
      <c r="AI221" s="11">
        <f>IF(AE221="","",IF(AE221="-","-",IF((AE221-AH221)=0,"-",IF((AE221-AH221)&gt;0,"↑","↓"))))</f>
        <v/>
      </c>
      <c r="AJ221" s="11">
        <f>IF(AF221="","",IF(AF221="-","-",AVERAGEIF($P$6:$P$505, P221, $AF$6:$AF$505)))</f>
        <v/>
      </c>
      <c r="AK221" s="11">
        <f>IF(AF221="","",IF(AF221="-","-",IF((AF221-AJ221)=0,"-",IF((AF221-AJ221)&gt;0,"↑","↓"))))</f>
        <v/>
      </c>
      <c r="AM221" s="124">
        <f>IF(I221="","",((I221-$AJ$2)*$AL$3*((1+$AL$3)^(30*12)))/(((1+$AL$3)^(30*12))-1))</f>
        <v/>
      </c>
    </row>
    <row r="222">
      <c r="B222" s="4" t="n"/>
      <c r="C222" s="10" t="n"/>
      <c r="D222" s="9" t="n"/>
      <c r="E222" s="9" t="n"/>
      <c r="F222" s="10" t="n"/>
      <c r="G222" s="9" t="n"/>
      <c r="H222" s="17" t="n"/>
      <c r="I222" s="123" t="n"/>
      <c r="J222" s="7" t="n"/>
      <c r="K222" s="5" t="n"/>
      <c r="L222" s="5" t="n"/>
      <c r="M222" s="8" t="n"/>
      <c r="N222" s="8" t="n"/>
      <c r="O222" s="5" t="n"/>
      <c r="P222" s="5" t="n"/>
      <c r="Q222" s="8" t="n"/>
      <c r="R222" s="8" t="n"/>
      <c r="S222" s="5" t="n"/>
      <c r="T222" s="5" t="n"/>
      <c r="U222" s="8" t="n"/>
      <c r="V222" s="8" t="n"/>
      <c r="W222" s="5" t="n"/>
      <c r="X222" s="5" t="n"/>
      <c r="Y222" s="5" t="n"/>
      <c r="Z222" s="5" t="n"/>
      <c r="AA222" s="5" t="n"/>
      <c r="AB222" s="5" t="n"/>
      <c r="AC222" s="12" t="n"/>
      <c r="AD222" s="17" t="n"/>
      <c r="AE222" s="11" t="n"/>
      <c r="AF222" s="11" t="n"/>
      <c r="AH222" s="11">
        <f>IF(P222="","",AVERAGEIF($P$6:$P$505, P222, $AE$6:$AE$505))</f>
        <v/>
      </c>
      <c r="AI222" s="11">
        <f>IF(AE222="","",IF(AE222="-","-",IF((AE222-AH222)=0,"-",IF((AE222-AH222)&gt;0,"↑","↓"))))</f>
        <v/>
      </c>
      <c r="AJ222" s="11">
        <f>IF(AF222="","",IF(AF222="-","-",AVERAGEIF($P$6:$P$505, P222, $AF$6:$AF$505)))</f>
        <v/>
      </c>
      <c r="AK222" s="11">
        <f>IF(AF222="","",IF(AF222="-","-",IF((AF222-AJ222)=0,"-",IF((AF222-AJ222)&gt;0,"↑","↓"))))</f>
        <v/>
      </c>
      <c r="AM222" s="124">
        <f>IF(I222="","",((I222-$AJ$2)*$AL$3*((1+$AL$3)^(30*12)))/(((1+$AL$3)^(30*12))-1))</f>
        <v/>
      </c>
    </row>
    <row r="223">
      <c r="B223" s="4" t="n"/>
      <c r="C223" s="10" t="n"/>
      <c r="D223" s="9" t="n"/>
      <c r="E223" s="9" t="n"/>
      <c r="F223" s="10" t="n"/>
      <c r="G223" s="9" t="n"/>
      <c r="H223" s="16" t="n"/>
      <c r="I223" s="123" t="n"/>
      <c r="J223" s="7" t="n"/>
      <c r="K223" s="5" t="n"/>
      <c r="L223" s="5" t="n"/>
      <c r="M223" s="8" t="n"/>
      <c r="N223" s="8" t="n"/>
      <c r="O223" s="5" t="n"/>
      <c r="P223" s="5" t="n"/>
      <c r="Q223" s="8" t="n"/>
      <c r="R223" s="8" t="n"/>
      <c r="S223" s="5" t="n"/>
      <c r="T223" s="5" t="n"/>
      <c r="U223" s="8" t="n"/>
      <c r="V223" s="8" t="n"/>
      <c r="W223" s="5" t="n"/>
      <c r="X223" s="5" t="n"/>
      <c r="Y223" s="5" t="n"/>
      <c r="Z223" s="5" t="n"/>
      <c r="AA223" s="5" t="n"/>
      <c r="AB223" s="5" t="n"/>
      <c r="AC223" s="12" t="n"/>
      <c r="AD223" s="16" t="n"/>
      <c r="AE223" s="11" t="n"/>
      <c r="AF223" s="11" t="n"/>
      <c r="AH223" s="11">
        <f>IF(P223="","",AVERAGEIF($P$6:$P$505, P223, $AE$6:$AE$505))</f>
        <v/>
      </c>
      <c r="AI223" s="11">
        <f>IF(AE223="","",IF(AE223="-","-",IF((AE223-AH223)=0,"-",IF((AE223-AH223)&gt;0,"↑","↓"))))</f>
        <v/>
      </c>
      <c r="AJ223" s="11">
        <f>IF(AF223="","",IF(AF223="-","-",AVERAGEIF($P$6:$P$505, P223, $AF$6:$AF$505)))</f>
        <v/>
      </c>
      <c r="AK223" s="11">
        <f>IF(AF223="","",IF(AF223="-","-",IF((AF223-AJ223)=0,"-",IF((AF223-AJ223)&gt;0,"↑","↓"))))</f>
        <v/>
      </c>
      <c r="AM223" s="124">
        <f>IF(I223="","",((I223-$AJ$2)*$AL$3*((1+$AL$3)^(30*12)))/(((1+$AL$3)^(30*12))-1))</f>
        <v/>
      </c>
    </row>
    <row r="224">
      <c r="B224" s="4" t="n"/>
      <c r="C224" s="10" t="n"/>
      <c r="D224" s="9" t="n"/>
      <c r="E224" s="9" t="n"/>
      <c r="F224" s="10" t="n"/>
      <c r="G224" s="9" t="n"/>
      <c r="H224" s="17" t="n"/>
      <c r="I224" s="123" t="n"/>
      <c r="J224" s="7" t="n"/>
      <c r="K224" s="5" t="n"/>
      <c r="L224" s="5" t="n"/>
      <c r="M224" s="8" t="n"/>
      <c r="N224" s="8" t="n"/>
      <c r="O224" s="5" t="n"/>
      <c r="P224" s="5" t="n"/>
      <c r="Q224" s="8" t="n"/>
      <c r="R224" s="8" t="n"/>
      <c r="S224" s="5" t="n"/>
      <c r="T224" s="5" t="n"/>
      <c r="U224" s="8" t="n"/>
      <c r="V224" s="8" t="n"/>
      <c r="W224" s="5" t="n"/>
      <c r="X224" s="5" t="n"/>
      <c r="Y224" s="5" t="n"/>
      <c r="Z224" s="5" t="n"/>
      <c r="AA224" s="5" t="n"/>
      <c r="AB224" s="5" t="n"/>
      <c r="AC224" s="12" t="n"/>
      <c r="AD224" s="17" t="n"/>
      <c r="AE224" s="11" t="n"/>
      <c r="AF224" s="11" t="n"/>
      <c r="AH224" s="11">
        <f>IF(P224="","",AVERAGEIF($P$6:$P$505, P224, $AE$6:$AE$505))</f>
        <v/>
      </c>
      <c r="AI224" s="11">
        <f>IF(AE224="","",IF(AE224="-","-",IF((AE224-AH224)=0,"-",IF((AE224-AH224)&gt;0,"↑","↓"))))</f>
        <v/>
      </c>
      <c r="AJ224" s="11">
        <f>IF(AF224="","",IF(AF224="-","-",AVERAGEIF($P$6:$P$505, P224, $AF$6:$AF$505)))</f>
        <v/>
      </c>
      <c r="AK224" s="11">
        <f>IF(AF224="","",IF(AF224="-","-",IF((AF224-AJ224)=0,"-",IF((AF224-AJ224)&gt;0,"↑","↓"))))</f>
        <v/>
      </c>
      <c r="AM224" s="124">
        <f>IF(I224="","",((I224-$AJ$2)*$AL$3*((1+$AL$3)^(30*12)))/(((1+$AL$3)^(30*12))-1))</f>
        <v/>
      </c>
    </row>
    <row r="225">
      <c r="B225" s="4" t="n"/>
      <c r="C225" s="10" t="n"/>
      <c r="D225" s="9" t="n"/>
      <c r="E225" s="9" t="n"/>
      <c r="F225" s="10" t="n"/>
      <c r="G225" s="9" t="n"/>
      <c r="H225" s="17" t="n"/>
      <c r="I225" s="123" t="n"/>
      <c r="J225" s="7" t="n"/>
      <c r="K225" s="5" t="n"/>
      <c r="L225" s="5" t="n"/>
      <c r="M225" s="8" t="n"/>
      <c r="N225" s="8" t="n"/>
      <c r="O225" s="5" t="n"/>
      <c r="P225" s="5" t="n"/>
      <c r="Q225" s="8" t="n"/>
      <c r="R225" s="8" t="n"/>
      <c r="S225" s="5" t="n"/>
      <c r="T225" s="5" t="n"/>
      <c r="U225" s="8" t="n"/>
      <c r="V225" s="8" t="n"/>
      <c r="W225" s="5" t="n"/>
      <c r="X225" s="5" t="n"/>
      <c r="Y225" s="5" t="n"/>
      <c r="Z225" s="5" t="n"/>
      <c r="AA225" s="5" t="n"/>
      <c r="AB225" s="5" t="n"/>
      <c r="AC225" s="12" t="n"/>
      <c r="AD225" s="17" t="n"/>
      <c r="AE225" s="11" t="n"/>
      <c r="AF225" s="11" t="n"/>
      <c r="AH225" s="11">
        <f>IF(P225="","",AVERAGEIF($P$6:$P$505, P225, $AE$6:$AE$505))</f>
        <v/>
      </c>
      <c r="AI225" s="11">
        <f>IF(AE225="","",IF(AE225="-","-",IF((AE225-AH225)=0,"-",IF((AE225-AH225)&gt;0,"↑","↓"))))</f>
        <v/>
      </c>
      <c r="AJ225" s="11">
        <f>IF(AF225="","",IF(AF225="-","-",AVERAGEIF($P$6:$P$505, P225, $AF$6:$AF$505)))</f>
        <v/>
      </c>
      <c r="AK225" s="11">
        <f>IF(AF225="","",IF(AF225="-","-",IF((AF225-AJ225)=0,"-",IF((AF225-AJ225)&gt;0,"↑","↓"))))</f>
        <v/>
      </c>
      <c r="AM225" s="124">
        <f>IF(I225="","",((I225-$AJ$2)*$AL$3*((1+$AL$3)^(30*12)))/(((1+$AL$3)^(30*12))-1))</f>
        <v/>
      </c>
    </row>
    <row r="226">
      <c r="B226" s="4" t="n"/>
      <c r="C226" s="10" t="n"/>
      <c r="D226" s="9" t="n"/>
      <c r="E226" s="9" t="n"/>
      <c r="F226" s="10" t="n"/>
      <c r="G226" s="9" t="n"/>
      <c r="H226" s="16" t="n"/>
      <c r="I226" s="123" t="n"/>
      <c r="J226" s="7" t="n"/>
      <c r="K226" s="5" t="n"/>
      <c r="L226" s="5" t="n"/>
      <c r="M226" s="8" t="n"/>
      <c r="N226" s="8" t="n"/>
      <c r="O226" s="5" t="n"/>
      <c r="P226" s="5" t="n"/>
      <c r="Q226" s="8" t="n"/>
      <c r="R226" s="8" t="n"/>
      <c r="S226" s="5" t="n"/>
      <c r="T226" s="5" t="n"/>
      <c r="U226" s="8" t="n"/>
      <c r="V226" s="8" t="n"/>
      <c r="W226" s="5" t="n"/>
      <c r="X226" s="5" t="n"/>
      <c r="Y226" s="5" t="n"/>
      <c r="Z226" s="5" t="n"/>
      <c r="AA226" s="5" t="n"/>
      <c r="AB226" s="5" t="n"/>
      <c r="AC226" s="12" t="n"/>
      <c r="AD226" s="16" t="n"/>
      <c r="AE226" s="11" t="n"/>
      <c r="AF226" s="11" t="n"/>
      <c r="AH226" s="11">
        <f>IF(P226="","",AVERAGEIF($P$6:$P$505, P226, $AE$6:$AE$505))</f>
        <v/>
      </c>
      <c r="AI226" s="11">
        <f>IF(AE226="","",IF(AE226="-","-",IF((AE226-AH226)=0,"-",IF((AE226-AH226)&gt;0,"↑","↓"))))</f>
        <v/>
      </c>
      <c r="AJ226" s="11">
        <f>IF(AF226="","",IF(AF226="-","-",AVERAGEIF($P$6:$P$505, P226, $AF$6:$AF$505)))</f>
        <v/>
      </c>
      <c r="AK226" s="11">
        <f>IF(AF226="","",IF(AF226="-","-",IF((AF226-AJ226)=0,"-",IF((AF226-AJ226)&gt;0,"↑","↓"))))</f>
        <v/>
      </c>
      <c r="AM226" s="124">
        <f>IF(I226="","",((I226-$AJ$2)*$AL$3*((1+$AL$3)^(30*12)))/(((1+$AL$3)^(30*12))-1))</f>
        <v/>
      </c>
    </row>
    <row r="227">
      <c r="B227" s="4" t="n"/>
      <c r="C227" s="10" t="n"/>
      <c r="D227" s="9" t="n"/>
      <c r="E227" s="9" t="n"/>
      <c r="F227" s="10" t="n"/>
      <c r="G227" s="9" t="n"/>
      <c r="H227" s="17" t="n"/>
      <c r="I227" s="123" t="n"/>
      <c r="J227" s="7" t="n"/>
      <c r="K227" s="5" t="n"/>
      <c r="L227" s="5" t="n"/>
      <c r="M227" s="8" t="n"/>
      <c r="N227" s="8" t="n"/>
      <c r="O227" s="5" t="n"/>
      <c r="P227" s="5" t="n"/>
      <c r="Q227" s="8" t="n"/>
      <c r="R227" s="8" t="n"/>
      <c r="S227" s="5" t="n"/>
      <c r="T227" s="5" t="n"/>
      <c r="U227" s="8" t="n"/>
      <c r="V227" s="8" t="n"/>
      <c r="W227" s="5" t="n"/>
      <c r="X227" s="5" t="n"/>
      <c r="Y227" s="5" t="n"/>
      <c r="Z227" s="5" t="n"/>
      <c r="AA227" s="5" t="n"/>
      <c r="AB227" s="5" t="n"/>
      <c r="AC227" s="12" t="n"/>
      <c r="AD227" s="17" t="n"/>
      <c r="AE227" s="11" t="n"/>
      <c r="AF227" s="11" t="n"/>
      <c r="AH227" s="11">
        <f>IF(P227="","",AVERAGEIF($P$6:$P$505, P227, $AE$6:$AE$505))</f>
        <v/>
      </c>
      <c r="AI227" s="11">
        <f>IF(AE227="","",IF(AE227="-","-",IF((AE227-AH227)=0,"-",IF((AE227-AH227)&gt;0,"↑","↓"))))</f>
        <v/>
      </c>
      <c r="AJ227" s="11">
        <f>IF(AF227="","",IF(AF227="-","-",AVERAGEIF($P$6:$P$505, P227, $AF$6:$AF$505)))</f>
        <v/>
      </c>
      <c r="AK227" s="11">
        <f>IF(AF227="","",IF(AF227="-","-",IF((AF227-AJ227)=0,"-",IF((AF227-AJ227)&gt;0,"↑","↓"))))</f>
        <v/>
      </c>
      <c r="AM227" s="124">
        <f>IF(I227="","",((I227-$AJ$2)*$AL$3*((1+$AL$3)^(30*12)))/(((1+$AL$3)^(30*12))-1))</f>
        <v/>
      </c>
    </row>
    <row r="228">
      <c r="B228" s="4" t="n"/>
      <c r="C228" s="10" t="n"/>
      <c r="D228" s="9" t="n"/>
      <c r="E228" s="9" t="n"/>
      <c r="F228" s="10" t="n"/>
      <c r="G228" s="9" t="n"/>
      <c r="H228" s="17" t="n"/>
      <c r="I228" s="123" t="n"/>
      <c r="J228" s="7" t="n"/>
      <c r="K228" s="5" t="n"/>
      <c r="L228" s="5" t="n"/>
      <c r="M228" s="8" t="n"/>
      <c r="N228" s="8" t="n"/>
      <c r="O228" s="5" t="n"/>
      <c r="P228" s="5" t="n"/>
      <c r="Q228" s="8" t="n"/>
      <c r="R228" s="8" t="n"/>
      <c r="S228" s="5" t="n"/>
      <c r="T228" s="5" t="n"/>
      <c r="U228" s="8" t="n"/>
      <c r="V228" s="8" t="n"/>
      <c r="W228" s="5" t="n"/>
      <c r="X228" s="5" t="n"/>
      <c r="Y228" s="5" t="n"/>
      <c r="Z228" s="5" t="n"/>
      <c r="AA228" s="5" t="n"/>
      <c r="AB228" s="5" t="n"/>
      <c r="AC228" s="12" t="n"/>
      <c r="AD228" s="17" t="n"/>
      <c r="AE228" s="11" t="n"/>
      <c r="AF228" s="11" t="n"/>
      <c r="AH228" s="11">
        <f>IF(P228="","",AVERAGEIF($P$6:$P$505, P228, $AE$6:$AE$505))</f>
        <v/>
      </c>
      <c r="AI228" s="11">
        <f>IF(AE228="","",IF(AE228="-","-",IF((AE228-AH228)=0,"-",IF((AE228-AH228)&gt;0,"↑","↓"))))</f>
        <v/>
      </c>
      <c r="AJ228" s="11">
        <f>IF(AF228="","",IF(AF228="-","-",AVERAGEIF($P$6:$P$505, P228, $AF$6:$AF$505)))</f>
        <v/>
      </c>
      <c r="AK228" s="11">
        <f>IF(AF228="","",IF(AF228="-","-",IF((AF228-AJ228)=0,"-",IF((AF228-AJ228)&gt;0,"↑","↓"))))</f>
        <v/>
      </c>
      <c r="AM228" s="124">
        <f>IF(I228="","",((I228-$AJ$2)*$AL$3*((1+$AL$3)^(30*12)))/(((1+$AL$3)^(30*12))-1))</f>
        <v/>
      </c>
    </row>
    <row r="229">
      <c r="B229" s="4" t="n"/>
      <c r="C229" s="10" t="n"/>
      <c r="D229" s="9" t="n"/>
      <c r="E229" s="9" t="n"/>
      <c r="F229" s="10" t="n"/>
      <c r="G229" s="9" t="n"/>
      <c r="H229" s="16" t="n"/>
      <c r="I229" s="123" t="n"/>
      <c r="J229" s="7" t="n"/>
      <c r="K229" s="5" t="n"/>
      <c r="L229" s="5" t="n"/>
      <c r="M229" s="8" t="n"/>
      <c r="N229" s="8" t="n"/>
      <c r="O229" s="5" t="n"/>
      <c r="P229" s="5" t="n"/>
      <c r="Q229" s="8" t="n"/>
      <c r="R229" s="8" t="n"/>
      <c r="S229" s="5" t="n"/>
      <c r="T229" s="5" t="n"/>
      <c r="U229" s="8" t="n"/>
      <c r="V229" s="8" t="n"/>
      <c r="W229" s="5" t="n"/>
      <c r="X229" s="5" t="n"/>
      <c r="Y229" s="5" t="n"/>
      <c r="Z229" s="5" t="n"/>
      <c r="AA229" s="5" t="n"/>
      <c r="AB229" s="5" t="n"/>
      <c r="AC229" s="12" t="n"/>
      <c r="AD229" s="16" t="n"/>
      <c r="AE229" s="11" t="n"/>
      <c r="AF229" s="11" t="n"/>
      <c r="AH229" s="11">
        <f>IF(P229="","",AVERAGEIF($P$6:$P$505, P229, $AE$6:$AE$505))</f>
        <v/>
      </c>
      <c r="AI229" s="11">
        <f>IF(AE229="","",IF(AE229="-","-",IF((AE229-AH229)=0,"-",IF((AE229-AH229)&gt;0,"↑","↓"))))</f>
        <v/>
      </c>
      <c r="AJ229" s="11">
        <f>IF(AF229="","",IF(AF229="-","-",AVERAGEIF($P$6:$P$505, P229, $AF$6:$AF$505)))</f>
        <v/>
      </c>
      <c r="AK229" s="11">
        <f>IF(AF229="","",IF(AF229="-","-",IF((AF229-AJ229)=0,"-",IF((AF229-AJ229)&gt;0,"↑","↓"))))</f>
        <v/>
      </c>
      <c r="AM229" s="124">
        <f>IF(I229="","",((I229-$AJ$2)*$AL$3*((1+$AL$3)^(30*12)))/(((1+$AL$3)^(30*12))-1))</f>
        <v/>
      </c>
    </row>
    <row r="230">
      <c r="B230" s="4" t="n"/>
      <c r="C230" s="10" t="n"/>
      <c r="D230" s="9" t="n"/>
      <c r="E230" s="9" t="n"/>
      <c r="F230" s="10" t="n"/>
      <c r="G230" s="9" t="n"/>
      <c r="H230" s="17" t="n"/>
      <c r="I230" s="123" t="n"/>
      <c r="J230" s="7" t="n"/>
      <c r="K230" s="5" t="n"/>
      <c r="L230" s="5" t="n"/>
      <c r="M230" s="8" t="n"/>
      <c r="N230" s="8" t="n"/>
      <c r="O230" s="5" t="n"/>
      <c r="P230" s="5" t="n"/>
      <c r="Q230" s="8" t="n"/>
      <c r="R230" s="8" t="n"/>
      <c r="S230" s="5" t="n"/>
      <c r="T230" s="5" t="n"/>
      <c r="U230" s="8" t="n"/>
      <c r="V230" s="8" t="n"/>
      <c r="W230" s="5" t="n"/>
      <c r="X230" s="5" t="n"/>
      <c r="Y230" s="5" t="n"/>
      <c r="Z230" s="5" t="n"/>
      <c r="AA230" s="5" t="n"/>
      <c r="AB230" s="5" t="n"/>
      <c r="AC230" s="12" t="n"/>
      <c r="AD230" s="17" t="n"/>
      <c r="AE230" s="11" t="n"/>
      <c r="AF230" s="11" t="n"/>
      <c r="AH230" s="11">
        <f>IF(P230="","",AVERAGEIF($P$6:$P$505, P230, $AE$6:$AE$505))</f>
        <v/>
      </c>
      <c r="AI230" s="11">
        <f>IF(AE230="","",IF(AE230="-","-",IF((AE230-AH230)=0,"-",IF((AE230-AH230)&gt;0,"↑","↓"))))</f>
        <v/>
      </c>
      <c r="AJ230" s="11">
        <f>IF(AF230="","",IF(AF230="-","-",AVERAGEIF($P$6:$P$505, P230, $AF$6:$AF$505)))</f>
        <v/>
      </c>
      <c r="AK230" s="11">
        <f>IF(AF230="","",IF(AF230="-","-",IF((AF230-AJ230)=0,"-",IF((AF230-AJ230)&gt;0,"↑","↓"))))</f>
        <v/>
      </c>
      <c r="AM230" s="124">
        <f>IF(I230="","",((I230-$AJ$2)*$AL$3*((1+$AL$3)^(30*12)))/(((1+$AL$3)^(30*12))-1))</f>
        <v/>
      </c>
    </row>
    <row r="231">
      <c r="B231" s="4" t="n"/>
      <c r="C231" s="10" t="n"/>
      <c r="D231" s="9" t="n"/>
      <c r="E231" s="9" t="n"/>
      <c r="F231" s="10" t="n"/>
      <c r="G231" s="9" t="n"/>
      <c r="H231" s="17" t="n"/>
      <c r="I231" s="123" t="n"/>
      <c r="J231" s="7" t="n"/>
      <c r="K231" s="5" t="n"/>
      <c r="L231" s="5" t="n"/>
      <c r="M231" s="8" t="n"/>
      <c r="N231" s="8" t="n"/>
      <c r="O231" s="5" t="n"/>
      <c r="P231" s="5" t="n"/>
      <c r="Q231" s="8" t="n"/>
      <c r="R231" s="8" t="n"/>
      <c r="S231" s="5" t="n"/>
      <c r="T231" s="5" t="n"/>
      <c r="U231" s="8" t="n"/>
      <c r="V231" s="8" t="n"/>
      <c r="W231" s="5" t="n"/>
      <c r="X231" s="5" t="n"/>
      <c r="Y231" s="5" t="n"/>
      <c r="Z231" s="5" t="n"/>
      <c r="AA231" s="5" t="n"/>
      <c r="AB231" s="5" t="n"/>
      <c r="AC231" s="12" t="n"/>
      <c r="AD231" s="17" t="n"/>
      <c r="AE231" s="11" t="n"/>
      <c r="AF231" s="11" t="n"/>
      <c r="AH231" s="11">
        <f>IF(P231="","",AVERAGEIF($P$6:$P$505, P231, $AE$6:$AE$505))</f>
        <v/>
      </c>
      <c r="AI231" s="11">
        <f>IF(AE231="","",IF(AE231="-","-",IF((AE231-AH231)=0,"-",IF((AE231-AH231)&gt;0,"↑","↓"))))</f>
        <v/>
      </c>
      <c r="AJ231" s="11">
        <f>IF(AF231="","",IF(AF231="-","-",AVERAGEIF($P$6:$P$505, P231, $AF$6:$AF$505)))</f>
        <v/>
      </c>
      <c r="AK231" s="11">
        <f>IF(AF231="","",IF(AF231="-","-",IF((AF231-AJ231)=0,"-",IF((AF231-AJ231)&gt;0,"↑","↓"))))</f>
        <v/>
      </c>
      <c r="AM231" s="124">
        <f>IF(I231="","",((I231-$AJ$2)*$AL$3*((1+$AL$3)^(30*12)))/(((1+$AL$3)^(30*12))-1))</f>
        <v/>
      </c>
    </row>
    <row r="232">
      <c r="B232" s="4" t="n"/>
      <c r="C232" s="10" t="n"/>
      <c r="D232" s="9" t="n"/>
      <c r="E232" s="9" t="n"/>
      <c r="F232" s="10" t="n"/>
      <c r="G232" s="9" t="n"/>
      <c r="H232" s="16" t="n"/>
      <c r="I232" s="123" t="n"/>
      <c r="J232" s="7" t="n"/>
      <c r="K232" s="5" t="n"/>
      <c r="L232" s="5" t="n"/>
      <c r="M232" s="8" t="n"/>
      <c r="N232" s="8" t="n"/>
      <c r="O232" s="5" t="n"/>
      <c r="P232" s="5" t="n"/>
      <c r="Q232" s="8" t="n"/>
      <c r="R232" s="8" t="n"/>
      <c r="S232" s="5" t="n"/>
      <c r="T232" s="5" t="n"/>
      <c r="U232" s="8" t="n"/>
      <c r="V232" s="8" t="n"/>
      <c r="W232" s="5" t="n"/>
      <c r="X232" s="5" t="n"/>
      <c r="Y232" s="5" t="n"/>
      <c r="Z232" s="5" t="n"/>
      <c r="AA232" s="5" t="n"/>
      <c r="AB232" s="5" t="n"/>
      <c r="AC232" s="12" t="n"/>
      <c r="AD232" s="16" t="n"/>
      <c r="AE232" s="11" t="n"/>
      <c r="AF232" s="11" t="n"/>
      <c r="AH232" s="11">
        <f>IF(P232="","",AVERAGEIF($P$6:$P$505, P232, $AE$6:$AE$505))</f>
        <v/>
      </c>
      <c r="AI232" s="11">
        <f>IF(AE232="","",IF(AE232="-","-",IF((AE232-AH232)=0,"-",IF((AE232-AH232)&gt;0,"↑","↓"))))</f>
        <v/>
      </c>
      <c r="AJ232" s="11">
        <f>IF(AF232="","",IF(AF232="-","-",AVERAGEIF($P$6:$P$505, P232, $AF$6:$AF$505)))</f>
        <v/>
      </c>
      <c r="AK232" s="11">
        <f>IF(AF232="","",IF(AF232="-","-",IF((AF232-AJ232)=0,"-",IF((AF232-AJ232)&gt;0,"↑","↓"))))</f>
        <v/>
      </c>
      <c r="AM232" s="124">
        <f>IF(I232="","",((I232-$AJ$2)*$AL$3*((1+$AL$3)^(30*12)))/(((1+$AL$3)^(30*12))-1))</f>
        <v/>
      </c>
    </row>
    <row r="233">
      <c r="B233" s="4" t="n"/>
      <c r="C233" s="10" t="n"/>
      <c r="D233" s="9" t="n"/>
      <c r="E233" s="9" t="n"/>
      <c r="F233" s="10" t="n"/>
      <c r="G233" s="9" t="n"/>
      <c r="H233" s="17" t="n"/>
      <c r="I233" s="123" t="n"/>
      <c r="J233" s="7" t="n"/>
      <c r="K233" s="5" t="n"/>
      <c r="L233" s="5" t="n"/>
      <c r="M233" s="8" t="n"/>
      <c r="N233" s="8" t="n"/>
      <c r="O233" s="5" t="n"/>
      <c r="P233" s="5" t="n"/>
      <c r="Q233" s="8" t="n"/>
      <c r="R233" s="8" t="n"/>
      <c r="S233" s="5" t="n"/>
      <c r="T233" s="5" t="n"/>
      <c r="U233" s="8" t="n"/>
      <c r="V233" s="8" t="n"/>
      <c r="W233" s="5" t="n"/>
      <c r="X233" s="5" t="n"/>
      <c r="Y233" s="5" t="n"/>
      <c r="Z233" s="5" t="n"/>
      <c r="AA233" s="5" t="n"/>
      <c r="AB233" s="5" t="n"/>
      <c r="AC233" s="12" t="n"/>
      <c r="AD233" s="17" t="n"/>
      <c r="AE233" s="11" t="n"/>
      <c r="AF233" s="11" t="n"/>
      <c r="AH233" s="11">
        <f>IF(P233="","",AVERAGEIF($P$6:$P$505, P233, $AE$6:$AE$505))</f>
        <v/>
      </c>
      <c r="AI233" s="11">
        <f>IF(AE233="","",IF(AE233="-","-",IF((AE233-AH233)=0,"-",IF((AE233-AH233)&gt;0,"↑","↓"))))</f>
        <v/>
      </c>
      <c r="AJ233" s="11">
        <f>IF(AF233="","",IF(AF233="-","-",AVERAGEIF($P$6:$P$505, P233, $AF$6:$AF$505)))</f>
        <v/>
      </c>
      <c r="AK233" s="11">
        <f>IF(AF233="","",IF(AF233="-","-",IF((AF233-AJ233)=0,"-",IF((AF233-AJ233)&gt;0,"↑","↓"))))</f>
        <v/>
      </c>
      <c r="AM233" s="124">
        <f>IF(I233="","",((I233-$AJ$2)*$AL$3*((1+$AL$3)^(30*12)))/(((1+$AL$3)^(30*12))-1))</f>
        <v/>
      </c>
    </row>
    <row r="234">
      <c r="B234" s="4" t="n"/>
      <c r="C234" s="10" t="n"/>
      <c r="D234" s="9" t="n"/>
      <c r="E234" s="9" t="n"/>
      <c r="F234" s="10" t="n"/>
      <c r="G234" s="9" t="n"/>
      <c r="H234" s="17" t="n"/>
      <c r="I234" s="123" t="n"/>
      <c r="J234" s="7" t="n"/>
      <c r="K234" s="5" t="n"/>
      <c r="L234" s="5" t="n"/>
      <c r="M234" s="8" t="n"/>
      <c r="N234" s="8" t="n"/>
      <c r="O234" s="5" t="n"/>
      <c r="P234" s="5" t="n"/>
      <c r="Q234" s="8" t="n"/>
      <c r="R234" s="8" t="n"/>
      <c r="S234" s="5" t="n"/>
      <c r="T234" s="5" t="n"/>
      <c r="U234" s="8" t="n"/>
      <c r="V234" s="8" t="n"/>
      <c r="W234" s="5" t="n"/>
      <c r="X234" s="5" t="n"/>
      <c r="Y234" s="5" t="n"/>
      <c r="Z234" s="5" t="n"/>
      <c r="AA234" s="5" t="n"/>
      <c r="AB234" s="5" t="n"/>
      <c r="AC234" s="12" t="n"/>
      <c r="AD234" s="17" t="n"/>
      <c r="AE234" s="11" t="n"/>
      <c r="AF234" s="11" t="n"/>
      <c r="AH234" s="11">
        <f>IF(P234="","",AVERAGEIF($P$6:$P$505, P234, $AE$6:$AE$505))</f>
        <v/>
      </c>
      <c r="AI234" s="11">
        <f>IF(AE234="","",IF(AE234="-","-",IF((AE234-AH234)=0,"-",IF((AE234-AH234)&gt;0,"↑","↓"))))</f>
        <v/>
      </c>
      <c r="AJ234" s="11">
        <f>IF(AF234="","",IF(AF234="-","-",AVERAGEIF($P$6:$P$505, P234, $AF$6:$AF$505)))</f>
        <v/>
      </c>
      <c r="AK234" s="11">
        <f>IF(AF234="","",IF(AF234="-","-",IF((AF234-AJ234)=0,"-",IF((AF234-AJ234)&gt;0,"↑","↓"))))</f>
        <v/>
      </c>
      <c r="AM234" s="124">
        <f>IF(I234="","",((I234-$AJ$2)*$AL$3*((1+$AL$3)^(30*12)))/(((1+$AL$3)^(30*12))-1))</f>
        <v/>
      </c>
    </row>
    <row r="235">
      <c r="B235" s="4" t="n"/>
      <c r="C235" s="10" t="n"/>
      <c r="D235" s="9" t="n"/>
      <c r="E235" s="9" t="n"/>
      <c r="F235" s="10" t="n"/>
      <c r="G235" s="9" t="n"/>
      <c r="H235" s="16" t="n"/>
      <c r="I235" s="123" t="n"/>
      <c r="J235" s="7" t="n"/>
      <c r="K235" s="5" t="n"/>
      <c r="L235" s="5" t="n"/>
      <c r="M235" s="8" t="n"/>
      <c r="N235" s="8" t="n"/>
      <c r="O235" s="5" t="n"/>
      <c r="P235" s="5" t="n"/>
      <c r="Q235" s="8" t="n"/>
      <c r="R235" s="8" t="n"/>
      <c r="S235" s="5" t="n"/>
      <c r="T235" s="5" t="n"/>
      <c r="U235" s="8" t="n"/>
      <c r="V235" s="8" t="n"/>
      <c r="W235" s="5" t="n"/>
      <c r="X235" s="5" t="n"/>
      <c r="Y235" s="5" t="n"/>
      <c r="Z235" s="5" t="n"/>
      <c r="AA235" s="5" t="n"/>
      <c r="AB235" s="5" t="n"/>
      <c r="AC235" s="12" t="n"/>
      <c r="AD235" s="16" t="n"/>
      <c r="AE235" s="11" t="n"/>
      <c r="AF235" s="11" t="n"/>
      <c r="AH235" s="11">
        <f>IF(P235="","",AVERAGEIF($P$6:$P$505, P235, $AE$6:$AE$505))</f>
        <v/>
      </c>
      <c r="AI235" s="11">
        <f>IF(AE235="","",IF(AE235="-","-",IF((AE235-AH235)=0,"-",IF((AE235-AH235)&gt;0,"↑","↓"))))</f>
        <v/>
      </c>
      <c r="AJ235" s="11">
        <f>IF(AF235="","",IF(AF235="-","-",AVERAGEIF($P$6:$P$505, P235, $AF$6:$AF$505)))</f>
        <v/>
      </c>
      <c r="AK235" s="11">
        <f>IF(AF235="","",IF(AF235="-","-",IF((AF235-AJ235)=0,"-",IF((AF235-AJ235)&gt;0,"↑","↓"))))</f>
        <v/>
      </c>
      <c r="AM235" s="124">
        <f>IF(I235="","",((I235-$AJ$2)*$AL$3*((1+$AL$3)^(30*12)))/(((1+$AL$3)^(30*12))-1))</f>
        <v/>
      </c>
    </row>
    <row r="236">
      <c r="B236" s="4" t="n"/>
      <c r="C236" s="10" t="n"/>
      <c r="D236" s="9" t="n"/>
      <c r="E236" s="9" t="n"/>
      <c r="F236" s="10" t="n"/>
      <c r="G236" s="9" t="n"/>
      <c r="H236" s="17" t="n"/>
      <c r="I236" s="123" t="n"/>
      <c r="J236" s="7" t="n"/>
      <c r="K236" s="5" t="n"/>
      <c r="L236" s="5" t="n"/>
      <c r="M236" s="8" t="n"/>
      <c r="N236" s="8" t="n"/>
      <c r="O236" s="5" t="n"/>
      <c r="P236" s="5" t="n"/>
      <c r="Q236" s="8" t="n"/>
      <c r="R236" s="8" t="n"/>
      <c r="S236" s="5" t="n"/>
      <c r="T236" s="5" t="n"/>
      <c r="U236" s="8" t="n"/>
      <c r="V236" s="8" t="n"/>
      <c r="W236" s="5" t="n"/>
      <c r="X236" s="5" t="n"/>
      <c r="Y236" s="5" t="n"/>
      <c r="Z236" s="5" t="n"/>
      <c r="AA236" s="5" t="n"/>
      <c r="AB236" s="5" t="n"/>
      <c r="AC236" s="12" t="n"/>
      <c r="AD236" s="17" t="n"/>
      <c r="AE236" s="11" t="n"/>
      <c r="AF236" s="11" t="n"/>
      <c r="AH236" s="11">
        <f>IF(P236="","",AVERAGEIF($P$6:$P$505, P236, $AE$6:$AE$505))</f>
        <v/>
      </c>
      <c r="AI236" s="11">
        <f>IF(AE236="","",IF(AE236="-","-",IF((AE236-AH236)=0,"-",IF((AE236-AH236)&gt;0,"↑","↓"))))</f>
        <v/>
      </c>
      <c r="AJ236" s="11">
        <f>IF(AF236="","",IF(AF236="-","-",AVERAGEIF($P$6:$P$505, P236, $AF$6:$AF$505)))</f>
        <v/>
      </c>
      <c r="AK236" s="11">
        <f>IF(AF236="","",IF(AF236="-","-",IF((AF236-AJ236)=0,"-",IF((AF236-AJ236)&gt;0,"↑","↓"))))</f>
        <v/>
      </c>
      <c r="AM236" s="124">
        <f>IF(I236="","",((I236-$AJ$2)*$AL$3*((1+$AL$3)^(30*12)))/(((1+$AL$3)^(30*12))-1))</f>
        <v/>
      </c>
    </row>
    <row r="237">
      <c r="B237" s="4" t="n"/>
      <c r="C237" s="10" t="n"/>
      <c r="D237" s="9" t="n"/>
      <c r="E237" s="9" t="n"/>
      <c r="F237" s="10" t="n"/>
      <c r="G237" s="9" t="n"/>
      <c r="H237" s="17" t="n"/>
      <c r="I237" s="123" t="n"/>
      <c r="J237" s="7" t="n"/>
      <c r="K237" s="5" t="n"/>
      <c r="L237" s="5" t="n"/>
      <c r="M237" s="8" t="n"/>
      <c r="N237" s="8" t="n"/>
      <c r="O237" s="5" t="n"/>
      <c r="P237" s="5" t="n"/>
      <c r="Q237" s="8" t="n"/>
      <c r="R237" s="8" t="n"/>
      <c r="S237" s="5" t="n"/>
      <c r="T237" s="5" t="n"/>
      <c r="U237" s="8" t="n"/>
      <c r="V237" s="8" t="n"/>
      <c r="W237" s="5" t="n"/>
      <c r="X237" s="5" t="n"/>
      <c r="Y237" s="5" t="n"/>
      <c r="Z237" s="5" t="n"/>
      <c r="AA237" s="5" t="n"/>
      <c r="AB237" s="5" t="n"/>
      <c r="AC237" s="12" t="n"/>
      <c r="AD237" s="17" t="n"/>
      <c r="AE237" s="11" t="n"/>
      <c r="AF237" s="11" t="n"/>
      <c r="AH237" s="11">
        <f>IF(P237="","",AVERAGEIF($P$6:$P$505, P237, $AE$6:$AE$505))</f>
        <v/>
      </c>
      <c r="AI237" s="11">
        <f>IF(AE237="","",IF(AE237="-","-",IF((AE237-AH237)=0,"-",IF((AE237-AH237)&gt;0,"↑","↓"))))</f>
        <v/>
      </c>
      <c r="AJ237" s="11">
        <f>IF(AF237="","",IF(AF237="-","-",AVERAGEIF($P$6:$P$505, P237, $AF$6:$AF$505)))</f>
        <v/>
      </c>
      <c r="AK237" s="11">
        <f>IF(AF237="","",IF(AF237="-","-",IF((AF237-AJ237)=0,"-",IF((AF237-AJ237)&gt;0,"↑","↓"))))</f>
        <v/>
      </c>
      <c r="AM237" s="124">
        <f>IF(I237="","",((I237-$AJ$2)*$AL$3*((1+$AL$3)^(30*12)))/(((1+$AL$3)^(30*12))-1))</f>
        <v/>
      </c>
    </row>
    <row r="238">
      <c r="B238" s="4" t="n"/>
      <c r="C238" s="10" t="n"/>
      <c r="D238" s="9" t="n"/>
      <c r="E238" s="9" t="n"/>
      <c r="F238" s="10" t="n"/>
      <c r="G238" s="9" t="n"/>
      <c r="H238" s="16" t="n"/>
      <c r="I238" s="123" t="n"/>
      <c r="J238" s="7" t="n"/>
      <c r="K238" s="5" t="n"/>
      <c r="L238" s="5" t="n"/>
      <c r="M238" s="8" t="n"/>
      <c r="N238" s="8" t="n"/>
      <c r="O238" s="5" t="n"/>
      <c r="P238" s="5" t="n"/>
      <c r="Q238" s="8" t="n"/>
      <c r="R238" s="8" t="n"/>
      <c r="S238" s="5" t="n"/>
      <c r="T238" s="5" t="n"/>
      <c r="U238" s="8" t="n"/>
      <c r="V238" s="8" t="n"/>
      <c r="W238" s="5" t="n"/>
      <c r="X238" s="5" t="n"/>
      <c r="Y238" s="5" t="n"/>
      <c r="Z238" s="5" t="n"/>
      <c r="AA238" s="5" t="n"/>
      <c r="AB238" s="5" t="n"/>
      <c r="AC238" s="12" t="n"/>
      <c r="AD238" s="16" t="n"/>
      <c r="AE238" s="11" t="n"/>
      <c r="AF238" s="11" t="n"/>
      <c r="AH238" s="11">
        <f>IF(P238="","",AVERAGEIF($P$6:$P$505, P238, $AE$6:$AE$505))</f>
        <v/>
      </c>
      <c r="AI238" s="11">
        <f>IF(AE238="","",IF(AE238="-","-",IF((AE238-AH238)=0,"-",IF((AE238-AH238)&gt;0,"↑","↓"))))</f>
        <v/>
      </c>
      <c r="AJ238" s="11">
        <f>IF(AF238="","",IF(AF238="-","-",AVERAGEIF($P$6:$P$505, P238, $AF$6:$AF$505)))</f>
        <v/>
      </c>
      <c r="AK238" s="11">
        <f>IF(AF238="","",IF(AF238="-","-",IF((AF238-AJ238)=0,"-",IF((AF238-AJ238)&gt;0,"↑","↓"))))</f>
        <v/>
      </c>
      <c r="AM238" s="124">
        <f>IF(I238="","",((I238-$AJ$2)*$AL$3*((1+$AL$3)^(30*12)))/(((1+$AL$3)^(30*12))-1))</f>
        <v/>
      </c>
    </row>
    <row r="239">
      <c r="B239" s="4" t="n"/>
      <c r="C239" s="10" t="n"/>
      <c r="D239" s="9" t="n"/>
      <c r="E239" s="9" t="n"/>
      <c r="F239" s="10" t="n"/>
      <c r="G239" s="9" t="n"/>
      <c r="H239" s="17" t="n"/>
      <c r="I239" s="123" t="n"/>
      <c r="J239" s="7" t="n"/>
      <c r="K239" s="5" t="n"/>
      <c r="L239" s="5" t="n"/>
      <c r="M239" s="8" t="n"/>
      <c r="N239" s="8" t="n"/>
      <c r="O239" s="5" t="n"/>
      <c r="P239" s="5" t="n"/>
      <c r="Q239" s="8" t="n"/>
      <c r="R239" s="8" t="n"/>
      <c r="S239" s="5" t="n"/>
      <c r="T239" s="5" t="n"/>
      <c r="U239" s="8" t="n"/>
      <c r="V239" s="8" t="n"/>
      <c r="W239" s="5" t="n"/>
      <c r="X239" s="5" t="n"/>
      <c r="Y239" s="5" t="n"/>
      <c r="Z239" s="5" t="n"/>
      <c r="AA239" s="5" t="n"/>
      <c r="AB239" s="5" t="n"/>
      <c r="AC239" s="12" t="n"/>
      <c r="AD239" s="17" t="n"/>
      <c r="AE239" s="11" t="n"/>
      <c r="AF239" s="11" t="n"/>
      <c r="AH239" s="11">
        <f>IF(P239="","",AVERAGEIF($P$6:$P$505, P239, $AE$6:$AE$505))</f>
        <v/>
      </c>
      <c r="AI239" s="11">
        <f>IF(AE239="","",IF(AE239="-","-",IF((AE239-AH239)=0,"-",IF((AE239-AH239)&gt;0,"↑","↓"))))</f>
        <v/>
      </c>
      <c r="AJ239" s="11">
        <f>IF(AF239="","",IF(AF239="-","-",AVERAGEIF($P$6:$P$505, P239, $AF$6:$AF$505)))</f>
        <v/>
      </c>
      <c r="AK239" s="11">
        <f>IF(AF239="","",IF(AF239="-","-",IF((AF239-AJ239)=0,"-",IF((AF239-AJ239)&gt;0,"↑","↓"))))</f>
        <v/>
      </c>
      <c r="AM239" s="124">
        <f>IF(I239="","",((I239-$AJ$2)*$AL$3*((1+$AL$3)^(30*12)))/(((1+$AL$3)^(30*12))-1))</f>
        <v/>
      </c>
    </row>
    <row r="240">
      <c r="B240" s="4" t="n"/>
      <c r="C240" s="10" t="n"/>
      <c r="D240" s="9" t="n"/>
      <c r="E240" s="9" t="n"/>
      <c r="F240" s="10" t="n"/>
      <c r="G240" s="9" t="n"/>
      <c r="H240" s="17" t="n"/>
      <c r="I240" s="123" t="n"/>
      <c r="J240" s="7" t="n"/>
      <c r="K240" s="5" t="n"/>
      <c r="L240" s="5" t="n"/>
      <c r="M240" s="8" t="n"/>
      <c r="N240" s="8" t="n"/>
      <c r="O240" s="5" t="n"/>
      <c r="P240" s="5" t="n"/>
      <c r="Q240" s="8" t="n"/>
      <c r="R240" s="8" t="n"/>
      <c r="S240" s="5" t="n"/>
      <c r="T240" s="5" t="n"/>
      <c r="U240" s="8" t="n"/>
      <c r="V240" s="8" t="n"/>
      <c r="W240" s="5" t="n"/>
      <c r="X240" s="5" t="n"/>
      <c r="Y240" s="5" t="n"/>
      <c r="Z240" s="5" t="n"/>
      <c r="AA240" s="5" t="n"/>
      <c r="AB240" s="5" t="n"/>
      <c r="AC240" s="12" t="n"/>
      <c r="AD240" s="17" t="n"/>
      <c r="AE240" s="11" t="n"/>
      <c r="AF240" s="11" t="n"/>
      <c r="AH240" s="11">
        <f>IF(P240="","",AVERAGEIF($P$6:$P$505, P240, $AE$6:$AE$505))</f>
        <v/>
      </c>
      <c r="AI240" s="11">
        <f>IF(AE240="","",IF(AE240="-","-",IF((AE240-AH240)=0,"-",IF((AE240-AH240)&gt;0,"↑","↓"))))</f>
        <v/>
      </c>
      <c r="AJ240" s="11">
        <f>IF(AF240="","",IF(AF240="-","-",AVERAGEIF($P$6:$P$505, P240, $AF$6:$AF$505)))</f>
        <v/>
      </c>
      <c r="AK240" s="11">
        <f>IF(AF240="","",IF(AF240="-","-",IF((AF240-AJ240)=0,"-",IF((AF240-AJ240)&gt;0,"↑","↓"))))</f>
        <v/>
      </c>
      <c r="AM240" s="124">
        <f>IF(I240="","",((I240-$AJ$2)*$AL$3*((1+$AL$3)^(30*12)))/(((1+$AL$3)^(30*12))-1))</f>
        <v/>
      </c>
    </row>
    <row r="241">
      <c r="B241" s="4" t="n"/>
      <c r="C241" s="10" t="n"/>
      <c r="D241" s="9" t="n"/>
      <c r="E241" s="9" t="n"/>
      <c r="F241" s="10" t="n"/>
      <c r="G241" s="9" t="n"/>
      <c r="H241" s="16" t="n"/>
      <c r="I241" s="123" t="n"/>
      <c r="J241" s="7" t="n"/>
      <c r="K241" s="5" t="n"/>
      <c r="L241" s="5" t="n"/>
      <c r="M241" s="8" t="n"/>
      <c r="N241" s="8" t="n"/>
      <c r="O241" s="5" t="n"/>
      <c r="P241" s="5" t="n"/>
      <c r="Q241" s="8" t="n"/>
      <c r="R241" s="8" t="n"/>
      <c r="S241" s="5" t="n"/>
      <c r="T241" s="5" t="n"/>
      <c r="U241" s="8" t="n"/>
      <c r="V241" s="8" t="n"/>
      <c r="W241" s="5" t="n"/>
      <c r="X241" s="5" t="n"/>
      <c r="Y241" s="5" t="n"/>
      <c r="Z241" s="5" t="n"/>
      <c r="AA241" s="5" t="n"/>
      <c r="AB241" s="5" t="n"/>
      <c r="AC241" s="12" t="n"/>
      <c r="AD241" s="16" t="n"/>
      <c r="AE241" s="11" t="n"/>
      <c r="AF241" s="11" t="n"/>
      <c r="AH241" s="11">
        <f>IF(P241="","",AVERAGEIF($P$6:$P$505, P241, $AE$6:$AE$505))</f>
        <v/>
      </c>
      <c r="AI241" s="11">
        <f>IF(AE241="","",IF(AE241="-","-",IF((AE241-AH241)=0,"-",IF((AE241-AH241)&gt;0,"↑","↓"))))</f>
        <v/>
      </c>
      <c r="AJ241" s="11">
        <f>IF(AF241="","",IF(AF241="-","-",AVERAGEIF($P$6:$P$505, P241, $AF$6:$AF$505)))</f>
        <v/>
      </c>
      <c r="AK241" s="11">
        <f>IF(AF241="","",IF(AF241="-","-",IF((AF241-AJ241)=0,"-",IF((AF241-AJ241)&gt;0,"↑","↓"))))</f>
        <v/>
      </c>
      <c r="AM241" s="124">
        <f>IF(I241="","",((I241-$AJ$2)*$AL$3*((1+$AL$3)^(30*12)))/(((1+$AL$3)^(30*12))-1))</f>
        <v/>
      </c>
    </row>
    <row r="242">
      <c r="B242" s="4" t="n"/>
      <c r="C242" s="10" t="n"/>
      <c r="D242" s="9" t="n"/>
      <c r="E242" s="9" t="n"/>
      <c r="F242" s="10" t="n"/>
      <c r="G242" s="9" t="n"/>
      <c r="H242" s="17" t="n"/>
      <c r="I242" s="123" t="n"/>
      <c r="J242" s="7" t="n"/>
      <c r="K242" s="5" t="n"/>
      <c r="L242" s="5" t="n"/>
      <c r="M242" s="8" t="n"/>
      <c r="N242" s="8" t="n"/>
      <c r="O242" s="5" t="n"/>
      <c r="P242" s="5" t="n"/>
      <c r="Q242" s="8" t="n"/>
      <c r="R242" s="8" t="n"/>
      <c r="S242" s="5" t="n"/>
      <c r="T242" s="5" t="n"/>
      <c r="U242" s="8" t="n"/>
      <c r="V242" s="8" t="n"/>
      <c r="W242" s="5" t="n"/>
      <c r="X242" s="5" t="n"/>
      <c r="Y242" s="5" t="n"/>
      <c r="Z242" s="5" t="n"/>
      <c r="AA242" s="5" t="n"/>
      <c r="AB242" s="5" t="n"/>
      <c r="AC242" s="12" t="n"/>
      <c r="AD242" s="17" t="n"/>
      <c r="AE242" s="11" t="n"/>
      <c r="AF242" s="11" t="n"/>
      <c r="AH242" s="11">
        <f>IF(P242="","",AVERAGEIF($P$6:$P$505, P242, $AE$6:$AE$505))</f>
        <v/>
      </c>
      <c r="AI242" s="11">
        <f>IF(AE242="","",IF(AE242="-","-",IF((AE242-AH242)=0,"-",IF((AE242-AH242)&gt;0,"↑","↓"))))</f>
        <v/>
      </c>
      <c r="AJ242" s="11">
        <f>IF(AF242="","",IF(AF242="-","-",AVERAGEIF($P$6:$P$505, P242, $AF$6:$AF$505)))</f>
        <v/>
      </c>
      <c r="AK242" s="11">
        <f>IF(AF242="","",IF(AF242="-","-",IF((AF242-AJ242)=0,"-",IF((AF242-AJ242)&gt;0,"↑","↓"))))</f>
        <v/>
      </c>
      <c r="AM242" s="124">
        <f>IF(I242="","",((I242-$AJ$2)*$AL$3*((1+$AL$3)^(30*12)))/(((1+$AL$3)^(30*12))-1))</f>
        <v/>
      </c>
    </row>
    <row r="243">
      <c r="B243" s="4" t="n"/>
      <c r="C243" s="10" t="n"/>
      <c r="D243" s="9" t="n"/>
      <c r="E243" s="9" t="n"/>
      <c r="F243" s="10" t="n"/>
      <c r="G243" s="9" t="n"/>
      <c r="H243" s="17" t="n"/>
      <c r="I243" s="123" t="n"/>
      <c r="J243" s="7" t="n"/>
      <c r="K243" s="5" t="n"/>
      <c r="L243" s="5" t="n"/>
      <c r="M243" s="8" t="n"/>
      <c r="N243" s="8" t="n"/>
      <c r="O243" s="5" t="n"/>
      <c r="P243" s="5" t="n"/>
      <c r="Q243" s="8" t="n"/>
      <c r="R243" s="8" t="n"/>
      <c r="S243" s="5" t="n"/>
      <c r="T243" s="5" t="n"/>
      <c r="U243" s="8" t="n"/>
      <c r="V243" s="8" t="n"/>
      <c r="W243" s="5" t="n"/>
      <c r="X243" s="5" t="n"/>
      <c r="Y243" s="5" t="n"/>
      <c r="Z243" s="5" t="n"/>
      <c r="AA243" s="5" t="n"/>
      <c r="AB243" s="5" t="n"/>
      <c r="AC243" s="12" t="n"/>
      <c r="AD243" s="17" t="n"/>
      <c r="AE243" s="11" t="n"/>
      <c r="AF243" s="11" t="n"/>
      <c r="AH243" s="11">
        <f>IF(P243="","",AVERAGEIF($P$6:$P$505, P243, $AE$6:$AE$505))</f>
        <v/>
      </c>
      <c r="AI243" s="11">
        <f>IF(AE243="","",IF(AE243="-","-",IF((AE243-AH243)=0,"-",IF((AE243-AH243)&gt;0,"↑","↓"))))</f>
        <v/>
      </c>
      <c r="AJ243" s="11">
        <f>IF(AF243="","",IF(AF243="-","-",AVERAGEIF($P$6:$P$505, P243, $AF$6:$AF$505)))</f>
        <v/>
      </c>
      <c r="AK243" s="11">
        <f>IF(AF243="","",IF(AF243="-","-",IF((AF243-AJ243)=0,"-",IF((AF243-AJ243)&gt;0,"↑","↓"))))</f>
        <v/>
      </c>
      <c r="AM243" s="124">
        <f>IF(I243="","",((I243-$AJ$2)*$AL$3*((1+$AL$3)^(30*12)))/(((1+$AL$3)^(30*12))-1))</f>
        <v/>
      </c>
    </row>
    <row r="244">
      <c r="B244" s="4" t="n"/>
      <c r="C244" s="10" t="n"/>
      <c r="D244" s="9" t="n"/>
      <c r="E244" s="9" t="n"/>
      <c r="F244" s="10" t="n"/>
      <c r="G244" s="9" t="n"/>
      <c r="H244" s="16" t="n"/>
      <c r="I244" s="123" t="n"/>
      <c r="J244" s="7" t="n"/>
      <c r="K244" s="5" t="n"/>
      <c r="L244" s="5" t="n"/>
      <c r="M244" s="8" t="n"/>
      <c r="N244" s="8" t="n"/>
      <c r="O244" s="5" t="n"/>
      <c r="P244" s="5" t="n"/>
      <c r="Q244" s="8" t="n"/>
      <c r="R244" s="8" t="n"/>
      <c r="S244" s="5" t="n"/>
      <c r="T244" s="5" t="n"/>
      <c r="U244" s="8" t="n"/>
      <c r="V244" s="8" t="n"/>
      <c r="W244" s="5" t="n"/>
      <c r="X244" s="5" t="n"/>
      <c r="Y244" s="5" t="n"/>
      <c r="Z244" s="5" t="n"/>
      <c r="AA244" s="5" t="n"/>
      <c r="AB244" s="5" t="n"/>
      <c r="AC244" s="12" t="n"/>
      <c r="AD244" s="16" t="n"/>
      <c r="AE244" s="11" t="n"/>
      <c r="AF244" s="11" t="n"/>
      <c r="AH244" s="11">
        <f>IF(P244="","",AVERAGEIF($P$6:$P$505, P244, $AE$6:$AE$505))</f>
        <v/>
      </c>
      <c r="AI244" s="11">
        <f>IF(AE244="","",IF(AE244="-","-",IF((AE244-AH244)=0,"-",IF((AE244-AH244)&gt;0,"↑","↓"))))</f>
        <v/>
      </c>
      <c r="AJ244" s="11">
        <f>IF(AF244="","",IF(AF244="-","-",AVERAGEIF($P$6:$P$505, P244, $AF$6:$AF$505)))</f>
        <v/>
      </c>
      <c r="AK244" s="11">
        <f>IF(AF244="","",IF(AF244="-","-",IF((AF244-AJ244)=0,"-",IF((AF244-AJ244)&gt;0,"↑","↓"))))</f>
        <v/>
      </c>
      <c r="AM244" s="124">
        <f>IF(I244="","",((I244-$AJ$2)*$AL$3*((1+$AL$3)^(30*12)))/(((1+$AL$3)^(30*12))-1))</f>
        <v/>
      </c>
    </row>
    <row r="245">
      <c r="B245" s="4" t="n"/>
      <c r="C245" s="10" t="n"/>
      <c r="D245" s="9" t="n"/>
      <c r="E245" s="9" t="n"/>
      <c r="F245" s="10" t="n"/>
      <c r="G245" s="9" t="n"/>
      <c r="H245" s="17" t="n"/>
      <c r="I245" s="123" t="n"/>
      <c r="J245" s="7" t="n"/>
      <c r="K245" s="5" t="n"/>
      <c r="L245" s="5" t="n"/>
      <c r="M245" s="8" t="n"/>
      <c r="N245" s="8" t="n"/>
      <c r="O245" s="5" t="n"/>
      <c r="P245" s="5" t="n"/>
      <c r="Q245" s="8" t="n"/>
      <c r="R245" s="8" t="n"/>
      <c r="S245" s="5" t="n"/>
      <c r="T245" s="5" t="n"/>
      <c r="U245" s="8" t="n"/>
      <c r="V245" s="8" t="n"/>
      <c r="W245" s="5" t="n"/>
      <c r="X245" s="5" t="n"/>
      <c r="Y245" s="5" t="n"/>
      <c r="Z245" s="5" t="n"/>
      <c r="AA245" s="5" t="n"/>
      <c r="AB245" s="5" t="n"/>
      <c r="AC245" s="12" t="n"/>
      <c r="AD245" s="17" t="n"/>
      <c r="AE245" s="11" t="n"/>
      <c r="AF245" s="11" t="n"/>
      <c r="AH245" s="11">
        <f>IF(P245="","",AVERAGEIF($P$6:$P$505, P245, $AE$6:$AE$505))</f>
        <v/>
      </c>
      <c r="AI245" s="11">
        <f>IF(AE245="","",IF(AE245="-","-",IF((AE245-AH245)=0,"-",IF((AE245-AH245)&gt;0,"↑","↓"))))</f>
        <v/>
      </c>
      <c r="AJ245" s="11">
        <f>IF(AF245="","",IF(AF245="-","-",AVERAGEIF($P$6:$P$505, P245, $AF$6:$AF$505)))</f>
        <v/>
      </c>
      <c r="AK245" s="11">
        <f>IF(AF245="","",IF(AF245="-","-",IF((AF245-AJ245)=0,"-",IF((AF245-AJ245)&gt;0,"↑","↓"))))</f>
        <v/>
      </c>
      <c r="AM245" s="124">
        <f>IF(I245="","",((I245-$AJ$2)*$AL$3*((1+$AL$3)^(30*12)))/(((1+$AL$3)^(30*12))-1))</f>
        <v/>
      </c>
    </row>
    <row r="246">
      <c r="B246" s="4" t="n"/>
      <c r="C246" s="10" t="n"/>
      <c r="D246" s="9" t="n"/>
      <c r="E246" s="9" t="n"/>
      <c r="F246" s="10" t="n"/>
      <c r="G246" s="9" t="n"/>
      <c r="H246" s="17" t="n"/>
      <c r="I246" s="123" t="n"/>
      <c r="J246" s="7" t="n"/>
      <c r="K246" s="5" t="n"/>
      <c r="L246" s="5" t="n"/>
      <c r="M246" s="8" t="n"/>
      <c r="N246" s="8" t="n"/>
      <c r="O246" s="5" t="n"/>
      <c r="P246" s="5" t="n"/>
      <c r="Q246" s="8" t="n"/>
      <c r="R246" s="8" t="n"/>
      <c r="S246" s="5" t="n"/>
      <c r="T246" s="5" t="n"/>
      <c r="U246" s="8" t="n"/>
      <c r="V246" s="8" t="n"/>
      <c r="W246" s="5" t="n"/>
      <c r="X246" s="5" t="n"/>
      <c r="Y246" s="5" t="n"/>
      <c r="Z246" s="5" t="n"/>
      <c r="AA246" s="5" t="n"/>
      <c r="AB246" s="5" t="n"/>
      <c r="AC246" s="12" t="n"/>
      <c r="AD246" s="17" t="n"/>
      <c r="AE246" s="11" t="n"/>
      <c r="AF246" s="11" t="n"/>
      <c r="AH246" s="11">
        <f>IF(P246="","",AVERAGEIF($P$6:$P$505, P246, $AE$6:$AE$505))</f>
        <v/>
      </c>
      <c r="AI246" s="11">
        <f>IF(AE246="","",IF(AE246="-","-",IF((AE246-AH246)=0,"-",IF((AE246-AH246)&gt;0,"↑","↓"))))</f>
        <v/>
      </c>
      <c r="AJ246" s="11">
        <f>IF(AF246="","",IF(AF246="-","-",AVERAGEIF($P$6:$P$505, P246, $AF$6:$AF$505)))</f>
        <v/>
      </c>
      <c r="AK246" s="11">
        <f>IF(AF246="","",IF(AF246="-","-",IF((AF246-AJ246)=0,"-",IF((AF246-AJ246)&gt;0,"↑","↓"))))</f>
        <v/>
      </c>
      <c r="AM246" s="124">
        <f>IF(I246="","",((I246-$AJ$2)*$AL$3*((1+$AL$3)^(30*12)))/(((1+$AL$3)^(30*12))-1))</f>
        <v/>
      </c>
    </row>
    <row r="247">
      <c r="B247" s="4" t="n"/>
      <c r="C247" s="10" t="n"/>
      <c r="D247" s="9" t="n"/>
      <c r="E247" s="9" t="n"/>
      <c r="F247" s="10" t="n"/>
      <c r="G247" s="9" t="n"/>
      <c r="H247" s="16" t="n"/>
      <c r="I247" s="123" t="n"/>
      <c r="J247" s="7" t="n"/>
      <c r="K247" s="5" t="n"/>
      <c r="L247" s="5" t="n"/>
      <c r="M247" s="8" t="n"/>
      <c r="N247" s="8" t="n"/>
      <c r="O247" s="5" t="n"/>
      <c r="P247" s="5" t="n"/>
      <c r="Q247" s="8" t="n"/>
      <c r="R247" s="8" t="n"/>
      <c r="S247" s="5" t="n"/>
      <c r="T247" s="5" t="n"/>
      <c r="U247" s="8" t="n"/>
      <c r="V247" s="8" t="n"/>
      <c r="W247" s="5" t="n"/>
      <c r="X247" s="5" t="n"/>
      <c r="Y247" s="5" t="n"/>
      <c r="Z247" s="5" t="n"/>
      <c r="AA247" s="5" t="n"/>
      <c r="AB247" s="5" t="n"/>
      <c r="AC247" s="12" t="n"/>
      <c r="AD247" s="16" t="n"/>
      <c r="AE247" s="11" t="n"/>
      <c r="AF247" s="11" t="n"/>
      <c r="AH247" s="11">
        <f>IF(P247="","",AVERAGEIF($P$6:$P$505, P247, $AE$6:$AE$505))</f>
        <v/>
      </c>
      <c r="AI247" s="11">
        <f>IF(AE247="","",IF(AE247="-","-",IF((AE247-AH247)=0,"-",IF((AE247-AH247)&gt;0,"↑","↓"))))</f>
        <v/>
      </c>
      <c r="AJ247" s="11">
        <f>IF(AF247="","",IF(AF247="-","-",AVERAGEIF($P$6:$P$505, P247, $AF$6:$AF$505)))</f>
        <v/>
      </c>
      <c r="AK247" s="11">
        <f>IF(AF247="","",IF(AF247="-","-",IF((AF247-AJ247)=0,"-",IF((AF247-AJ247)&gt;0,"↑","↓"))))</f>
        <v/>
      </c>
      <c r="AM247" s="124">
        <f>IF(I247="","",((I247-$AJ$2)*$AL$3*((1+$AL$3)^(30*12)))/(((1+$AL$3)^(30*12))-1))</f>
        <v/>
      </c>
    </row>
    <row r="248">
      <c r="B248" s="4" t="n"/>
      <c r="C248" s="10" t="n"/>
      <c r="D248" s="9" t="n"/>
      <c r="E248" s="9" t="n"/>
      <c r="F248" s="10" t="n"/>
      <c r="G248" s="9" t="n"/>
      <c r="H248" s="17" t="n"/>
      <c r="I248" s="123" t="n"/>
      <c r="J248" s="7" t="n"/>
      <c r="K248" s="5" t="n"/>
      <c r="L248" s="5" t="n"/>
      <c r="M248" s="8" t="n"/>
      <c r="N248" s="8" t="n"/>
      <c r="O248" s="5" t="n"/>
      <c r="P248" s="5" t="n"/>
      <c r="Q248" s="8" t="n"/>
      <c r="R248" s="8" t="n"/>
      <c r="S248" s="5" t="n"/>
      <c r="T248" s="5" t="n"/>
      <c r="U248" s="8" t="n"/>
      <c r="V248" s="8" t="n"/>
      <c r="W248" s="5" t="n"/>
      <c r="X248" s="5" t="n"/>
      <c r="Y248" s="5" t="n"/>
      <c r="Z248" s="5" t="n"/>
      <c r="AA248" s="5" t="n"/>
      <c r="AB248" s="5" t="n"/>
      <c r="AC248" s="12" t="n"/>
      <c r="AD248" s="17" t="n"/>
      <c r="AE248" s="11" t="n"/>
      <c r="AF248" s="11" t="n"/>
      <c r="AH248" s="11">
        <f>IF(P248="","",AVERAGEIF($P$6:$P$505, P248, $AE$6:$AE$505))</f>
        <v/>
      </c>
      <c r="AI248" s="11">
        <f>IF(AE248="","",IF(AE248="-","-",IF((AE248-AH248)=0,"-",IF((AE248-AH248)&gt;0,"↑","↓"))))</f>
        <v/>
      </c>
      <c r="AJ248" s="11">
        <f>IF(AF248="","",IF(AF248="-","-",AVERAGEIF($P$6:$P$505, P248, $AF$6:$AF$505)))</f>
        <v/>
      </c>
      <c r="AK248" s="11">
        <f>IF(AF248="","",IF(AF248="-","-",IF((AF248-AJ248)=0,"-",IF((AF248-AJ248)&gt;0,"↑","↓"))))</f>
        <v/>
      </c>
      <c r="AM248" s="124">
        <f>IF(I248="","",((I248-$AJ$2)*$AL$3*((1+$AL$3)^(30*12)))/(((1+$AL$3)^(30*12))-1))</f>
        <v/>
      </c>
    </row>
    <row r="249">
      <c r="B249" s="4" t="n"/>
      <c r="C249" s="10" t="n"/>
      <c r="D249" s="9" t="n"/>
      <c r="E249" s="9" t="n"/>
      <c r="F249" s="10" t="n"/>
      <c r="G249" s="9" t="n"/>
      <c r="H249" s="17" t="n"/>
      <c r="I249" s="123" t="n"/>
      <c r="J249" s="7" t="n"/>
      <c r="K249" s="5" t="n"/>
      <c r="L249" s="5" t="n"/>
      <c r="M249" s="8" t="n"/>
      <c r="N249" s="8" t="n"/>
      <c r="O249" s="5" t="n"/>
      <c r="P249" s="5" t="n"/>
      <c r="Q249" s="8" t="n"/>
      <c r="R249" s="8" t="n"/>
      <c r="S249" s="5" t="n"/>
      <c r="T249" s="5" t="n"/>
      <c r="U249" s="8" t="n"/>
      <c r="V249" s="8" t="n"/>
      <c r="W249" s="5" t="n"/>
      <c r="X249" s="5" t="n"/>
      <c r="Y249" s="5" t="n"/>
      <c r="Z249" s="5" t="n"/>
      <c r="AA249" s="5" t="n"/>
      <c r="AB249" s="5" t="n"/>
      <c r="AC249" s="12" t="n"/>
      <c r="AD249" s="17" t="n"/>
      <c r="AE249" s="11" t="n"/>
      <c r="AF249" s="11" t="n"/>
      <c r="AH249" s="11">
        <f>IF(P249="","",AVERAGEIF($P$6:$P$505, P249, $AE$6:$AE$505))</f>
        <v/>
      </c>
      <c r="AI249" s="11">
        <f>IF(AE249="","",IF(AE249="-","-",IF((AE249-AH249)=0,"-",IF((AE249-AH249)&gt;0,"↑","↓"))))</f>
        <v/>
      </c>
      <c r="AJ249" s="11">
        <f>IF(AF249="","",IF(AF249="-","-",AVERAGEIF($P$6:$P$505, P249, $AF$6:$AF$505)))</f>
        <v/>
      </c>
      <c r="AK249" s="11">
        <f>IF(AF249="","",IF(AF249="-","-",IF((AF249-AJ249)=0,"-",IF((AF249-AJ249)&gt;0,"↑","↓"))))</f>
        <v/>
      </c>
      <c r="AM249" s="124">
        <f>IF(I249="","",((I249-$AJ$2)*$AL$3*((1+$AL$3)^(30*12)))/(((1+$AL$3)^(30*12))-1))</f>
        <v/>
      </c>
    </row>
    <row r="250">
      <c r="B250" s="4" t="n"/>
      <c r="C250" s="10" t="n"/>
      <c r="D250" s="9" t="n"/>
      <c r="E250" s="9" t="n"/>
      <c r="F250" s="10" t="n"/>
      <c r="G250" s="9" t="n"/>
      <c r="H250" s="16" t="n"/>
      <c r="I250" s="123" t="n"/>
      <c r="J250" s="7" t="n"/>
      <c r="K250" s="5" t="n"/>
      <c r="L250" s="5" t="n"/>
      <c r="M250" s="8" t="n"/>
      <c r="N250" s="8" t="n"/>
      <c r="O250" s="5" t="n"/>
      <c r="P250" s="5" t="n"/>
      <c r="Q250" s="8" t="n"/>
      <c r="R250" s="8" t="n"/>
      <c r="S250" s="5" t="n"/>
      <c r="T250" s="5" t="n"/>
      <c r="U250" s="8" t="n"/>
      <c r="V250" s="8" t="n"/>
      <c r="W250" s="5" t="n"/>
      <c r="X250" s="5" t="n"/>
      <c r="Y250" s="5" t="n"/>
      <c r="Z250" s="5" t="n"/>
      <c r="AA250" s="5" t="n"/>
      <c r="AB250" s="5" t="n"/>
      <c r="AC250" s="12" t="n"/>
      <c r="AD250" s="16" t="n"/>
      <c r="AE250" s="11" t="n"/>
      <c r="AF250" s="11" t="n"/>
      <c r="AH250" s="11">
        <f>IF(P250="","",AVERAGEIF($P$6:$P$505, P250, $AE$6:$AE$505))</f>
        <v/>
      </c>
      <c r="AI250" s="11">
        <f>IF(AE250="","",IF(AE250="-","-",IF((AE250-AH250)=0,"-",IF((AE250-AH250)&gt;0,"↑","↓"))))</f>
        <v/>
      </c>
      <c r="AJ250" s="11">
        <f>IF(AF250="","",IF(AF250="-","-",AVERAGEIF($P$6:$P$505, P250, $AF$6:$AF$505)))</f>
        <v/>
      </c>
      <c r="AK250" s="11">
        <f>IF(AF250="","",IF(AF250="-","-",IF((AF250-AJ250)=0,"-",IF((AF250-AJ250)&gt;0,"↑","↓"))))</f>
        <v/>
      </c>
      <c r="AM250" s="124">
        <f>IF(I250="","",((I250-$AJ$2)*$AL$3*((1+$AL$3)^(30*12)))/(((1+$AL$3)^(30*12))-1))</f>
        <v/>
      </c>
    </row>
    <row r="251">
      <c r="B251" s="4" t="n"/>
      <c r="C251" s="10" t="n"/>
      <c r="D251" s="9" t="n"/>
      <c r="E251" s="9" t="n"/>
      <c r="F251" s="10" t="n"/>
      <c r="G251" s="9" t="n"/>
      <c r="H251" s="17" t="n"/>
      <c r="I251" s="123" t="n"/>
      <c r="J251" s="7" t="n"/>
      <c r="K251" s="5" t="n"/>
      <c r="L251" s="5" t="n"/>
      <c r="M251" s="8" t="n"/>
      <c r="N251" s="8" t="n"/>
      <c r="O251" s="5" t="n"/>
      <c r="P251" s="5" t="n"/>
      <c r="Q251" s="8" t="n"/>
      <c r="R251" s="8" t="n"/>
      <c r="S251" s="5" t="n"/>
      <c r="T251" s="5" t="n"/>
      <c r="U251" s="8" t="n"/>
      <c r="V251" s="8" t="n"/>
      <c r="W251" s="5" t="n"/>
      <c r="X251" s="5" t="n"/>
      <c r="Y251" s="5" t="n"/>
      <c r="Z251" s="5" t="n"/>
      <c r="AA251" s="5" t="n"/>
      <c r="AB251" s="5" t="n"/>
      <c r="AC251" s="12" t="n"/>
      <c r="AD251" s="17" t="n"/>
      <c r="AE251" s="11" t="n"/>
      <c r="AF251" s="11" t="n"/>
      <c r="AH251" s="11">
        <f>IF(P251="","",AVERAGEIF($P$6:$P$505, P251, $AE$6:$AE$505))</f>
        <v/>
      </c>
      <c r="AI251" s="11">
        <f>IF(AE251="","",IF(AE251="-","-",IF((AE251-AH251)=0,"-",IF((AE251-AH251)&gt;0,"↑","↓"))))</f>
        <v/>
      </c>
      <c r="AJ251" s="11">
        <f>IF(AF251="","",IF(AF251="-","-",AVERAGEIF($P$6:$P$505, P251, $AF$6:$AF$505)))</f>
        <v/>
      </c>
      <c r="AK251" s="11">
        <f>IF(AF251="","",IF(AF251="-","-",IF((AF251-AJ251)=0,"-",IF((AF251-AJ251)&gt;0,"↑","↓"))))</f>
        <v/>
      </c>
      <c r="AM251" s="124">
        <f>IF(I251="","",((I251-$AJ$2)*$AL$3*((1+$AL$3)^(30*12)))/(((1+$AL$3)^(30*12))-1))</f>
        <v/>
      </c>
    </row>
    <row r="252">
      <c r="B252" s="4" t="n"/>
      <c r="C252" s="10" t="n"/>
      <c r="D252" s="9" t="n"/>
      <c r="E252" s="9" t="n"/>
      <c r="F252" s="10" t="n"/>
      <c r="G252" s="9" t="n"/>
      <c r="H252" s="17" t="n"/>
      <c r="I252" s="123" t="n"/>
      <c r="J252" s="7" t="n"/>
      <c r="K252" s="5" t="n"/>
      <c r="L252" s="5" t="n"/>
      <c r="M252" s="8" t="n"/>
      <c r="N252" s="8" t="n"/>
      <c r="O252" s="5" t="n"/>
      <c r="P252" s="5" t="n"/>
      <c r="Q252" s="8" t="n"/>
      <c r="R252" s="8" t="n"/>
      <c r="S252" s="5" t="n"/>
      <c r="T252" s="5" t="n"/>
      <c r="U252" s="8" t="n"/>
      <c r="V252" s="8" t="n"/>
      <c r="W252" s="5" t="n"/>
      <c r="X252" s="5" t="n"/>
      <c r="Y252" s="5" t="n"/>
      <c r="Z252" s="5" t="n"/>
      <c r="AA252" s="5" t="n"/>
      <c r="AB252" s="5" t="n"/>
      <c r="AC252" s="12" t="n"/>
      <c r="AD252" s="17" t="n"/>
      <c r="AE252" s="11" t="n"/>
      <c r="AF252" s="11" t="n"/>
      <c r="AH252" s="11">
        <f>IF(P252="","",AVERAGEIF($P$6:$P$505, P252, $AE$6:$AE$505))</f>
        <v/>
      </c>
      <c r="AI252" s="11">
        <f>IF(AE252="","",IF(AE252="-","-",IF((AE252-AH252)=0,"-",IF((AE252-AH252)&gt;0,"↑","↓"))))</f>
        <v/>
      </c>
      <c r="AJ252" s="11">
        <f>IF(AF252="","",IF(AF252="-","-",AVERAGEIF($P$6:$P$505, P252, $AF$6:$AF$505)))</f>
        <v/>
      </c>
      <c r="AK252" s="11">
        <f>IF(AF252="","",IF(AF252="-","-",IF((AF252-AJ252)=0,"-",IF((AF252-AJ252)&gt;0,"↑","↓"))))</f>
        <v/>
      </c>
      <c r="AM252" s="124">
        <f>IF(I252="","",((I252-$AJ$2)*$AL$3*((1+$AL$3)^(30*12)))/(((1+$AL$3)^(30*12))-1))</f>
        <v/>
      </c>
    </row>
    <row r="253">
      <c r="B253" s="4" t="n"/>
      <c r="C253" s="10" t="n"/>
      <c r="D253" s="9" t="n"/>
      <c r="E253" s="9" t="n"/>
      <c r="F253" s="10" t="n"/>
      <c r="G253" s="9" t="n"/>
      <c r="H253" s="16" t="n"/>
      <c r="I253" s="123" t="n"/>
      <c r="J253" s="7" t="n"/>
      <c r="K253" s="5" t="n"/>
      <c r="L253" s="5" t="n"/>
      <c r="M253" s="8" t="n"/>
      <c r="N253" s="8" t="n"/>
      <c r="O253" s="5" t="n"/>
      <c r="P253" s="5" t="n"/>
      <c r="Q253" s="8" t="n"/>
      <c r="R253" s="8" t="n"/>
      <c r="S253" s="5" t="n"/>
      <c r="T253" s="5" t="n"/>
      <c r="U253" s="8" t="n"/>
      <c r="V253" s="8" t="n"/>
      <c r="W253" s="5" t="n"/>
      <c r="X253" s="5" t="n"/>
      <c r="Y253" s="5" t="n"/>
      <c r="Z253" s="5" t="n"/>
      <c r="AA253" s="5" t="n"/>
      <c r="AB253" s="5" t="n"/>
      <c r="AC253" s="12" t="n"/>
      <c r="AD253" s="16" t="n"/>
      <c r="AE253" s="11" t="n"/>
      <c r="AF253" s="11" t="n"/>
      <c r="AH253" s="11">
        <f>IF(P253="","",AVERAGEIF($P$6:$P$505, P253, $AE$6:$AE$505))</f>
        <v/>
      </c>
      <c r="AI253" s="11">
        <f>IF(AE253="","",IF(AE253="-","-",IF((AE253-AH253)=0,"-",IF((AE253-AH253)&gt;0,"↑","↓"))))</f>
        <v/>
      </c>
      <c r="AJ253" s="11">
        <f>IF(AF253="","",IF(AF253="-","-",AVERAGEIF($P$6:$P$505, P253, $AF$6:$AF$505)))</f>
        <v/>
      </c>
      <c r="AK253" s="11">
        <f>IF(AF253="","",IF(AF253="-","-",IF((AF253-AJ253)=0,"-",IF((AF253-AJ253)&gt;0,"↑","↓"))))</f>
        <v/>
      </c>
      <c r="AM253" s="124">
        <f>IF(I253="","",((I253-$AJ$2)*$AL$3*((1+$AL$3)^(30*12)))/(((1+$AL$3)^(30*12))-1))</f>
        <v/>
      </c>
    </row>
    <row r="254">
      <c r="B254" s="4" t="n"/>
      <c r="C254" s="10" t="n"/>
      <c r="D254" s="9" t="n"/>
      <c r="E254" s="9" t="n"/>
      <c r="F254" s="10" t="n"/>
      <c r="G254" s="9" t="n"/>
      <c r="H254" s="17" t="n"/>
      <c r="I254" s="123" t="n"/>
      <c r="J254" s="7" t="n"/>
      <c r="K254" s="5" t="n"/>
      <c r="L254" s="5" t="n"/>
      <c r="M254" s="8" t="n"/>
      <c r="N254" s="8" t="n"/>
      <c r="O254" s="5" t="n"/>
      <c r="P254" s="5" t="n"/>
      <c r="Q254" s="8" t="n"/>
      <c r="R254" s="8" t="n"/>
      <c r="S254" s="5" t="n"/>
      <c r="T254" s="5" t="n"/>
      <c r="U254" s="8" t="n"/>
      <c r="V254" s="8" t="n"/>
      <c r="W254" s="5" t="n"/>
      <c r="X254" s="5" t="n"/>
      <c r="Y254" s="5" t="n"/>
      <c r="Z254" s="5" t="n"/>
      <c r="AA254" s="5" t="n"/>
      <c r="AB254" s="5" t="n"/>
      <c r="AC254" s="12" t="n"/>
      <c r="AD254" s="17" t="n"/>
      <c r="AE254" s="11" t="n"/>
      <c r="AF254" s="11" t="n"/>
      <c r="AH254" s="11">
        <f>IF(P254="","",AVERAGEIF($P$6:$P$505, P254, $AE$6:$AE$505))</f>
        <v/>
      </c>
      <c r="AI254" s="11">
        <f>IF(AE254="","",IF(AE254="-","-",IF((AE254-AH254)=0,"-",IF((AE254-AH254)&gt;0,"↑","↓"))))</f>
        <v/>
      </c>
      <c r="AJ254" s="11">
        <f>IF(AF254="","",IF(AF254="-","-",AVERAGEIF($P$6:$P$505, P254, $AF$6:$AF$505)))</f>
        <v/>
      </c>
      <c r="AK254" s="11">
        <f>IF(AF254="","",IF(AF254="-","-",IF((AF254-AJ254)=0,"-",IF((AF254-AJ254)&gt;0,"↑","↓"))))</f>
        <v/>
      </c>
      <c r="AM254" s="124">
        <f>IF(I254="","",((I254-$AJ$2)*$AL$3*((1+$AL$3)^(30*12)))/(((1+$AL$3)^(30*12))-1))</f>
        <v/>
      </c>
    </row>
    <row r="255">
      <c r="B255" s="4" t="n"/>
      <c r="C255" s="10" t="n"/>
      <c r="D255" s="9" t="n"/>
      <c r="E255" s="9" t="n"/>
      <c r="F255" s="10" t="n"/>
      <c r="G255" s="9" t="n"/>
      <c r="H255" s="17" t="n"/>
      <c r="I255" s="123" t="n"/>
      <c r="J255" s="7" t="n"/>
      <c r="K255" s="5" t="n"/>
      <c r="L255" s="5" t="n"/>
      <c r="M255" s="8" t="n"/>
      <c r="N255" s="8" t="n"/>
      <c r="O255" s="5" t="n"/>
      <c r="P255" s="5" t="n"/>
      <c r="Q255" s="8" t="n"/>
      <c r="R255" s="8" t="n"/>
      <c r="S255" s="5" t="n"/>
      <c r="T255" s="5" t="n"/>
      <c r="U255" s="8" t="n"/>
      <c r="V255" s="8" t="n"/>
      <c r="W255" s="5" t="n"/>
      <c r="X255" s="5" t="n"/>
      <c r="Y255" s="5" t="n"/>
      <c r="Z255" s="5" t="n"/>
      <c r="AA255" s="5" t="n"/>
      <c r="AB255" s="5" t="n"/>
      <c r="AC255" s="12" t="n"/>
      <c r="AD255" s="17" t="n"/>
      <c r="AE255" s="11" t="n"/>
      <c r="AF255" s="11" t="n"/>
      <c r="AH255" s="11">
        <f>IF(P255="","",AVERAGEIF($P$6:$P$505, P255, $AE$6:$AE$505))</f>
        <v/>
      </c>
      <c r="AI255" s="11">
        <f>IF(AE255="","",IF(AE255="-","-",IF((AE255-AH255)=0,"-",IF((AE255-AH255)&gt;0,"↑","↓"))))</f>
        <v/>
      </c>
      <c r="AJ255" s="11">
        <f>IF(AF255="","",IF(AF255="-","-",AVERAGEIF($P$6:$P$505, P255, $AF$6:$AF$505)))</f>
        <v/>
      </c>
      <c r="AK255" s="11">
        <f>IF(AF255="","",IF(AF255="-","-",IF((AF255-AJ255)=0,"-",IF((AF255-AJ255)&gt;0,"↑","↓"))))</f>
        <v/>
      </c>
      <c r="AM255" s="124">
        <f>IF(I255="","",((I255-$AJ$2)*$AL$3*((1+$AL$3)^(30*12)))/(((1+$AL$3)^(30*12))-1))</f>
        <v/>
      </c>
    </row>
    <row r="256">
      <c r="B256" s="4" t="n"/>
      <c r="C256" s="10" t="n"/>
      <c r="D256" s="9" t="n"/>
      <c r="E256" s="9" t="n"/>
      <c r="F256" s="10" t="n"/>
      <c r="G256" s="9" t="n"/>
      <c r="H256" s="16" t="n"/>
      <c r="I256" s="123" t="n"/>
      <c r="J256" s="7" t="n"/>
      <c r="K256" s="5" t="n"/>
      <c r="L256" s="5" t="n"/>
      <c r="M256" s="8" t="n"/>
      <c r="N256" s="8" t="n"/>
      <c r="O256" s="5" t="n"/>
      <c r="P256" s="5" t="n"/>
      <c r="Q256" s="8" t="n"/>
      <c r="R256" s="8" t="n"/>
      <c r="S256" s="5" t="n"/>
      <c r="T256" s="5" t="n"/>
      <c r="U256" s="8" t="n"/>
      <c r="V256" s="8" t="n"/>
      <c r="W256" s="5" t="n"/>
      <c r="X256" s="5" t="n"/>
      <c r="Y256" s="5" t="n"/>
      <c r="Z256" s="5" t="n"/>
      <c r="AA256" s="5" t="n"/>
      <c r="AB256" s="5" t="n"/>
      <c r="AC256" s="12" t="n"/>
      <c r="AD256" s="16" t="n"/>
      <c r="AE256" s="11" t="n"/>
      <c r="AF256" s="11" t="n"/>
      <c r="AH256" s="11">
        <f>IF(P256="","",AVERAGEIF($P$6:$P$505, P256, $AE$6:$AE$505))</f>
        <v/>
      </c>
      <c r="AI256" s="11">
        <f>IF(AE256="","",IF(AE256="-","-",IF((AE256-AH256)=0,"-",IF((AE256-AH256)&gt;0,"↑","↓"))))</f>
        <v/>
      </c>
      <c r="AJ256" s="11">
        <f>IF(AF256="","",IF(AF256="-","-",AVERAGEIF($P$6:$P$505, P256, $AF$6:$AF$505)))</f>
        <v/>
      </c>
      <c r="AK256" s="11">
        <f>IF(AF256="","",IF(AF256="-","-",IF((AF256-AJ256)=0,"-",IF((AF256-AJ256)&gt;0,"↑","↓"))))</f>
        <v/>
      </c>
      <c r="AM256" s="124">
        <f>IF(I256="","",((I256-$AJ$2)*$AL$3*((1+$AL$3)^(30*12)))/(((1+$AL$3)^(30*12))-1))</f>
        <v/>
      </c>
    </row>
    <row r="257">
      <c r="B257" s="4" t="n"/>
      <c r="C257" s="10" t="n"/>
      <c r="D257" s="9" t="n"/>
      <c r="E257" s="9" t="n"/>
      <c r="F257" s="10" t="n"/>
      <c r="G257" s="9" t="n"/>
      <c r="H257" s="17" t="n"/>
      <c r="I257" s="123" t="n"/>
      <c r="J257" s="7" t="n"/>
      <c r="K257" s="5" t="n"/>
      <c r="L257" s="5" t="n"/>
      <c r="M257" s="8" t="n"/>
      <c r="N257" s="8" t="n"/>
      <c r="O257" s="5" t="n"/>
      <c r="P257" s="5" t="n"/>
      <c r="Q257" s="8" t="n"/>
      <c r="R257" s="8" t="n"/>
      <c r="S257" s="5" t="n"/>
      <c r="T257" s="5" t="n"/>
      <c r="U257" s="8" t="n"/>
      <c r="V257" s="8" t="n"/>
      <c r="W257" s="5" t="n"/>
      <c r="X257" s="5" t="n"/>
      <c r="Y257" s="5" t="n"/>
      <c r="Z257" s="5" t="n"/>
      <c r="AA257" s="5" t="n"/>
      <c r="AB257" s="5" t="n"/>
      <c r="AC257" s="12" t="n"/>
      <c r="AD257" s="17" t="n"/>
      <c r="AE257" s="11" t="n"/>
      <c r="AF257" s="11" t="n"/>
      <c r="AH257" s="11">
        <f>IF(P257="","",AVERAGEIF($P$6:$P$505, P257, $AE$6:$AE$505))</f>
        <v/>
      </c>
      <c r="AI257" s="11">
        <f>IF(AE257="","",IF(AE257="-","-",IF((AE257-AH257)=0,"-",IF((AE257-AH257)&gt;0,"↑","↓"))))</f>
        <v/>
      </c>
      <c r="AJ257" s="11">
        <f>IF(AF257="","",IF(AF257="-","-",AVERAGEIF($P$6:$P$505, P257, $AF$6:$AF$505)))</f>
        <v/>
      </c>
      <c r="AK257" s="11">
        <f>IF(AF257="","",IF(AF257="-","-",IF((AF257-AJ257)=0,"-",IF((AF257-AJ257)&gt;0,"↑","↓"))))</f>
        <v/>
      </c>
      <c r="AM257" s="124">
        <f>IF(I257="","",((I257-$AJ$2)*$AL$3*((1+$AL$3)^(30*12)))/(((1+$AL$3)^(30*12))-1))</f>
        <v/>
      </c>
    </row>
    <row r="258">
      <c r="B258" s="4" t="n"/>
      <c r="C258" s="10" t="n"/>
      <c r="D258" s="9" t="n"/>
      <c r="E258" s="9" t="n"/>
      <c r="F258" s="10" t="n"/>
      <c r="G258" s="9" t="n"/>
      <c r="H258" s="17" t="n"/>
      <c r="I258" s="123" t="n"/>
      <c r="J258" s="7" t="n"/>
      <c r="K258" s="5" t="n"/>
      <c r="L258" s="5" t="n"/>
      <c r="M258" s="8" t="n"/>
      <c r="N258" s="8" t="n"/>
      <c r="O258" s="5" t="n"/>
      <c r="P258" s="5" t="n"/>
      <c r="Q258" s="8" t="n"/>
      <c r="R258" s="8" t="n"/>
      <c r="S258" s="5" t="n"/>
      <c r="T258" s="5" t="n"/>
      <c r="U258" s="8" t="n"/>
      <c r="V258" s="8" t="n"/>
      <c r="W258" s="5" t="n"/>
      <c r="X258" s="5" t="n"/>
      <c r="Y258" s="5" t="n"/>
      <c r="Z258" s="5" t="n"/>
      <c r="AA258" s="5" t="n"/>
      <c r="AB258" s="5" t="n"/>
      <c r="AC258" s="12" t="n"/>
      <c r="AD258" s="17" t="n"/>
      <c r="AE258" s="11" t="n"/>
      <c r="AF258" s="11" t="n"/>
      <c r="AH258" s="11">
        <f>IF(P258="","",AVERAGEIF($P$6:$P$505, P258, $AE$6:$AE$505))</f>
        <v/>
      </c>
      <c r="AI258" s="11">
        <f>IF(AE258="","",IF(AE258="-","-",IF((AE258-AH258)=0,"-",IF((AE258-AH258)&gt;0,"↑","↓"))))</f>
        <v/>
      </c>
      <c r="AJ258" s="11">
        <f>IF(AF258="","",IF(AF258="-","-",AVERAGEIF($P$6:$P$505, P258, $AF$6:$AF$505)))</f>
        <v/>
      </c>
      <c r="AK258" s="11">
        <f>IF(AF258="","",IF(AF258="-","-",IF((AF258-AJ258)=0,"-",IF((AF258-AJ258)&gt;0,"↑","↓"))))</f>
        <v/>
      </c>
      <c r="AM258" s="124">
        <f>IF(I258="","",((I258-$AJ$2)*$AL$3*((1+$AL$3)^(30*12)))/(((1+$AL$3)^(30*12))-1))</f>
        <v/>
      </c>
    </row>
    <row r="259">
      <c r="B259" s="4" t="n"/>
      <c r="C259" s="10" t="n"/>
      <c r="D259" s="9" t="n"/>
      <c r="E259" s="9" t="n"/>
      <c r="F259" s="10" t="n"/>
      <c r="G259" s="9" t="n"/>
      <c r="H259" s="16" t="n"/>
      <c r="I259" s="123" t="n"/>
      <c r="J259" s="7" t="n"/>
      <c r="K259" s="5" t="n"/>
      <c r="L259" s="5" t="n"/>
      <c r="M259" s="8" t="n"/>
      <c r="N259" s="8" t="n"/>
      <c r="O259" s="5" t="n"/>
      <c r="P259" s="5" t="n"/>
      <c r="Q259" s="8" t="n"/>
      <c r="R259" s="8" t="n"/>
      <c r="S259" s="5" t="n"/>
      <c r="T259" s="5" t="n"/>
      <c r="U259" s="8" t="n"/>
      <c r="V259" s="8" t="n"/>
      <c r="W259" s="5" t="n"/>
      <c r="X259" s="5" t="n"/>
      <c r="Y259" s="5" t="n"/>
      <c r="Z259" s="5" t="n"/>
      <c r="AA259" s="5" t="n"/>
      <c r="AB259" s="5" t="n"/>
      <c r="AC259" s="12" t="n"/>
      <c r="AD259" s="16" t="n"/>
      <c r="AE259" s="11" t="n"/>
      <c r="AF259" s="11" t="n"/>
      <c r="AH259" s="11">
        <f>IF(P259="","",AVERAGEIF($P$6:$P$505, P259, $AE$6:$AE$505))</f>
        <v/>
      </c>
      <c r="AI259" s="11">
        <f>IF(AE259="","",IF(AE259="-","-",IF((AE259-AH259)=0,"-",IF((AE259-AH259)&gt;0,"↑","↓"))))</f>
        <v/>
      </c>
      <c r="AJ259" s="11">
        <f>IF(AF259="","",IF(AF259="-","-",AVERAGEIF($P$6:$P$505, P259, $AF$6:$AF$505)))</f>
        <v/>
      </c>
      <c r="AK259" s="11">
        <f>IF(AF259="","",IF(AF259="-","-",IF((AF259-AJ259)=0,"-",IF((AF259-AJ259)&gt;0,"↑","↓"))))</f>
        <v/>
      </c>
      <c r="AM259" s="124">
        <f>IF(I259="","",((I259-$AJ$2)*$AL$3*((1+$AL$3)^(30*12)))/(((1+$AL$3)^(30*12))-1))</f>
        <v/>
      </c>
    </row>
    <row r="260">
      <c r="B260" s="4" t="n"/>
      <c r="C260" s="10" t="n"/>
      <c r="D260" s="9" t="n"/>
      <c r="E260" s="9" t="n"/>
      <c r="F260" s="10" t="n"/>
      <c r="G260" s="9" t="n"/>
      <c r="H260" s="17" t="n"/>
      <c r="I260" s="123" t="n"/>
      <c r="J260" s="7" t="n"/>
      <c r="K260" s="5" t="n"/>
      <c r="L260" s="5" t="n"/>
      <c r="M260" s="8" t="n"/>
      <c r="N260" s="8" t="n"/>
      <c r="O260" s="5" t="n"/>
      <c r="P260" s="5" t="n"/>
      <c r="Q260" s="8" t="n"/>
      <c r="R260" s="8" t="n"/>
      <c r="S260" s="5" t="n"/>
      <c r="T260" s="5" t="n"/>
      <c r="U260" s="8" t="n"/>
      <c r="V260" s="8" t="n"/>
      <c r="W260" s="5" t="n"/>
      <c r="X260" s="5" t="n"/>
      <c r="Y260" s="5" t="n"/>
      <c r="Z260" s="5" t="n"/>
      <c r="AA260" s="5" t="n"/>
      <c r="AB260" s="5" t="n"/>
      <c r="AC260" s="12" t="n"/>
      <c r="AD260" s="17" t="n"/>
      <c r="AE260" s="11" t="n"/>
      <c r="AF260" s="11" t="n"/>
      <c r="AH260" s="11">
        <f>IF(P260="","",AVERAGEIF($P$6:$P$505, P260, $AE$6:$AE$505))</f>
        <v/>
      </c>
      <c r="AI260" s="11">
        <f>IF(AE260="","",IF(AE260="-","-",IF((AE260-AH260)=0,"-",IF((AE260-AH260)&gt;0,"↑","↓"))))</f>
        <v/>
      </c>
      <c r="AJ260" s="11">
        <f>IF(AF260="","",IF(AF260="-","-",AVERAGEIF($P$6:$P$505, P260, $AF$6:$AF$505)))</f>
        <v/>
      </c>
      <c r="AK260" s="11">
        <f>IF(AF260="","",IF(AF260="-","-",IF((AF260-AJ260)=0,"-",IF((AF260-AJ260)&gt;0,"↑","↓"))))</f>
        <v/>
      </c>
      <c r="AM260" s="124">
        <f>IF(I260="","",((I260-$AJ$2)*$AL$3*((1+$AL$3)^(30*12)))/(((1+$AL$3)^(30*12))-1))</f>
        <v/>
      </c>
    </row>
    <row r="261">
      <c r="B261" s="4" t="n"/>
      <c r="C261" s="10" t="n"/>
      <c r="D261" s="9" t="n"/>
      <c r="E261" s="9" t="n"/>
      <c r="F261" s="10" t="n"/>
      <c r="G261" s="9" t="n"/>
      <c r="H261" s="17" t="n"/>
      <c r="I261" s="123" t="n"/>
      <c r="J261" s="7" t="n"/>
      <c r="K261" s="5" t="n"/>
      <c r="L261" s="5" t="n"/>
      <c r="M261" s="8" t="n"/>
      <c r="N261" s="8" t="n"/>
      <c r="O261" s="5" t="n"/>
      <c r="P261" s="5" t="n"/>
      <c r="Q261" s="8" t="n"/>
      <c r="R261" s="8" t="n"/>
      <c r="S261" s="5" t="n"/>
      <c r="T261" s="5" t="n"/>
      <c r="U261" s="8" t="n"/>
      <c r="V261" s="8" t="n"/>
      <c r="W261" s="5" t="n"/>
      <c r="X261" s="5" t="n"/>
      <c r="Y261" s="5" t="n"/>
      <c r="Z261" s="5" t="n"/>
      <c r="AA261" s="5" t="n"/>
      <c r="AB261" s="5" t="n"/>
      <c r="AC261" s="12" t="n"/>
      <c r="AD261" s="17" t="n"/>
      <c r="AE261" s="11" t="n"/>
      <c r="AF261" s="11" t="n"/>
      <c r="AH261" s="11">
        <f>IF(P261="","",AVERAGEIF($P$6:$P$505, P261, $AE$6:$AE$505))</f>
        <v/>
      </c>
      <c r="AI261" s="11">
        <f>IF(AE261="","",IF(AE261="-","-",IF((AE261-AH261)=0,"-",IF((AE261-AH261)&gt;0,"↑","↓"))))</f>
        <v/>
      </c>
      <c r="AJ261" s="11">
        <f>IF(AF261="","",IF(AF261="-","-",AVERAGEIF($P$6:$P$505, P261, $AF$6:$AF$505)))</f>
        <v/>
      </c>
      <c r="AK261" s="11">
        <f>IF(AF261="","",IF(AF261="-","-",IF((AF261-AJ261)=0,"-",IF((AF261-AJ261)&gt;0,"↑","↓"))))</f>
        <v/>
      </c>
      <c r="AM261" s="124">
        <f>IF(I261="","",((I261-$AJ$2)*$AL$3*((1+$AL$3)^(30*12)))/(((1+$AL$3)^(30*12))-1))</f>
        <v/>
      </c>
    </row>
    <row r="262">
      <c r="B262" s="4" t="n"/>
      <c r="C262" s="10" t="n"/>
      <c r="D262" s="9" t="n"/>
      <c r="E262" s="9" t="n"/>
      <c r="F262" s="10" t="n"/>
      <c r="G262" s="9" t="n"/>
      <c r="H262" s="16" t="n"/>
      <c r="I262" s="123" t="n"/>
      <c r="J262" s="7" t="n"/>
      <c r="K262" s="5" t="n"/>
      <c r="L262" s="5" t="n"/>
      <c r="M262" s="8" t="n"/>
      <c r="N262" s="8" t="n"/>
      <c r="O262" s="5" t="n"/>
      <c r="P262" s="5" t="n"/>
      <c r="Q262" s="8" t="n"/>
      <c r="R262" s="8" t="n"/>
      <c r="S262" s="5" t="n"/>
      <c r="T262" s="5" t="n"/>
      <c r="U262" s="8" t="n"/>
      <c r="V262" s="8" t="n"/>
      <c r="W262" s="5" t="n"/>
      <c r="X262" s="5" t="n"/>
      <c r="Y262" s="5" t="n"/>
      <c r="Z262" s="5" t="n"/>
      <c r="AA262" s="5" t="n"/>
      <c r="AB262" s="5" t="n"/>
      <c r="AC262" s="12" t="n"/>
      <c r="AD262" s="16" t="n"/>
      <c r="AE262" s="11" t="n"/>
      <c r="AF262" s="11" t="n"/>
      <c r="AH262" s="11">
        <f>IF(P262="","",AVERAGEIF($P$6:$P$505, P262, $AE$6:$AE$505))</f>
        <v/>
      </c>
      <c r="AI262" s="11">
        <f>IF(AE262="","",IF(AE262="-","-",IF((AE262-AH262)=0,"-",IF((AE262-AH262)&gt;0,"↑","↓"))))</f>
        <v/>
      </c>
      <c r="AJ262" s="11">
        <f>IF(AF262="","",IF(AF262="-","-",AVERAGEIF($P$6:$P$505, P262, $AF$6:$AF$505)))</f>
        <v/>
      </c>
      <c r="AK262" s="11">
        <f>IF(AF262="","",IF(AF262="-","-",IF((AF262-AJ262)=0,"-",IF((AF262-AJ262)&gt;0,"↑","↓"))))</f>
        <v/>
      </c>
      <c r="AM262" s="124">
        <f>IF(I262="","",((I262-$AJ$2)*$AL$3*((1+$AL$3)^(30*12)))/(((1+$AL$3)^(30*12))-1))</f>
        <v/>
      </c>
    </row>
    <row r="263">
      <c r="B263" s="4" t="n"/>
      <c r="C263" s="10" t="n"/>
      <c r="D263" s="9" t="n"/>
      <c r="E263" s="9" t="n"/>
      <c r="F263" s="10" t="n"/>
      <c r="G263" s="9" t="n"/>
      <c r="H263" s="17" t="n"/>
      <c r="I263" s="123" t="n"/>
      <c r="J263" s="7" t="n"/>
      <c r="K263" s="5" t="n"/>
      <c r="L263" s="5" t="n"/>
      <c r="M263" s="8" t="n"/>
      <c r="N263" s="8" t="n"/>
      <c r="O263" s="5" t="n"/>
      <c r="P263" s="5" t="n"/>
      <c r="Q263" s="8" t="n"/>
      <c r="R263" s="8" t="n"/>
      <c r="S263" s="5" t="n"/>
      <c r="T263" s="5" t="n"/>
      <c r="U263" s="8" t="n"/>
      <c r="V263" s="8" t="n"/>
      <c r="W263" s="5" t="n"/>
      <c r="X263" s="5" t="n"/>
      <c r="Y263" s="5" t="n"/>
      <c r="Z263" s="5" t="n"/>
      <c r="AA263" s="5" t="n"/>
      <c r="AB263" s="5" t="n"/>
      <c r="AC263" s="12" t="n"/>
      <c r="AD263" s="17" t="n"/>
      <c r="AE263" s="11" t="n"/>
      <c r="AF263" s="11" t="n"/>
      <c r="AH263" s="11">
        <f>IF(P263="","",AVERAGEIF($P$6:$P$505, P263, $AE$6:$AE$505))</f>
        <v/>
      </c>
      <c r="AI263" s="11">
        <f>IF(AE263="","",IF(AE263="-","-",IF((AE263-AH263)=0,"-",IF((AE263-AH263)&gt;0,"↑","↓"))))</f>
        <v/>
      </c>
      <c r="AJ263" s="11">
        <f>IF(AF263="","",IF(AF263="-","-",AVERAGEIF($P$6:$P$505, P263, $AF$6:$AF$505)))</f>
        <v/>
      </c>
      <c r="AK263" s="11">
        <f>IF(AF263="","",IF(AF263="-","-",IF((AF263-AJ263)=0,"-",IF((AF263-AJ263)&gt;0,"↑","↓"))))</f>
        <v/>
      </c>
      <c r="AM263" s="124">
        <f>IF(I263="","",((I263-$AJ$2)*$AL$3*((1+$AL$3)^(30*12)))/(((1+$AL$3)^(30*12))-1))</f>
        <v/>
      </c>
    </row>
    <row r="264">
      <c r="B264" s="4" t="n"/>
      <c r="C264" s="10" t="n"/>
      <c r="D264" s="9" t="n"/>
      <c r="E264" s="9" t="n"/>
      <c r="F264" s="10" t="n"/>
      <c r="G264" s="9" t="n"/>
      <c r="H264" s="17" t="n"/>
      <c r="I264" s="123" t="n"/>
      <c r="J264" s="7" t="n"/>
      <c r="K264" s="5" t="n"/>
      <c r="L264" s="5" t="n"/>
      <c r="M264" s="8" t="n"/>
      <c r="N264" s="8" t="n"/>
      <c r="O264" s="5" t="n"/>
      <c r="P264" s="5" t="n"/>
      <c r="Q264" s="8" t="n"/>
      <c r="R264" s="8" t="n"/>
      <c r="S264" s="5" t="n"/>
      <c r="T264" s="5" t="n"/>
      <c r="U264" s="8" t="n"/>
      <c r="V264" s="8" t="n"/>
      <c r="W264" s="5" t="n"/>
      <c r="X264" s="5" t="n"/>
      <c r="Y264" s="5" t="n"/>
      <c r="Z264" s="5" t="n"/>
      <c r="AA264" s="5" t="n"/>
      <c r="AB264" s="5" t="n"/>
      <c r="AC264" s="12" t="n"/>
      <c r="AD264" s="17" t="n"/>
      <c r="AE264" s="11" t="n"/>
      <c r="AF264" s="11" t="n"/>
      <c r="AH264" s="11">
        <f>IF(P264="","",AVERAGEIF($P$6:$P$505, P264, $AE$6:$AE$505))</f>
        <v/>
      </c>
      <c r="AI264" s="11">
        <f>IF(AE264="","",IF(AE264="-","-",IF((AE264-AH264)=0,"-",IF((AE264-AH264)&gt;0,"↑","↓"))))</f>
        <v/>
      </c>
      <c r="AJ264" s="11">
        <f>IF(AF264="","",IF(AF264="-","-",AVERAGEIF($P$6:$P$505, P264, $AF$6:$AF$505)))</f>
        <v/>
      </c>
      <c r="AK264" s="11">
        <f>IF(AF264="","",IF(AF264="-","-",IF((AF264-AJ264)=0,"-",IF((AF264-AJ264)&gt;0,"↑","↓"))))</f>
        <v/>
      </c>
      <c r="AM264" s="124">
        <f>IF(I264="","",((I264-$AJ$2)*$AL$3*((1+$AL$3)^(30*12)))/(((1+$AL$3)^(30*12))-1))</f>
        <v/>
      </c>
    </row>
    <row r="265">
      <c r="B265" s="4" t="n"/>
      <c r="C265" s="10" t="n"/>
      <c r="D265" s="9" t="n"/>
      <c r="E265" s="9" t="n"/>
      <c r="F265" s="10" t="n"/>
      <c r="G265" s="9" t="n"/>
      <c r="H265" s="16" t="n"/>
      <c r="I265" s="123" t="n"/>
      <c r="J265" s="7" t="n"/>
      <c r="K265" s="5" t="n"/>
      <c r="L265" s="5" t="n"/>
      <c r="M265" s="8" t="n"/>
      <c r="N265" s="8" t="n"/>
      <c r="O265" s="5" t="n"/>
      <c r="P265" s="5" t="n"/>
      <c r="Q265" s="8" t="n"/>
      <c r="R265" s="8" t="n"/>
      <c r="S265" s="5" t="n"/>
      <c r="T265" s="5" t="n"/>
      <c r="U265" s="8" t="n"/>
      <c r="V265" s="8" t="n"/>
      <c r="W265" s="5" t="n"/>
      <c r="X265" s="5" t="n"/>
      <c r="Y265" s="5" t="n"/>
      <c r="Z265" s="5" t="n"/>
      <c r="AA265" s="5" t="n"/>
      <c r="AB265" s="5" t="n"/>
      <c r="AC265" s="12" t="n"/>
      <c r="AD265" s="16" t="n"/>
      <c r="AE265" s="11" t="n"/>
      <c r="AF265" s="11" t="n"/>
      <c r="AH265" s="11">
        <f>IF(P265="","",AVERAGEIF($P$6:$P$505, P265, $AE$6:$AE$505))</f>
        <v/>
      </c>
      <c r="AI265" s="11">
        <f>IF(AE265="","",IF(AE265="-","-",IF((AE265-AH265)=0,"-",IF((AE265-AH265)&gt;0,"↑","↓"))))</f>
        <v/>
      </c>
      <c r="AJ265" s="11">
        <f>IF(AF265="","",IF(AF265="-","-",AVERAGEIF($P$6:$P$505, P265, $AF$6:$AF$505)))</f>
        <v/>
      </c>
      <c r="AK265" s="11">
        <f>IF(AF265="","",IF(AF265="-","-",IF((AF265-AJ265)=0,"-",IF((AF265-AJ265)&gt;0,"↑","↓"))))</f>
        <v/>
      </c>
      <c r="AM265" s="124">
        <f>IF(I265="","",((I265-$AJ$2)*$AL$3*((1+$AL$3)^(30*12)))/(((1+$AL$3)^(30*12))-1))</f>
        <v/>
      </c>
    </row>
    <row r="266">
      <c r="B266" s="4" t="n"/>
      <c r="C266" s="10" t="n"/>
      <c r="D266" s="9" t="n"/>
      <c r="E266" s="9" t="n"/>
      <c r="F266" s="10" t="n"/>
      <c r="G266" s="9" t="n"/>
      <c r="H266" s="17" t="n"/>
      <c r="I266" s="123" t="n"/>
      <c r="J266" s="7" t="n"/>
      <c r="K266" s="5" t="n"/>
      <c r="L266" s="5" t="n"/>
      <c r="M266" s="8" t="n"/>
      <c r="N266" s="8" t="n"/>
      <c r="O266" s="5" t="n"/>
      <c r="P266" s="5" t="n"/>
      <c r="Q266" s="8" t="n"/>
      <c r="R266" s="8" t="n"/>
      <c r="S266" s="5" t="n"/>
      <c r="T266" s="5" t="n"/>
      <c r="U266" s="8" t="n"/>
      <c r="V266" s="8" t="n"/>
      <c r="W266" s="5" t="n"/>
      <c r="X266" s="5" t="n"/>
      <c r="Y266" s="5" t="n"/>
      <c r="Z266" s="5" t="n"/>
      <c r="AA266" s="5" t="n"/>
      <c r="AB266" s="5" t="n"/>
      <c r="AC266" s="12" t="n"/>
      <c r="AD266" s="17" t="n"/>
      <c r="AE266" s="11" t="n"/>
      <c r="AF266" s="11" t="n"/>
      <c r="AH266" s="11">
        <f>IF(P266="","",AVERAGEIF($P$6:$P$505, P266, $AE$6:$AE$505))</f>
        <v/>
      </c>
      <c r="AI266" s="11">
        <f>IF(AE266="","",IF(AE266="-","-",IF((AE266-AH266)=0,"-",IF((AE266-AH266)&gt;0,"↑","↓"))))</f>
        <v/>
      </c>
      <c r="AJ266" s="11">
        <f>IF(AF266="","",IF(AF266="-","-",AVERAGEIF($P$6:$P$505, P266, $AF$6:$AF$505)))</f>
        <v/>
      </c>
      <c r="AK266" s="11">
        <f>IF(AF266="","",IF(AF266="-","-",IF((AF266-AJ266)=0,"-",IF((AF266-AJ266)&gt;0,"↑","↓"))))</f>
        <v/>
      </c>
      <c r="AM266" s="124">
        <f>IF(I266="","",((I266-$AJ$2)*$AL$3*((1+$AL$3)^(30*12)))/(((1+$AL$3)^(30*12))-1))</f>
        <v/>
      </c>
    </row>
    <row r="267">
      <c r="B267" s="4" t="n"/>
      <c r="C267" s="10" t="n"/>
      <c r="D267" s="9" t="n"/>
      <c r="E267" s="9" t="n"/>
      <c r="F267" s="10" t="n"/>
      <c r="G267" s="9" t="n"/>
      <c r="H267" s="17" t="n"/>
      <c r="I267" s="123" t="n"/>
      <c r="J267" s="7" t="n"/>
      <c r="K267" s="5" t="n"/>
      <c r="L267" s="5" t="n"/>
      <c r="M267" s="8" t="n"/>
      <c r="N267" s="8" t="n"/>
      <c r="O267" s="5" t="n"/>
      <c r="P267" s="5" t="n"/>
      <c r="Q267" s="8" t="n"/>
      <c r="R267" s="8" t="n"/>
      <c r="S267" s="5" t="n"/>
      <c r="T267" s="5" t="n"/>
      <c r="U267" s="8" t="n"/>
      <c r="V267" s="8" t="n"/>
      <c r="W267" s="5" t="n"/>
      <c r="X267" s="5" t="n"/>
      <c r="Y267" s="5" t="n"/>
      <c r="Z267" s="5" t="n"/>
      <c r="AA267" s="5" t="n"/>
      <c r="AB267" s="5" t="n"/>
      <c r="AC267" s="12" t="n"/>
      <c r="AD267" s="17" t="n"/>
      <c r="AE267" s="11" t="n"/>
      <c r="AF267" s="11" t="n"/>
      <c r="AH267" s="11">
        <f>IF(P267="","",AVERAGEIF($P$6:$P$505, P267, $AE$6:$AE$505))</f>
        <v/>
      </c>
      <c r="AI267" s="11">
        <f>IF(AE267="","",IF(AE267="-","-",IF((AE267-AH267)=0,"-",IF((AE267-AH267)&gt;0,"↑","↓"))))</f>
        <v/>
      </c>
      <c r="AJ267" s="11">
        <f>IF(AF267="","",IF(AF267="-","-",AVERAGEIF($P$6:$P$505, P267, $AF$6:$AF$505)))</f>
        <v/>
      </c>
      <c r="AK267" s="11">
        <f>IF(AF267="","",IF(AF267="-","-",IF((AF267-AJ267)=0,"-",IF((AF267-AJ267)&gt;0,"↑","↓"))))</f>
        <v/>
      </c>
      <c r="AM267" s="124">
        <f>IF(I267="","",((I267-$AJ$2)*$AL$3*((1+$AL$3)^(30*12)))/(((1+$AL$3)^(30*12))-1))</f>
        <v/>
      </c>
    </row>
    <row r="268">
      <c r="B268" s="4" t="n"/>
      <c r="C268" s="10" t="n"/>
      <c r="D268" s="9" t="n"/>
      <c r="E268" s="9" t="n"/>
      <c r="F268" s="10" t="n"/>
      <c r="G268" s="9" t="n"/>
      <c r="H268" s="16" t="n"/>
      <c r="I268" s="123" t="n"/>
      <c r="J268" s="7" t="n"/>
      <c r="K268" s="5" t="n"/>
      <c r="L268" s="5" t="n"/>
      <c r="M268" s="8" t="n"/>
      <c r="N268" s="8" t="n"/>
      <c r="O268" s="5" t="n"/>
      <c r="P268" s="5" t="n"/>
      <c r="Q268" s="8" t="n"/>
      <c r="R268" s="8" t="n"/>
      <c r="S268" s="5" t="n"/>
      <c r="T268" s="5" t="n"/>
      <c r="U268" s="8" t="n"/>
      <c r="V268" s="8" t="n"/>
      <c r="W268" s="5" t="n"/>
      <c r="X268" s="5" t="n"/>
      <c r="Y268" s="5" t="n"/>
      <c r="Z268" s="5" t="n"/>
      <c r="AA268" s="5" t="n"/>
      <c r="AB268" s="5" t="n"/>
      <c r="AC268" s="12" t="n"/>
      <c r="AD268" s="16" t="n"/>
      <c r="AE268" s="11" t="n"/>
      <c r="AF268" s="11" t="n"/>
      <c r="AH268" s="11">
        <f>IF(P268="","",AVERAGEIF($P$6:$P$505, P268, $AE$6:$AE$505))</f>
        <v/>
      </c>
      <c r="AI268" s="11">
        <f>IF(AE268="","",IF(AE268="-","-",IF((AE268-AH268)=0,"-",IF((AE268-AH268)&gt;0,"↑","↓"))))</f>
        <v/>
      </c>
      <c r="AJ268" s="11">
        <f>IF(AF268="","",IF(AF268="-","-",AVERAGEIF($P$6:$P$505, P268, $AF$6:$AF$505)))</f>
        <v/>
      </c>
      <c r="AK268" s="11">
        <f>IF(AF268="","",IF(AF268="-","-",IF((AF268-AJ268)=0,"-",IF((AF268-AJ268)&gt;0,"↑","↓"))))</f>
        <v/>
      </c>
      <c r="AM268" s="124">
        <f>IF(I268="","",((I268-$AJ$2)*$AL$3*((1+$AL$3)^(30*12)))/(((1+$AL$3)^(30*12))-1))</f>
        <v/>
      </c>
    </row>
    <row r="269">
      <c r="B269" s="4" t="n"/>
      <c r="C269" s="10" t="n"/>
      <c r="D269" s="9" t="n"/>
      <c r="E269" s="9" t="n"/>
      <c r="F269" s="10" t="n"/>
      <c r="G269" s="9" t="n"/>
      <c r="H269" s="17" t="n"/>
      <c r="I269" s="123" t="n"/>
      <c r="J269" s="7" t="n"/>
      <c r="K269" s="5" t="n"/>
      <c r="L269" s="5" t="n"/>
      <c r="M269" s="8" t="n"/>
      <c r="N269" s="8" t="n"/>
      <c r="O269" s="5" t="n"/>
      <c r="P269" s="5" t="n"/>
      <c r="Q269" s="8" t="n"/>
      <c r="R269" s="8" t="n"/>
      <c r="S269" s="5" t="n"/>
      <c r="T269" s="5" t="n"/>
      <c r="U269" s="8" t="n"/>
      <c r="V269" s="8" t="n"/>
      <c r="W269" s="5" t="n"/>
      <c r="X269" s="5" t="n"/>
      <c r="Y269" s="5" t="n"/>
      <c r="Z269" s="5" t="n"/>
      <c r="AA269" s="5" t="n"/>
      <c r="AB269" s="5" t="n"/>
      <c r="AC269" s="12" t="n"/>
      <c r="AD269" s="17" t="n"/>
      <c r="AE269" s="11" t="n"/>
      <c r="AF269" s="11" t="n"/>
      <c r="AH269" s="11">
        <f>IF(P269="","",AVERAGEIF($P$6:$P$505, P269, $AE$6:$AE$505))</f>
        <v/>
      </c>
      <c r="AI269" s="11">
        <f>IF(AE269="","",IF(AE269="-","-",IF((AE269-AH269)=0,"-",IF((AE269-AH269)&gt;0,"↑","↓"))))</f>
        <v/>
      </c>
      <c r="AJ269" s="11">
        <f>IF(AF269="","",IF(AF269="-","-",AVERAGEIF($P$6:$P$505, P269, $AF$6:$AF$505)))</f>
        <v/>
      </c>
      <c r="AK269" s="11">
        <f>IF(AF269="","",IF(AF269="-","-",IF((AF269-AJ269)=0,"-",IF((AF269-AJ269)&gt;0,"↑","↓"))))</f>
        <v/>
      </c>
      <c r="AM269" s="124">
        <f>IF(I269="","",((I269-$AJ$2)*$AL$3*((1+$AL$3)^(30*12)))/(((1+$AL$3)^(30*12))-1))</f>
        <v/>
      </c>
    </row>
    <row r="270">
      <c r="B270" s="4" t="n"/>
      <c r="C270" s="10" t="n"/>
      <c r="D270" s="9" t="n"/>
      <c r="E270" s="9" t="n"/>
      <c r="F270" s="10" t="n"/>
      <c r="G270" s="9" t="n"/>
      <c r="H270" s="17" t="n"/>
      <c r="I270" s="123" t="n"/>
      <c r="J270" s="7" t="n"/>
      <c r="K270" s="5" t="n"/>
      <c r="L270" s="5" t="n"/>
      <c r="M270" s="8" t="n"/>
      <c r="N270" s="8" t="n"/>
      <c r="O270" s="5" t="n"/>
      <c r="P270" s="5" t="n"/>
      <c r="Q270" s="8" t="n"/>
      <c r="R270" s="8" t="n"/>
      <c r="S270" s="5" t="n"/>
      <c r="T270" s="5" t="n"/>
      <c r="U270" s="8" t="n"/>
      <c r="V270" s="8" t="n"/>
      <c r="W270" s="5" t="n"/>
      <c r="X270" s="5" t="n"/>
      <c r="Y270" s="5" t="n"/>
      <c r="Z270" s="5" t="n"/>
      <c r="AA270" s="5" t="n"/>
      <c r="AB270" s="5" t="n"/>
      <c r="AC270" s="12" t="n"/>
      <c r="AD270" s="17" t="n"/>
      <c r="AE270" s="11" t="n"/>
      <c r="AF270" s="11" t="n"/>
      <c r="AH270" s="11">
        <f>IF(P270="","",AVERAGEIF($P$6:$P$505, P270, $AE$6:$AE$505))</f>
        <v/>
      </c>
      <c r="AI270" s="11">
        <f>IF(AE270="","",IF(AE270="-","-",IF((AE270-AH270)=0,"-",IF((AE270-AH270)&gt;0,"↑","↓"))))</f>
        <v/>
      </c>
      <c r="AJ270" s="11">
        <f>IF(AF270="","",IF(AF270="-","-",AVERAGEIF($P$6:$P$505, P270, $AF$6:$AF$505)))</f>
        <v/>
      </c>
      <c r="AK270" s="11">
        <f>IF(AF270="","",IF(AF270="-","-",IF((AF270-AJ270)=0,"-",IF((AF270-AJ270)&gt;0,"↑","↓"))))</f>
        <v/>
      </c>
      <c r="AM270" s="124">
        <f>IF(I270="","",((I270-$AJ$2)*$AL$3*((1+$AL$3)^(30*12)))/(((1+$AL$3)^(30*12))-1))</f>
        <v/>
      </c>
    </row>
    <row r="271">
      <c r="B271" s="4" t="n"/>
      <c r="C271" s="10" t="n"/>
      <c r="D271" s="9" t="n"/>
      <c r="E271" s="9" t="n"/>
      <c r="F271" s="10" t="n"/>
      <c r="G271" s="9" t="n"/>
      <c r="H271" s="16" t="n"/>
      <c r="I271" s="123" t="n"/>
      <c r="J271" s="7" t="n"/>
      <c r="K271" s="5" t="n"/>
      <c r="L271" s="5" t="n"/>
      <c r="M271" s="8" t="n"/>
      <c r="N271" s="8" t="n"/>
      <c r="O271" s="5" t="n"/>
      <c r="P271" s="5" t="n"/>
      <c r="Q271" s="8" t="n"/>
      <c r="R271" s="8" t="n"/>
      <c r="S271" s="5" t="n"/>
      <c r="T271" s="5" t="n"/>
      <c r="U271" s="8" t="n"/>
      <c r="V271" s="8" t="n"/>
      <c r="W271" s="5" t="n"/>
      <c r="X271" s="5" t="n"/>
      <c r="Y271" s="5" t="n"/>
      <c r="Z271" s="5" t="n"/>
      <c r="AA271" s="5" t="n"/>
      <c r="AB271" s="5" t="n"/>
      <c r="AC271" s="12" t="n"/>
      <c r="AD271" s="16" t="n"/>
      <c r="AE271" s="11" t="n"/>
      <c r="AF271" s="11" t="n"/>
      <c r="AH271" s="11">
        <f>IF(P271="","",AVERAGEIF($P$6:$P$505, P271, $AE$6:$AE$505))</f>
        <v/>
      </c>
      <c r="AI271" s="11">
        <f>IF(AE271="","",IF(AE271="-","-",IF((AE271-AH271)=0,"-",IF((AE271-AH271)&gt;0,"↑","↓"))))</f>
        <v/>
      </c>
      <c r="AJ271" s="11">
        <f>IF(AF271="","",IF(AF271="-","-",AVERAGEIF($P$6:$P$505, P271, $AF$6:$AF$505)))</f>
        <v/>
      </c>
      <c r="AK271" s="11">
        <f>IF(AF271="","",IF(AF271="-","-",IF((AF271-AJ271)=0,"-",IF((AF271-AJ271)&gt;0,"↑","↓"))))</f>
        <v/>
      </c>
      <c r="AM271" s="124">
        <f>IF(I271="","",((I271-$AJ$2)*$AL$3*((1+$AL$3)^(30*12)))/(((1+$AL$3)^(30*12))-1))</f>
        <v/>
      </c>
    </row>
    <row r="272">
      <c r="B272" s="4" t="n"/>
      <c r="C272" s="10" t="n"/>
      <c r="D272" s="9" t="n"/>
      <c r="E272" s="9" t="n"/>
      <c r="F272" s="10" t="n"/>
      <c r="G272" s="9" t="n"/>
      <c r="H272" s="17" t="n"/>
      <c r="I272" s="123" t="n"/>
      <c r="J272" s="7" t="n"/>
      <c r="K272" s="5" t="n"/>
      <c r="L272" s="5" t="n"/>
      <c r="M272" s="8" t="n"/>
      <c r="N272" s="8" t="n"/>
      <c r="O272" s="5" t="n"/>
      <c r="P272" s="5" t="n"/>
      <c r="Q272" s="8" t="n"/>
      <c r="R272" s="8" t="n"/>
      <c r="S272" s="5" t="n"/>
      <c r="T272" s="5" t="n"/>
      <c r="U272" s="8" t="n"/>
      <c r="V272" s="8" t="n"/>
      <c r="W272" s="5" t="n"/>
      <c r="X272" s="5" t="n"/>
      <c r="Y272" s="5" t="n"/>
      <c r="Z272" s="5" t="n"/>
      <c r="AA272" s="5" t="n"/>
      <c r="AB272" s="5" t="n"/>
      <c r="AC272" s="12" t="n"/>
      <c r="AD272" s="17" t="n"/>
      <c r="AE272" s="11" t="n"/>
      <c r="AF272" s="11" t="n"/>
      <c r="AH272" s="11">
        <f>IF(P272="","",AVERAGEIF($P$6:$P$505, P272, $AE$6:$AE$505))</f>
        <v/>
      </c>
      <c r="AI272" s="11">
        <f>IF(AE272="","",IF(AE272="-","-",IF((AE272-AH272)=0,"-",IF((AE272-AH272)&gt;0,"↑","↓"))))</f>
        <v/>
      </c>
      <c r="AJ272" s="11">
        <f>IF(AF272="","",IF(AF272="-","-",AVERAGEIF($P$6:$P$505, P272, $AF$6:$AF$505)))</f>
        <v/>
      </c>
      <c r="AK272" s="11">
        <f>IF(AF272="","",IF(AF272="-","-",IF((AF272-AJ272)=0,"-",IF((AF272-AJ272)&gt;0,"↑","↓"))))</f>
        <v/>
      </c>
      <c r="AM272" s="124">
        <f>IF(I272="","",((I272-$AJ$2)*$AL$3*((1+$AL$3)^(30*12)))/(((1+$AL$3)^(30*12))-1))</f>
        <v/>
      </c>
    </row>
    <row r="273">
      <c r="B273" s="4" t="n"/>
      <c r="C273" s="10" t="n"/>
      <c r="D273" s="9" t="n"/>
      <c r="E273" s="9" t="n"/>
      <c r="F273" s="10" t="n"/>
      <c r="G273" s="9" t="n"/>
      <c r="H273" s="17" t="n"/>
      <c r="I273" s="123" t="n"/>
      <c r="J273" s="7" t="n"/>
      <c r="K273" s="5" t="n"/>
      <c r="L273" s="5" t="n"/>
      <c r="M273" s="8" t="n"/>
      <c r="N273" s="8" t="n"/>
      <c r="O273" s="5" t="n"/>
      <c r="P273" s="5" t="n"/>
      <c r="Q273" s="8" t="n"/>
      <c r="R273" s="8" t="n"/>
      <c r="S273" s="5" t="n"/>
      <c r="T273" s="5" t="n"/>
      <c r="U273" s="8" t="n"/>
      <c r="V273" s="8" t="n"/>
      <c r="W273" s="5" t="n"/>
      <c r="X273" s="5" t="n"/>
      <c r="Y273" s="5" t="n"/>
      <c r="Z273" s="5" t="n"/>
      <c r="AA273" s="5" t="n"/>
      <c r="AB273" s="5" t="n"/>
      <c r="AC273" s="12" t="n"/>
      <c r="AD273" s="17" t="n"/>
      <c r="AE273" s="11" t="n"/>
      <c r="AF273" s="11" t="n"/>
      <c r="AH273" s="11">
        <f>IF(P273="","",AVERAGEIF($P$6:$P$505, P273, $AE$6:$AE$505))</f>
        <v/>
      </c>
      <c r="AI273" s="11">
        <f>IF(AE273="","",IF(AE273="-","-",IF((AE273-AH273)=0,"-",IF((AE273-AH273)&gt;0,"↑","↓"))))</f>
        <v/>
      </c>
      <c r="AJ273" s="11">
        <f>IF(AF273="","",IF(AF273="-","-",AVERAGEIF($P$6:$P$505, P273, $AF$6:$AF$505)))</f>
        <v/>
      </c>
      <c r="AK273" s="11">
        <f>IF(AF273="","",IF(AF273="-","-",IF((AF273-AJ273)=0,"-",IF((AF273-AJ273)&gt;0,"↑","↓"))))</f>
        <v/>
      </c>
      <c r="AM273" s="124">
        <f>IF(I273="","",((I273-$AJ$2)*$AL$3*((1+$AL$3)^(30*12)))/(((1+$AL$3)^(30*12))-1))</f>
        <v/>
      </c>
    </row>
    <row r="274">
      <c r="B274" s="4" t="n"/>
      <c r="C274" s="10" t="n"/>
      <c r="D274" s="9" t="n"/>
      <c r="E274" s="9" t="n"/>
      <c r="F274" s="10" t="n"/>
      <c r="G274" s="9" t="n"/>
      <c r="H274" s="16" t="n"/>
      <c r="I274" s="123" t="n"/>
      <c r="J274" s="7" t="n"/>
      <c r="K274" s="5" t="n"/>
      <c r="L274" s="5" t="n"/>
      <c r="M274" s="8" t="n"/>
      <c r="N274" s="8" t="n"/>
      <c r="O274" s="5" t="n"/>
      <c r="P274" s="5" t="n"/>
      <c r="Q274" s="8" t="n"/>
      <c r="R274" s="8" t="n"/>
      <c r="S274" s="5" t="n"/>
      <c r="T274" s="5" t="n"/>
      <c r="U274" s="8" t="n"/>
      <c r="V274" s="8" t="n"/>
      <c r="W274" s="5" t="n"/>
      <c r="X274" s="5" t="n"/>
      <c r="Y274" s="5" t="n"/>
      <c r="Z274" s="5" t="n"/>
      <c r="AA274" s="5" t="n"/>
      <c r="AB274" s="5" t="n"/>
      <c r="AC274" s="12" t="n"/>
      <c r="AD274" s="16" t="n"/>
      <c r="AE274" s="11" t="n"/>
      <c r="AF274" s="11" t="n"/>
      <c r="AH274" s="11">
        <f>IF(P274="","",AVERAGEIF($P$6:$P$505, P274, $AE$6:$AE$505))</f>
        <v/>
      </c>
      <c r="AI274" s="11">
        <f>IF(AE274="","",IF(AE274="-","-",IF((AE274-AH274)=0,"-",IF((AE274-AH274)&gt;0,"↑","↓"))))</f>
        <v/>
      </c>
      <c r="AJ274" s="11">
        <f>IF(AF274="","",IF(AF274="-","-",AVERAGEIF($P$6:$P$505, P274, $AF$6:$AF$505)))</f>
        <v/>
      </c>
      <c r="AK274" s="11">
        <f>IF(AF274="","",IF(AF274="-","-",IF((AF274-AJ274)=0,"-",IF((AF274-AJ274)&gt;0,"↑","↓"))))</f>
        <v/>
      </c>
      <c r="AM274" s="124">
        <f>IF(I274="","",((I274-$AJ$2)*$AL$3*((1+$AL$3)^(30*12)))/(((1+$AL$3)^(30*12))-1))</f>
        <v/>
      </c>
    </row>
    <row r="275">
      <c r="B275" s="4" t="n"/>
      <c r="C275" s="10" t="n"/>
      <c r="D275" s="9" t="n"/>
      <c r="E275" s="9" t="n"/>
      <c r="F275" s="10" t="n"/>
      <c r="G275" s="9" t="n"/>
      <c r="H275" s="17" t="n"/>
      <c r="I275" s="123" t="n"/>
      <c r="J275" s="7" t="n"/>
      <c r="K275" s="5" t="n"/>
      <c r="L275" s="5" t="n"/>
      <c r="M275" s="8" t="n"/>
      <c r="N275" s="8" t="n"/>
      <c r="O275" s="5" t="n"/>
      <c r="P275" s="5" t="n"/>
      <c r="Q275" s="8" t="n"/>
      <c r="R275" s="8" t="n"/>
      <c r="S275" s="5" t="n"/>
      <c r="T275" s="5" t="n"/>
      <c r="U275" s="8" t="n"/>
      <c r="V275" s="8" t="n"/>
      <c r="W275" s="5" t="n"/>
      <c r="X275" s="5" t="n"/>
      <c r="Y275" s="5" t="n"/>
      <c r="Z275" s="5" t="n"/>
      <c r="AA275" s="5" t="n"/>
      <c r="AB275" s="5" t="n"/>
      <c r="AC275" s="12" t="n"/>
      <c r="AD275" s="17" t="n"/>
      <c r="AE275" s="11" t="n"/>
      <c r="AF275" s="11" t="n"/>
      <c r="AH275" s="11">
        <f>IF(P275="","",AVERAGEIF($P$6:$P$505, P275, $AE$6:$AE$505))</f>
        <v/>
      </c>
      <c r="AI275" s="11">
        <f>IF(AE275="","",IF(AE275="-","-",IF((AE275-AH275)=0,"-",IF((AE275-AH275)&gt;0,"↑","↓"))))</f>
        <v/>
      </c>
      <c r="AJ275" s="11">
        <f>IF(AF275="","",IF(AF275="-","-",AVERAGEIF($P$6:$P$505, P275, $AF$6:$AF$505)))</f>
        <v/>
      </c>
      <c r="AK275" s="11">
        <f>IF(AF275="","",IF(AF275="-","-",IF((AF275-AJ275)=0,"-",IF((AF275-AJ275)&gt;0,"↑","↓"))))</f>
        <v/>
      </c>
      <c r="AM275" s="124">
        <f>IF(I275="","",((I275-$AJ$2)*$AL$3*((1+$AL$3)^(30*12)))/(((1+$AL$3)^(30*12))-1))</f>
        <v/>
      </c>
    </row>
    <row r="276">
      <c r="B276" s="4" t="n"/>
      <c r="C276" s="10" t="n"/>
      <c r="D276" s="9" t="n"/>
      <c r="E276" s="9" t="n"/>
      <c r="F276" s="10" t="n"/>
      <c r="G276" s="9" t="n"/>
      <c r="H276" s="17" t="n"/>
      <c r="I276" s="123" t="n"/>
      <c r="J276" s="7" t="n"/>
      <c r="K276" s="5" t="n"/>
      <c r="L276" s="5" t="n"/>
      <c r="M276" s="8" t="n"/>
      <c r="N276" s="8" t="n"/>
      <c r="O276" s="5" t="n"/>
      <c r="P276" s="5" t="n"/>
      <c r="Q276" s="8" t="n"/>
      <c r="R276" s="8" t="n"/>
      <c r="S276" s="5" t="n"/>
      <c r="T276" s="5" t="n"/>
      <c r="U276" s="8" t="n"/>
      <c r="V276" s="8" t="n"/>
      <c r="W276" s="5" t="n"/>
      <c r="X276" s="5" t="n"/>
      <c r="Y276" s="5" t="n"/>
      <c r="Z276" s="5" t="n"/>
      <c r="AA276" s="5" t="n"/>
      <c r="AB276" s="5" t="n"/>
      <c r="AC276" s="12" t="n"/>
      <c r="AD276" s="17" t="n"/>
      <c r="AE276" s="11" t="n"/>
      <c r="AF276" s="11" t="n"/>
      <c r="AH276" s="11">
        <f>IF(P276="","",AVERAGEIF($P$6:$P$505, P276, $AE$6:$AE$505))</f>
        <v/>
      </c>
      <c r="AI276" s="11">
        <f>IF(AE276="","",IF(AE276="-","-",IF((AE276-AH276)=0,"-",IF((AE276-AH276)&gt;0,"↑","↓"))))</f>
        <v/>
      </c>
      <c r="AJ276" s="11">
        <f>IF(AF276="","",IF(AF276="-","-",AVERAGEIF($P$6:$P$505, P276, $AF$6:$AF$505)))</f>
        <v/>
      </c>
      <c r="AK276" s="11">
        <f>IF(AF276="","",IF(AF276="-","-",IF((AF276-AJ276)=0,"-",IF((AF276-AJ276)&gt;0,"↑","↓"))))</f>
        <v/>
      </c>
      <c r="AM276" s="124">
        <f>IF(I276="","",((I276-$AJ$2)*$AL$3*((1+$AL$3)^(30*12)))/(((1+$AL$3)^(30*12))-1))</f>
        <v/>
      </c>
    </row>
    <row r="277">
      <c r="B277" s="4" t="n"/>
      <c r="C277" s="10" t="n"/>
      <c r="D277" s="9" t="n"/>
      <c r="E277" s="9" t="n"/>
      <c r="F277" s="10" t="n"/>
      <c r="G277" s="9" t="n"/>
      <c r="H277" s="16" t="n"/>
      <c r="I277" s="123" t="n"/>
      <c r="J277" s="7" t="n"/>
      <c r="K277" s="5" t="n"/>
      <c r="L277" s="5" t="n"/>
      <c r="M277" s="8" t="n"/>
      <c r="N277" s="8" t="n"/>
      <c r="O277" s="5" t="n"/>
      <c r="P277" s="5" t="n"/>
      <c r="Q277" s="8" t="n"/>
      <c r="R277" s="8" t="n"/>
      <c r="S277" s="5" t="n"/>
      <c r="T277" s="5" t="n"/>
      <c r="U277" s="8" t="n"/>
      <c r="V277" s="8" t="n"/>
      <c r="W277" s="5" t="n"/>
      <c r="X277" s="5" t="n"/>
      <c r="Y277" s="5" t="n"/>
      <c r="Z277" s="5" t="n"/>
      <c r="AA277" s="5" t="n"/>
      <c r="AB277" s="5" t="n"/>
      <c r="AC277" s="12" t="n"/>
      <c r="AD277" s="16" t="n"/>
      <c r="AE277" s="11" t="n"/>
      <c r="AF277" s="11" t="n"/>
      <c r="AH277" s="11">
        <f>IF(P277="","",AVERAGEIF($P$6:$P$505, P277, $AE$6:$AE$505))</f>
        <v/>
      </c>
      <c r="AI277" s="11">
        <f>IF(AE277="","",IF(AE277="-","-",IF((AE277-AH277)=0,"-",IF((AE277-AH277)&gt;0,"↑","↓"))))</f>
        <v/>
      </c>
      <c r="AJ277" s="11">
        <f>IF(AF277="","",IF(AF277="-","-",AVERAGEIF($P$6:$P$505, P277, $AF$6:$AF$505)))</f>
        <v/>
      </c>
      <c r="AK277" s="11">
        <f>IF(AF277="","",IF(AF277="-","-",IF((AF277-AJ277)=0,"-",IF((AF277-AJ277)&gt;0,"↑","↓"))))</f>
        <v/>
      </c>
      <c r="AM277" s="124">
        <f>IF(I277="","",((I277-$AJ$2)*$AL$3*((1+$AL$3)^(30*12)))/(((1+$AL$3)^(30*12))-1))</f>
        <v/>
      </c>
    </row>
    <row r="278">
      <c r="B278" s="4" t="n"/>
      <c r="C278" s="10" t="n"/>
      <c r="D278" s="9" t="n"/>
      <c r="E278" s="9" t="n"/>
      <c r="F278" s="10" t="n"/>
      <c r="G278" s="9" t="n"/>
      <c r="H278" s="17" t="n"/>
      <c r="I278" s="123" t="n"/>
      <c r="J278" s="7" t="n"/>
      <c r="K278" s="5" t="n"/>
      <c r="L278" s="5" t="n"/>
      <c r="M278" s="8" t="n"/>
      <c r="N278" s="8" t="n"/>
      <c r="O278" s="5" t="n"/>
      <c r="P278" s="5" t="n"/>
      <c r="Q278" s="8" t="n"/>
      <c r="R278" s="8" t="n"/>
      <c r="S278" s="5" t="n"/>
      <c r="T278" s="5" t="n"/>
      <c r="U278" s="8" t="n"/>
      <c r="V278" s="8" t="n"/>
      <c r="W278" s="5" t="n"/>
      <c r="X278" s="5" t="n"/>
      <c r="Y278" s="5" t="n"/>
      <c r="Z278" s="5" t="n"/>
      <c r="AA278" s="5" t="n"/>
      <c r="AB278" s="5" t="n"/>
      <c r="AC278" s="12" t="n"/>
      <c r="AD278" s="17" t="n"/>
      <c r="AE278" s="11" t="n"/>
      <c r="AF278" s="11" t="n"/>
      <c r="AH278" s="11">
        <f>IF(P278="","",AVERAGEIF($P$6:$P$505, P278, $AE$6:$AE$505))</f>
        <v/>
      </c>
      <c r="AI278" s="11">
        <f>IF(AE278="","",IF(AE278="-","-",IF((AE278-AH278)=0,"-",IF((AE278-AH278)&gt;0,"↑","↓"))))</f>
        <v/>
      </c>
      <c r="AJ278" s="11">
        <f>IF(AF278="","",IF(AF278="-","-",AVERAGEIF($P$6:$P$505, P278, $AF$6:$AF$505)))</f>
        <v/>
      </c>
      <c r="AK278" s="11">
        <f>IF(AF278="","",IF(AF278="-","-",IF((AF278-AJ278)=0,"-",IF((AF278-AJ278)&gt;0,"↑","↓"))))</f>
        <v/>
      </c>
      <c r="AM278" s="124">
        <f>IF(I278="","",((I278-$AJ$2)*$AL$3*((1+$AL$3)^(30*12)))/(((1+$AL$3)^(30*12))-1))</f>
        <v/>
      </c>
    </row>
    <row r="279">
      <c r="B279" s="4" t="n"/>
      <c r="C279" s="10" t="n"/>
      <c r="D279" s="9" t="n"/>
      <c r="E279" s="9" t="n"/>
      <c r="F279" s="10" t="n"/>
      <c r="G279" s="9" t="n"/>
      <c r="H279" s="17" t="n"/>
      <c r="I279" s="123" t="n"/>
      <c r="J279" s="7" t="n"/>
      <c r="K279" s="5" t="n"/>
      <c r="L279" s="5" t="n"/>
      <c r="M279" s="8" t="n"/>
      <c r="N279" s="8" t="n"/>
      <c r="O279" s="5" t="n"/>
      <c r="P279" s="5" t="n"/>
      <c r="Q279" s="8" t="n"/>
      <c r="R279" s="8" t="n"/>
      <c r="S279" s="5" t="n"/>
      <c r="T279" s="5" t="n"/>
      <c r="U279" s="8" t="n"/>
      <c r="V279" s="8" t="n"/>
      <c r="W279" s="5" t="n"/>
      <c r="X279" s="5" t="n"/>
      <c r="Y279" s="5" t="n"/>
      <c r="Z279" s="5" t="n"/>
      <c r="AA279" s="5" t="n"/>
      <c r="AB279" s="5" t="n"/>
      <c r="AC279" s="12" t="n"/>
      <c r="AD279" s="17" t="n"/>
      <c r="AE279" s="11" t="n"/>
      <c r="AF279" s="11" t="n"/>
      <c r="AH279" s="11">
        <f>IF(P279="","",AVERAGEIF($P$6:$P$505, P279, $AE$6:$AE$505))</f>
        <v/>
      </c>
      <c r="AI279" s="11">
        <f>IF(AE279="","",IF(AE279="-","-",IF((AE279-AH279)=0,"-",IF((AE279-AH279)&gt;0,"↑","↓"))))</f>
        <v/>
      </c>
      <c r="AJ279" s="11">
        <f>IF(AF279="","",IF(AF279="-","-",AVERAGEIF($P$6:$P$505, P279, $AF$6:$AF$505)))</f>
        <v/>
      </c>
      <c r="AK279" s="11">
        <f>IF(AF279="","",IF(AF279="-","-",IF((AF279-AJ279)=0,"-",IF((AF279-AJ279)&gt;0,"↑","↓"))))</f>
        <v/>
      </c>
      <c r="AM279" s="124">
        <f>IF(I279="","",((I279-$AJ$2)*$AL$3*((1+$AL$3)^(30*12)))/(((1+$AL$3)^(30*12))-1))</f>
        <v/>
      </c>
    </row>
    <row r="280">
      <c r="B280" s="4" t="n"/>
      <c r="C280" s="10" t="n"/>
      <c r="D280" s="9" t="n"/>
      <c r="E280" s="9" t="n"/>
      <c r="F280" s="10" t="n"/>
      <c r="G280" s="9" t="n"/>
      <c r="H280" s="16" t="n"/>
      <c r="I280" s="123" t="n"/>
      <c r="J280" s="7" t="n"/>
      <c r="K280" s="5" t="n"/>
      <c r="L280" s="5" t="n"/>
      <c r="M280" s="8" t="n"/>
      <c r="N280" s="8" t="n"/>
      <c r="O280" s="5" t="n"/>
      <c r="P280" s="5" t="n"/>
      <c r="Q280" s="8" t="n"/>
      <c r="R280" s="8" t="n"/>
      <c r="S280" s="5" t="n"/>
      <c r="T280" s="5" t="n"/>
      <c r="U280" s="8" t="n"/>
      <c r="V280" s="8" t="n"/>
      <c r="W280" s="5" t="n"/>
      <c r="X280" s="5" t="n"/>
      <c r="Y280" s="5" t="n"/>
      <c r="Z280" s="5" t="n"/>
      <c r="AA280" s="5" t="n"/>
      <c r="AB280" s="5" t="n"/>
      <c r="AC280" s="12" t="n"/>
      <c r="AD280" s="16" t="n"/>
      <c r="AE280" s="11" t="n"/>
      <c r="AF280" s="11" t="n"/>
      <c r="AH280" s="11">
        <f>IF(P280="","",AVERAGEIF($P$6:$P$505, P280, $AE$6:$AE$505))</f>
        <v/>
      </c>
      <c r="AI280" s="11">
        <f>IF(AE280="","",IF(AE280="-","-",IF((AE280-AH280)=0,"-",IF((AE280-AH280)&gt;0,"↑","↓"))))</f>
        <v/>
      </c>
      <c r="AJ280" s="11">
        <f>IF(AF280="","",IF(AF280="-","-",AVERAGEIF($P$6:$P$505, P280, $AF$6:$AF$505)))</f>
        <v/>
      </c>
      <c r="AK280" s="11">
        <f>IF(AF280="","",IF(AF280="-","-",IF((AF280-AJ280)=0,"-",IF((AF280-AJ280)&gt;0,"↑","↓"))))</f>
        <v/>
      </c>
      <c r="AM280" s="124">
        <f>IF(I280="","",((I280-$AJ$2)*$AL$3*((1+$AL$3)^(30*12)))/(((1+$AL$3)^(30*12))-1))</f>
        <v/>
      </c>
    </row>
    <row r="281">
      <c r="B281" s="4" t="n"/>
      <c r="C281" s="10" t="n"/>
      <c r="D281" s="9" t="n"/>
      <c r="E281" s="9" t="n"/>
      <c r="F281" s="10" t="n"/>
      <c r="G281" s="9" t="n"/>
      <c r="H281" s="17" t="n"/>
      <c r="I281" s="123" t="n"/>
      <c r="J281" s="7" t="n"/>
      <c r="K281" s="5" t="n"/>
      <c r="L281" s="5" t="n"/>
      <c r="M281" s="8" t="n"/>
      <c r="N281" s="8" t="n"/>
      <c r="O281" s="5" t="n"/>
      <c r="P281" s="5" t="n"/>
      <c r="Q281" s="8" t="n"/>
      <c r="R281" s="8" t="n"/>
      <c r="S281" s="5" t="n"/>
      <c r="T281" s="5" t="n"/>
      <c r="U281" s="8" t="n"/>
      <c r="V281" s="8" t="n"/>
      <c r="W281" s="5" t="n"/>
      <c r="X281" s="5" t="n"/>
      <c r="Y281" s="5" t="n"/>
      <c r="Z281" s="5" t="n"/>
      <c r="AA281" s="5" t="n"/>
      <c r="AB281" s="5" t="n"/>
      <c r="AC281" s="12" t="n"/>
      <c r="AD281" s="17" t="n"/>
      <c r="AE281" s="11" t="n"/>
      <c r="AF281" s="11" t="n"/>
      <c r="AH281" s="11">
        <f>IF(P281="","",AVERAGEIF($P$6:$P$505, P281, $AE$6:$AE$505))</f>
        <v/>
      </c>
      <c r="AI281" s="11">
        <f>IF(AE281="","",IF(AE281="-","-",IF((AE281-AH281)=0,"-",IF((AE281-AH281)&gt;0,"↑","↓"))))</f>
        <v/>
      </c>
      <c r="AJ281" s="11">
        <f>IF(AF281="","",IF(AF281="-","-",AVERAGEIF($P$6:$P$505, P281, $AF$6:$AF$505)))</f>
        <v/>
      </c>
      <c r="AK281" s="11">
        <f>IF(AF281="","",IF(AF281="-","-",IF((AF281-AJ281)=0,"-",IF((AF281-AJ281)&gt;0,"↑","↓"))))</f>
        <v/>
      </c>
      <c r="AM281" s="124">
        <f>IF(I281="","",((I281-$AJ$2)*$AL$3*((1+$AL$3)^(30*12)))/(((1+$AL$3)^(30*12))-1))</f>
        <v/>
      </c>
    </row>
    <row r="282">
      <c r="B282" s="4" t="n"/>
      <c r="C282" s="10" t="n"/>
      <c r="D282" s="9" t="n"/>
      <c r="E282" s="9" t="n"/>
      <c r="F282" s="10" t="n"/>
      <c r="G282" s="9" t="n"/>
      <c r="H282" s="17" t="n"/>
      <c r="I282" s="123" t="n"/>
      <c r="J282" s="7" t="n"/>
      <c r="K282" s="5" t="n"/>
      <c r="L282" s="5" t="n"/>
      <c r="M282" s="8" t="n"/>
      <c r="N282" s="8" t="n"/>
      <c r="O282" s="5" t="n"/>
      <c r="P282" s="5" t="n"/>
      <c r="Q282" s="8" t="n"/>
      <c r="R282" s="8" t="n"/>
      <c r="S282" s="5" t="n"/>
      <c r="T282" s="5" t="n"/>
      <c r="U282" s="8" t="n"/>
      <c r="V282" s="8" t="n"/>
      <c r="W282" s="5" t="n"/>
      <c r="X282" s="5" t="n"/>
      <c r="Y282" s="5" t="n"/>
      <c r="Z282" s="5" t="n"/>
      <c r="AA282" s="5" t="n"/>
      <c r="AB282" s="5" t="n"/>
      <c r="AC282" s="12" t="n"/>
      <c r="AD282" s="17" t="n"/>
      <c r="AE282" s="11" t="n"/>
      <c r="AF282" s="11" t="n"/>
      <c r="AH282" s="11">
        <f>IF(P282="","",AVERAGEIF($P$6:$P$505, P282, $AE$6:$AE$505))</f>
        <v/>
      </c>
      <c r="AI282" s="11">
        <f>IF(AE282="","",IF(AE282="-","-",IF((AE282-AH282)=0,"-",IF((AE282-AH282)&gt;0,"↑","↓"))))</f>
        <v/>
      </c>
      <c r="AJ282" s="11">
        <f>IF(AF282="","",IF(AF282="-","-",AVERAGEIF($P$6:$P$505, P282, $AF$6:$AF$505)))</f>
        <v/>
      </c>
      <c r="AK282" s="11">
        <f>IF(AF282="","",IF(AF282="-","-",IF((AF282-AJ282)=0,"-",IF((AF282-AJ282)&gt;0,"↑","↓"))))</f>
        <v/>
      </c>
      <c r="AM282" s="124">
        <f>IF(I282="","",((I282-$AJ$2)*$AL$3*((1+$AL$3)^(30*12)))/(((1+$AL$3)^(30*12))-1))</f>
        <v/>
      </c>
    </row>
    <row r="283">
      <c r="B283" s="4" t="n"/>
      <c r="C283" s="10" t="n"/>
      <c r="D283" s="9" t="n"/>
      <c r="E283" s="9" t="n"/>
      <c r="F283" s="10" t="n"/>
      <c r="G283" s="9" t="n"/>
      <c r="H283" s="16" t="n"/>
      <c r="I283" s="123" t="n"/>
      <c r="J283" s="7" t="n"/>
      <c r="K283" s="5" t="n"/>
      <c r="L283" s="5" t="n"/>
      <c r="M283" s="8" t="n"/>
      <c r="N283" s="8" t="n"/>
      <c r="O283" s="5" t="n"/>
      <c r="P283" s="5" t="n"/>
      <c r="Q283" s="8" t="n"/>
      <c r="R283" s="8" t="n"/>
      <c r="S283" s="5" t="n"/>
      <c r="T283" s="5" t="n"/>
      <c r="U283" s="8" t="n"/>
      <c r="V283" s="8" t="n"/>
      <c r="W283" s="5" t="n"/>
      <c r="X283" s="5" t="n"/>
      <c r="Y283" s="5" t="n"/>
      <c r="Z283" s="5" t="n"/>
      <c r="AA283" s="5" t="n"/>
      <c r="AB283" s="5" t="n"/>
      <c r="AC283" s="12" t="n"/>
      <c r="AD283" s="16" t="n"/>
      <c r="AE283" s="11" t="n"/>
      <c r="AF283" s="11" t="n"/>
      <c r="AH283" s="11">
        <f>IF(P283="","",AVERAGEIF($P$6:$P$505, P283, $AE$6:$AE$505))</f>
        <v/>
      </c>
      <c r="AI283" s="11">
        <f>IF(AE283="","",IF(AE283="-","-",IF((AE283-AH283)=0,"-",IF((AE283-AH283)&gt;0,"↑","↓"))))</f>
        <v/>
      </c>
      <c r="AJ283" s="11">
        <f>IF(AF283="","",IF(AF283="-","-",AVERAGEIF($P$6:$P$505, P283, $AF$6:$AF$505)))</f>
        <v/>
      </c>
      <c r="AK283" s="11">
        <f>IF(AF283="","",IF(AF283="-","-",IF((AF283-AJ283)=0,"-",IF((AF283-AJ283)&gt;0,"↑","↓"))))</f>
        <v/>
      </c>
      <c r="AM283" s="124">
        <f>IF(I283="","",((I283-$AJ$2)*$AL$3*((1+$AL$3)^(30*12)))/(((1+$AL$3)^(30*12))-1))</f>
        <v/>
      </c>
    </row>
    <row r="284">
      <c r="B284" s="4" t="n"/>
      <c r="C284" s="10" t="n"/>
      <c r="D284" s="9" t="n"/>
      <c r="E284" s="9" t="n"/>
      <c r="F284" s="10" t="n"/>
      <c r="G284" s="9" t="n"/>
      <c r="H284" s="17" t="n"/>
      <c r="I284" s="123" t="n"/>
      <c r="J284" s="7" t="n"/>
      <c r="K284" s="5" t="n"/>
      <c r="L284" s="5" t="n"/>
      <c r="M284" s="8" t="n"/>
      <c r="N284" s="8" t="n"/>
      <c r="O284" s="5" t="n"/>
      <c r="P284" s="5" t="n"/>
      <c r="Q284" s="8" t="n"/>
      <c r="R284" s="8" t="n"/>
      <c r="S284" s="5" t="n"/>
      <c r="T284" s="5" t="n"/>
      <c r="U284" s="8" t="n"/>
      <c r="V284" s="8" t="n"/>
      <c r="W284" s="5" t="n"/>
      <c r="X284" s="5" t="n"/>
      <c r="Y284" s="5" t="n"/>
      <c r="Z284" s="5" t="n"/>
      <c r="AA284" s="5" t="n"/>
      <c r="AB284" s="5" t="n"/>
      <c r="AC284" s="12" t="n"/>
      <c r="AD284" s="17" t="n"/>
      <c r="AE284" s="11" t="n"/>
      <c r="AF284" s="11" t="n"/>
      <c r="AH284" s="11">
        <f>IF(P284="","",AVERAGEIF($P$6:$P$505, P284, $AE$6:$AE$505))</f>
        <v/>
      </c>
      <c r="AI284" s="11">
        <f>IF(AE284="","",IF(AE284="-","-",IF((AE284-AH284)=0,"-",IF((AE284-AH284)&gt;0,"↑","↓"))))</f>
        <v/>
      </c>
      <c r="AJ284" s="11">
        <f>IF(AF284="","",IF(AF284="-","-",AVERAGEIF($P$6:$P$505, P284, $AF$6:$AF$505)))</f>
        <v/>
      </c>
      <c r="AK284" s="11">
        <f>IF(AF284="","",IF(AF284="-","-",IF((AF284-AJ284)=0,"-",IF((AF284-AJ284)&gt;0,"↑","↓"))))</f>
        <v/>
      </c>
      <c r="AM284" s="124">
        <f>IF(I284="","",((I284-$AJ$2)*$AL$3*((1+$AL$3)^(30*12)))/(((1+$AL$3)^(30*12))-1))</f>
        <v/>
      </c>
    </row>
    <row r="285">
      <c r="B285" s="4" t="n"/>
      <c r="C285" s="10" t="n"/>
      <c r="D285" s="9" t="n"/>
      <c r="E285" s="9" t="n"/>
      <c r="F285" s="10" t="n"/>
      <c r="G285" s="9" t="n"/>
      <c r="H285" s="17" t="n"/>
      <c r="I285" s="123" t="n"/>
      <c r="J285" s="7" t="n"/>
      <c r="K285" s="5" t="n"/>
      <c r="L285" s="5" t="n"/>
      <c r="M285" s="8" t="n"/>
      <c r="N285" s="8" t="n"/>
      <c r="O285" s="5" t="n"/>
      <c r="P285" s="5" t="n"/>
      <c r="Q285" s="8" t="n"/>
      <c r="R285" s="8" t="n"/>
      <c r="S285" s="5" t="n"/>
      <c r="T285" s="5" t="n"/>
      <c r="U285" s="8" t="n"/>
      <c r="V285" s="8" t="n"/>
      <c r="W285" s="5" t="n"/>
      <c r="X285" s="5" t="n"/>
      <c r="Y285" s="5" t="n"/>
      <c r="Z285" s="5" t="n"/>
      <c r="AA285" s="5" t="n"/>
      <c r="AB285" s="5" t="n"/>
      <c r="AC285" s="12" t="n"/>
      <c r="AD285" s="17" t="n"/>
      <c r="AE285" s="11" t="n"/>
      <c r="AF285" s="11" t="n"/>
      <c r="AH285" s="11">
        <f>IF(P285="","",AVERAGEIF($P$6:$P$505, P285, $AE$6:$AE$505))</f>
        <v/>
      </c>
      <c r="AI285" s="11">
        <f>IF(AE285="","",IF(AE285="-","-",IF((AE285-AH285)=0,"-",IF((AE285-AH285)&gt;0,"↑","↓"))))</f>
        <v/>
      </c>
      <c r="AJ285" s="11">
        <f>IF(AF285="","",IF(AF285="-","-",AVERAGEIF($P$6:$P$505, P285, $AF$6:$AF$505)))</f>
        <v/>
      </c>
      <c r="AK285" s="11">
        <f>IF(AF285="","",IF(AF285="-","-",IF((AF285-AJ285)=0,"-",IF((AF285-AJ285)&gt;0,"↑","↓"))))</f>
        <v/>
      </c>
      <c r="AM285" s="124">
        <f>IF(I285="","",((I285-$AJ$2)*$AL$3*((1+$AL$3)^(30*12)))/(((1+$AL$3)^(30*12))-1))</f>
        <v/>
      </c>
    </row>
    <row r="286">
      <c r="B286" s="4" t="n"/>
      <c r="C286" s="10" t="n"/>
      <c r="D286" s="9" t="n"/>
      <c r="E286" s="9" t="n"/>
      <c r="F286" s="10" t="n"/>
      <c r="G286" s="9" t="n"/>
      <c r="H286" s="16" t="n"/>
      <c r="I286" s="123" t="n"/>
      <c r="J286" s="7" t="n"/>
      <c r="K286" s="5" t="n"/>
      <c r="L286" s="5" t="n"/>
      <c r="M286" s="8" t="n"/>
      <c r="N286" s="8" t="n"/>
      <c r="O286" s="5" t="n"/>
      <c r="P286" s="5" t="n"/>
      <c r="Q286" s="8" t="n"/>
      <c r="R286" s="8" t="n"/>
      <c r="S286" s="5" t="n"/>
      <c r="T286" s="5" t="n"/>
      <c r="U286" s="8" t="n"/>
      <c r="V286" s="8" t="n"/>
      <c r="W286" s="5" t="n"/>
      <c r="X286" s="5" t="n"/>
      <c r="Y286" s="5" t="n"/>
      <c r="Z286" s="5" t="n"/>
      <c r="AA286" s="5" t="n"/>
      <c r="AB286" s="5" t="n"/>
      <c r="AC286" s="12" t="n"/>
      <c r="AD286" s="16" t="n"/>
      <c r="AE286" s="11" t="n"/>
      <c r="AF286" s="11" t="n"/>
      <c r="AH286" s="11">
        <f>IF(P286="","",AVERAGEIF($P$6:$P$505, P286, $AE$6:$AE$505))</f>
        <v/>
      </c>
      <c r="AI286" s="11">
        <f>IF(AE286="","",IF(AE286="-","-",IF((AE286-AH286)=0,"-",IF((AE286-AH286)&gt;0,"↑","↓"))))</f>
        <v/>
      </c>
      <c r="AJ286" s="11">
        <f>IF(AF286="","",IF(AF286="-","-",AVERAGEIF($P$6:$P$505, P286, $AF$6:$AF$505)))</f>
        <v/>
      </c>
      <c r="AK286" s="11">
        <f>IF(AF286="","",IF(AF286="-","-",IF((AF286-AJ286)=0,"-",IF((AF286-AJ286)&gt;0,"↑","↓"))))</f>
        <v/>
      </c>
      <c r="AM286" s="124">
        <f>IF(I286="","",((I286-$AJ$2)*$AL$3*((1+$AL$3)^(30*12)))/(((1+$AL$3)^(30*12))-1))</f>
        <v/>
      </c>
    </row>
    <row r="287">
      <c r="B287" s="4" t="n"/>
      <c r="C287" s="10" t="n"/>
      <c r="D287" s="9" t="n"/>
      <c r="E287" s="9" t="n"/>
      <c r="F287" s="10" t="n"/>
      <c r="G287" s="9" t="n"/>
      <c r="H287" s="17" t="n"/>
      <c r="I287" s="123" t="n"/>
      <c r="J287" s="7" t="n"/>
      <c r="K287" s="5" t="n"/>
      <c r="L287" s="5" t="n"/>
      <c r="M287" s="8" t="n"/>
      <c r="N287" s="8" t="n"/>
      <c r="O287" s="5" t="n"/>
      <c r="P287" s="5" t="n"/>
      <c r="Q287" s="8" t="n"/>
      <c r="R287" s="8" t="n"/>
      <c r="S287" s="5" t="n"/>
      <c r="T287" s="5" t="n"/>
      <c r="U287" s="8" t="n"/>
      <c r="V287" s="8" t="n"/>
      <c r="W287" s="5" t="n"/>
      <c r="X287" s="5" t="n"/>
      <c r="Y287" s="5" t="n"/>
      <c r="Z287" s="5" t="n"/>
      <c r="AA287" s="5" t="n"/>
      <c r="AB287" s="5" t="n"/>
      <c r="AC287" s="12" t="n"/>
      <c r="AD287" s="17" t="n"/>
      <c r="AE287" s="11" t="n"/>
      <c r="AF287" s="11" t="n"/>
      <c r="AH287" s="11">
        <f>IF(P287="","",AVERAGEIF($P$6:$P$505, P287, $AE$6:$AE$505))</f>
        <v/>
      </c>
      <c r="AI287" s="11">
        <f>IF(AE287="","",IF(AE287="-","-",IF((AE287-AH287)=0,"-",IF((AE287-AH287)&gt;0,"↑","↓"))))</f>
        <v/>
      </c>
      <c r="AJ287" s="11">
        <f>IF(AF287="","",IF(AF287="-","-",AVERAGEIF($P$6:$P$505, P287, $AF$6:$AF$505)))</f>
        <v/>
      </c>
      <c r="AK287" s="11">
        <f>IF(AF287="","",IF(AF287="-","-",IF((AF287-AJ287)=0,"-",IF((AF287-AJ287)&gt;0,"↑","↓"))))</f>
        <v/>
      </c>
      <c r="AM287" s="124">
        <f>IF(I287="","",((I287-$AJ$2)*$AL$3*((1+$AL$3)^(30*12)))/(((1+$AL$3)^(30*12))-1))</f>
        <v/>
      </c>
    </row>
    <row r="288">
      <c r="B288" s="4" t="n"/>
      <c r="C288" s="10" t="n"/>
      <c r="D288" s="9" t="n"/>
      <c r="E288" s="9" t="n"/>
      <c r="F288" s="10" t="n"/>
      <c r="G288" s="9" t="n"/>
      <c r="H288" s="17" t="n"/>
      <c r="I288" s="123" t="n"/>
      <c r="J288" s="7" t="n"/>
      <c r="K288" s="5" t="n"/>
      <c r="L288" s="5" t="n"/>
      <c r="M288" s="8" t="n"/>
      <c r="N288" s="8" t="n"/>
      <c r="O288" s="5" t="n"/>
      <c r="P288" s="5" t="n"/>
      <c r="Q288" s="8" t="n"/>
      <c r="R288" s="8" t="n"/>
      <c r="S288" s="5" t="n"/>
      <c r="T288" s="5" t="n"/>
      <c r="U288" s="8" t="n"/>
      <c r="V288" s="8" t="n"/>
      <c r="W288" s="5" t="n"/>
      <c r="X288" s="5" t="n"/>
      <c r="Y288" s="5" t="n"/>
      <c r="Z288" s="5" t="n"/>
      <c r="AA288" s="5" t="n"/>
      <c r="AB288" s="5" t="n"/>
      <c r="AC288" s="12" t="n"/>
      <c r="AD288" s="17" t="n"/>
      <c r="AE288" s="11" t="n"/>
      <c r="AF288" s="11" t="n"/>
      <c r="AH288" s="11">
        <f>IF(P288="","",AVERAGEIF($P$6:$P$505, P288, $AE$6:$AE$505))</f>
        <v/>
      </c>
      <c r="AI288" s="11">
        <f>IF(AE288="","",IF(AE288="-","-",IF((AE288-AH288)=0,"-",IF((AE288-AH288)&gt;0,"↑","↓"))))</f>
        <v/>
      </c>
      <c r="AJ288" s="11">
        <f>IF(AF288="","",IF(AF288="-","-",AVERAGEIF($P$6:$P$505, P288, $AF$6:$AF$505)))</f>
        <v/>
      </c>
      <c r="AK288" s="11">
        <f>IF(AF288="","",IF(AF288="-","-",IF((AF288-AJ288)=0,"-",IF((AF288-AJ288)&gt;0,"↑","↓"))))</f>
        <v/>
      </c>
      <c r="AM288" s="124">
        <f>IF(I288="","",((I288-$AJ$2)*$AL$3*((1+$AL$3)^(30*12)))/(((1+$AL$3)^(30*12))-1))</f>
        <v/>
      </c>
    </row>
    <row r="289">
      <c r="B289" s="4" t="n"/>
      <c r="C289" s="10" t="n"/>
      <c r="D289" s="9" t="n"/>
      <c r="E289" s="9" t="n"/>
      <c r="F289" s="10" t="n"/>
      <c r="G289" s="9" t="n"/>
      <c r="H289" s="16" t="n"/>
      <c r="I289" s="123" t="n"/>
      <c r="J289" s="7" t="n"/>
      <c r="K289" s="5" t="n"/>
      <c r="L289" s="5" t="n"/>
      <c r="M289" s="8" t="n"/>
      <c r="N289" s="8" t="n"/>
      <c r="O289" s="5" t="n"/>
      <c r="P289" s="5" t="n"/>
      <c r="Q289" s="8" t="n"/>
      <c r="R289" s="8" t="n"/>
      <c r="S289" s="5" t="n"/>
      <c r="T289" s="5" t="n"/>
      <c r="U289" s="8" t="n"/>
      <c r="V289" s="8" t="n"/>
      <c r="W289" s="5" t="n"/>
      <c r="X289" s="5" t="n"/>
      <c r="Y289" s="5" t="n"/>
      <c r="Z289" s="5" t="n"/>
      <c r="AA289" s="5" t="n"/>
      <c r="AB289" s="5" t="n"/>
      <c r="AC289" s="12" t="n"/>
      <c r="AD289" s="16" t="n"/>
      <c r="AE289" s="11" t="n"/>
      <c r="AF289" s="11" t="n"/>
      <c r="AH289" s="11">
        <f>IF(P289="","",AVERAGEIF($P$6:$P$505, P289, $AE$6:$AE$505))</f>
        <v/>
      </c>
      <c r="AI289" s="11">
        <f>IF(AE289="","",IF(AE289="-","-",IF((AE289-AH289)=0,"-",IF((AE289-AH289)&gt;0,"↑","↓"))))</f>
        <v/>
      </c>
      <c r="AJ289" s="11">
        <f>IF(AF289="","",IF(AF289="-","-",AVERAGEIF($P$6:$P$505, P289, $AF$6:$AF$505)))</f>
        <v/>
      </c>
      <c r="AK289" s="11">
        <f>IF(AF289="","",IF(AF289="-","-",IF((AF289-AJ289)=0,"-",IF((AF289-AJ289)&gt;0,"↑","↓"))))</f>
        <v/>
      </c>
      <c r="AM289" s="124">
        <f>IF(I289="","",((I289-$AJ$2)*$AL$3*((1+$AL$3)^(30*12)))/(((1+$AL$3)^(30*12))-1))</f>
        <v/>
      </c>
    </row>
    <row r="290">
      <c r="B290" s="4" t="n"/>
      <c r="C290" s="10" t="n"/>
      <c r="D290" s="9" t="n"/>
      <c r="E290" s="9" t="n"/>
      <c r="F290" s="10" t="n"/>
      <c r="G290" s="9" t="n"/>
      <c r="H290" s="17" t="n"/>
      <c r="I290" s="123" t="n"/>
      <c r="J290" s="7" t="n"/>
      <c r="K290" s="5" t="n"/>
      <c r="L290" s="5" t="n"/>
      <c r="M290" s="8" t="n"/>
      <c r="N290" s="8" t="n"/>
      <c r="O290" s="5" t="n"/>
      <c r="P290" s="5" t="n"/>
      <c r="Q290" s="8" t="n"/>
      <c r="R290" s="8" t="n"/>
      <c r="S290" s="5" t="n"/>
      <c r="T290" s="5" t="n"/>
      <c r="U290" s="8" t="n"/>
      <c r="V290" s="8" t="n"/>
      <c r="W290" s="5" t="n"/>
      <c r="X290" s="5" t="n"/>
      <c r="Y290" s="5" t="n"/>
      <c r="Z290" s="5" t="n"/>
      <c r="AA290" s="5" t="n"/>
      <c r="AB290" s="5" t="n"/>
      <c r="AC290" s="12" t="n"/>
      <c r="AD290" s="17" t="n"/>
      <c r="AE290" s="11" t="n"/>
      <c r="AF290" s="11" t="n"/>
      <c r="AH290" s="11">
        <f>IF(P290="","",AVERAGEIF($P$6:$P$505, P290, $AE$6:$AE$505))</f>
        <v/>
      </c>
      <c r="AI290" s="11">
        <f>IF(AE290="","",IF(AE290="-","-",IF((AE290-AH290)=0,"-",IF((AE290-AH290)&gt;0,"↑","↓"))))</f>
        <v/>
      </c>
      <c r="AJ290" s="11">
        <f>IF(AF290="","",IF(AF290="-","-",AVERAGEIF($P$6:$P$505, P290, $AF$6:$AF$505)))</f>
        <v/>
      </c>
      <c r="AK290" s="11">
        <f>IF(AF290="","",IF(AF290="-","-",IF((AF290-AJ290)=0,"-",IF((AF290-AJ290)&gt;0,"↑","↓"))))</f>
        <v/>
      </c>
      <c r="AM290" s="124">
        <f>IF(I290="","",((I290-$AJ$2)*$AL$3*((1+$AL$3)^(30*12)))/(((1+$AL$3)^(30*12))-1))</f>
        <v/>
      </c>
    </row>
    <row r="291">
      <c r="B291" s="4" t="n"/>
      <c r="C291" s="10" t="n"/>
      <c r="D291" s="9" t="n"/>
      <c r="E291" s="9" t="n"/>
      <c r="F291" s="10" t="n"/>
      <c r="G291" s="9" t="n"/>
      <c r="H291" s="17" t="n"/>
      <c r="I291" s="123" t="n"/>
      <c r="J291" s="7" t="n"/>
      <c r="K291" s="5" t="n"/>
      <c r="L291" s="5" t="n"/>
      <c r="M291" s="8" t="n"/>
      <c r="N291" s="8" t="n"/>
      <c r="O291" s="5" t="n"/>
      <c r="P291" s="5" t="n"/>
      <c r="Q291" s="8" t="n"/>
      <c r="R291" s="8" t="n"/>
      <c r="S291" s="5" t="n"/>
      <c r="T291" s="5" t="n"/>
      <c r="U291" s="8" t="n"/>
      <c r="V291" s="8" t="n"/>
      <c r="W291" s="5" t="n"/>
      <c r="X291" s="5" t="n"/>
      <c r="Y291" s="5" t="n"/>
      <c r="Z291" s="5" t="n"/>
      <c r="AA291" s="5" t="n"/>
      <c r="AB291" s="5" t="n"/>
      <c r="AC291" s="12" t="n"/>
      <c r="AD291" s="17" t="n"/>
      <c r="AE291" s="11" t="n"/>
      <c r="AF291" s="11" t="n"/>
      <c r="AH291" s="11">
        <f>IF(P291="","",AVERAGEIF($P$6:$P$505, P291, $AE$6:$AE$505))</f>
        <v/>
      </c>
      <c r="AI291" s="11">
        <f>IF(AE291="","",IF(AE291="-","-",IF((AE291-AH291)=0,"-",IF((AE291-AH291)&gt;0,"↑","↓"))))</f>
        <v/>
      </c>
      <c r="AJ291" s="11">
        <f>IF(AF291="","",IF(AF291="-","-",AVERAGEIF($P$6:$P$505, P291, $AF$6:$AF$505)))</f>
        <v/>
      </c>
      <c r="AK291" s="11">
        <f>IF(AF291="","",IF(AF291="-","-",IF((AF291-AJ291)=0,"-",IF((AF291-AJ291)&gt;0,"↑","↓"))))</f>
        <v/>
      </c>
      <c r="AM291" s="124">
        <f>IF(I291="","",((I291-$AJ$2)*$AL$3*((1+$AL$3)^(30*12)))/(((1+$AL$3)^(30*12))-1))</f>
        <v/>
      </c>
    </row>
    <row r="292">
      <c r="B292" s="4" t="n"/>
      <c r="C292" s="10" t="n"/>
      <c r="D292" s="9" t="n"/>
      <c r="E292" s="9" t="n"/>
      <c r="F292" s="10" t="n"/>
      <c r="G292" s="9" t="n"/>
      <c r="H292" s="16" t="n"/>
      <c r="I292" s="123" t="n"/>
      <c r="J292" s="7" t="n"/>
      <c r="K292" s="5" t="n"/>
      <c r="L292" s="5" t="n"/>
      <c r="M292" s="8" t="n"/>
      <c r="N292" s="8" t="n"/>
      <c r="O292" s="5" t="n"/>
      <c r="P292" s="5" t="n"/>
      <c r="Q292" s="8" t="n"/>
      <c r="R292" s="8" t="n"/>
      <c r="S292" s="5" t="n"/>
      <c r="T292" s="5" t="n"/>
      <c r="U292" s="8" t="n"/>
      <c r="V292" s="8" t="n"/>
      <c r="W292" s="5" t="n"/>
      <c r="X292" s="5" t="n"/>
      <c r="Y292" s="5" t="n"/>
      <c r="Z292" s="5" t="n"/>
      <c r="AA292" s="5" t="n"/>
      <c r="AB292" s="5" t="n"/>
      <c r="AC292" s="12" t="n"/>
      <c r="AD292" s="16" t="n"/>
      <c r="AE292" s="11" t="n"/>
      <c r="AF292" s="11" t="n"/>
      <c r="AH292" s="11">
        <f>IF(P292="","",AVERAGEIF($P$6:$P$505, P292, $AE$6:$AE$505))</f>
        <v/>
      </c>
      <c r="AI292" s="11">
        <f>IF(AE292="","",IF(AE292="-","-",IF((AE292-AH292)=0,"-",IF((AE292-AH292)&gt;0,"↑","↓"))))</f>
        <v/>
      </c>
      <c r="AJ292" s="11">
        <f>IF(AF292="","",IF(AF292="-","-",AVERAGEIF($P$6:$P$505, P292, $AF$6:$AF$505)))</f>
        <v/>
      </c>
      <c r="AK292" s="11">
        <f>IF(AF292="","",IF(AF292="-","-",IF((AF292-AJ292)=0,"-",IF((AF292-AJ292)&gt;0,"↑","↓"))))</f>
        <v/>
      </c>
      <c r="AM292" s="124">
        <f>IF(I292="","",((I292-$AJ$2)*$AL$3*((1+$AL$3)^(30*12)))/(((1+$AL$3)^(30*12))-1))</f>
        <v/>
      </c>
    </row>
    <row r="293">
      <c r="B293" s="4" t="n"/>
      <c r="C293" s="10" t="n"/>
      <c r="D293" s="9" t="n"/>
      <c r="E293" s="9" t="n"/>
      <c r="F293" s="10" t="n"/>
      <c r="G293" s="9" t="n"/>
      <c r="H293" s="17" t="n"/>
      <c r="I293" s="123" t="n"/>
      <c r="J293" s="7" t="n"/>
      <c r="K293" s="5" t="n"/>
      <c r="L293" s="5" t="n"/>
      <c r="M293" s="8" t="n"/>
      <c r="N293" s="8" t="n"/>
      <c r="O293" s="5" t="n"/>
      <c r="P293" s="5" t="n"/>
      <c r="Q293" s="8" t="n"/>
      <c r="R293" s="8" t="n"/>
      <c r="S293" s="5" t="n"/>
      <c r="T293" s="5" t="n"/>
      <c r="U293" s="8" t="n"/>
      <c r="V293" s="8" t="n"/>
      <c r="W293" s="5" t="n"/>
      <c r="X293" s="5" t="n"/>
      <c r="Y293" s="5" t="n"/>
      <c r="Z293" s="5" t="n"/>
      <c r="AA293" s="5" t="n"/>
      <c r="AB293" s="5" t="n"/>
      <c r="AC293" s="12" t="n"/>
      <c r="AD293" s="17" t="n"/>
      <c r="AE293" s="11" t="n"/>
      <c r="AF293" s="11" t="n"/>
      <c r="AH293" s="11">
        <f>IF(P293="","",AVERAGEIF($P$6:$P$505, P293, $AE$6:$AE$505))</f>
        <v/>
      </c>
      <c r="AI293" s="11">
        <f>IF(AE293="","",IF(AE293="-","-",IF((AE293-AH293)=0,"-",IF((AE293-AH293)&gt;0,"↑","↓"))))</f>
        <v/>
      </c>
      <c r="AJ293" s="11">
        <f>IF(AF293="","",IF(AF293="-","-",AVERAGEIF($P$6:$P$505, P293, $AF$6:$AF$505)))</f>
        <v/>
      </c>
      <c r="AK293" s="11">
        <f>IF(AF293="","",IF(AF293="-","-",IF((AF293-AJ293)=0,"-",IF((AF293-AJ293)&gt;0,"↑","↓"))))</f>
        <v/>
      </c>
      <c r="AM293" s="124">
        <f>IF(I293="","",((I293-$AJ$2)*$AL$3*((1+$AL$3)^(30*12)))/(((1+$AL$3)^(30*12))-1))</f>
        <v/>
      </c>
    </row>
    <row r="294">
      <c r="B294" s="4" t="n"/>
      <c r="C294" s="10" t="n"/>
      <c r="D294" s="9" t="n"/>
      <c r="E294" s="9" t="n"/>
      <c r="F294" s="10" t="n"/>
      <c r="G294" s="9" t="n"/>
      <c r="H294" s="17" t="n"/>
      <c r="I294" s="123" t="n"/>
      <c r="J294" s="7" t="n"/>
      <c r="K294" s="5" t="n"/>
      <c r="L294" s="5" t="n"/>
      <c r="M294" s="8" t="n"/>
      <c r="N294" s="8" t="n"/>
      <c r="O294" s="5" t="n"/>
      <c r="P294" s="5" t="n"/>
      <c r="Q294" s="8" t="n"/>
      <c r="R294" s="8" t="n"/>
      <c r="S294" s="5" t="n"/>
      <c r="T294" s="5" t="n"/>
      <c r="U294" s="8" t="n"/>
      <c r="V294" s="8" t="n"/>
      <c r="W294" s="5" t="n"/>
      <c r="X294" s="5" t="n"/>
      <c r="Y294" s="5" t="n"/>
      <c r="Z294" s="5" t="n"/>
      <c r="AA294" s="5" t="n"/>
      <c r="AB294" s="5" t="n"/>
      <c r="AC294" s="12" t="n"/>
      <c r="AD294" s="17" t="n"/>
      <c r="AE294" s="11" t="n"/>
      <c r="AF294" s="11" t="n"/>
      <c r="AH294" s="11">
        <f>IF(P294="","",AVERAGEIF($P$6:$P$505, P294, $AE$6:$AE$505))</f>
        <v/>
      </c>
      <c r="AI294" s="11">
        <f>IF(AE294="","",IF(AE294="-","-",IF((AE294-AH294)=0,"-",IF((AE294-AH294)&gt;0,"↑","↓"))))</f>
        <v/>
      </c>
      <c r="AJ294" s="11">
        <f>IF(AF294="","",IF(AF294="-","-",AVERAGEIF($P$6:$P$505, P294, $AF$6:$AF$505)))</f>
        <v/>
      </c>
      <c r="AK294" s="11">
        <f>IF(AF294="","",IF(AF294="-","-",IF((AF294-AJ294)=0,"-",IF((AF294-AJ294)&gt;0,"↑","↓"))))</f>
        <v/>
      </c>
      <c r="AM294" s="124">
        <f>IF(I294="","",((I294-$AJ$2)*$AL$3*((1+$AL$3)^(30*12)))/(((1+$AL$3)^(30*12))-1))</f>
        <v/>
      </c>
    </row>
    <row r="295">
      <c r="B295" s="4" t="n"/>
      <c r="C295" s="10" t="n"/>
      <c r="D295" s="9" t="n"/>
      <c r="E295" s="9" t="n"/>
      <c r="F295" s="10" t="n"/>
      <c r="G295" s="9" t="n"/>
      <c r="H295" s="16" t="n"/>
      <c r="I295" s="123" t="n"/>
      <c r="J295" s="7" t="n"/>
      <c r="K295" s="5" t="n"/>
      <c r="L295" s="5" t="n"/>
      <c r="M295" s="8" t="n"/>
      <c r="N295" s="8" t="n"/>
      <c r="O295" s="5" t="n"/>
      <c r="P295" s="5" t="n"/>
      <c r="Q295" s="8" t="n"/>
      <c r="R295" s="8" t="n"/>
      <c r="S295" s="5" t="n"/>
      <c r="T295" s="5" t="n"/>
      <c r="U295" s="8" t="n"/>
      <c r="V295" s="8" t="n"/>
      <c r="W295" s="5" t="n"/>
      <c r="X295" s="5" t="n"/>
      <c r="Y295" s="5" t="n"/>
      <c r="Z295" s="5" t="n"/>
      <c r="AA295" s="5" t="n"/>
      <c r="AB295" s="5" t="n"/>
      <c r="AC295" s="12" t="n"/>
      <c r="AD295" s="16" t="n"/>
      <c r="AE295" s="11" t="n"/>
      <c r="AF295" s="11" t="n"/>
      <c r="AH295" s="11">
        <f>IF(P295="","",AVERAGEIF($P$6:$P$505, P295, $AE$6:$AE$505))</f>
        <v/>
      </c>
      <c r="AI295" s="11">
        <f>IF(AE295="","",IF(AE295="-","-",IF((AE295-AH295)=0,"-",IF((AE295-AH295)&gt;0,"↑","↓"))))</f>
        <v/>
      </c>
      <c r="AJ295" s="11">
        <f>IF(AF295="","",IF(AF295="-","-",AVERAGEIF($P$6:$P$505, P295, $AF$6:$AF$505)))</f>
        <v/>
      </c>
      <c r="AK295" s="11">
        <f>IF(AF295="","",IF(AF295="-","-",IF((AF295-AJ295)=0,"-",IF((AF295-AJ295)&gt;0,"↑","↓"))))</f>
        <v/>
      </c>
      <c r="AM295" s="124">
        <f>IF(I295="","",((I295-$AJ$2)*$AL$3*((1+$AL$3)^(30*12)))/(((1+$AL$3)^(30*12))-1))</f>
        <v/>
      </c>
    </row>
    <row r="296">
      <c r="B296" s="4" t="n"/>
      <c r="C296" s="10" t="n"/>
      <c r="D296" s="9" t="n"/>
      <c r="E296" s="9" t="n"/>
      <c r="F296" s="10" t="n"/>
      <c r="G296" s="9" t="n"/>
      <c r="H296" s="17" t="n"/>
      <c r="I296" s="123" t="n"/>
      <c r="J296" s="7" t="n"/>
      <c r="K296" s="5" t="n"/>
      <c r="L296" s="5" t="n"/>
      <c r="M296" s="8" t="n"/>
      <c r="N296" s="8" t="n"/>
      <c r="O296" s="5" t="n"/>
      <c r="P296" s="5" t="n"/>
      <c r="Q296" s="8" t="n"/>
      <c r="R296" s="8" t="n"/>
      <c r="S296" s="5" t="n"/>
      <c r="T296" s="5" t="n"/>
      <c r="U296" s="8" t="n"/>
      <c r="V296" s="8" t="n"/>
      <c r="W296" s="5" t="n"/>
      <c r="X296" s="5" t="n"/>
      <c r="Y296" s="5" t="n"/>
      <c r="Z296" s="5" t="n"/>
      <c r="AA296" s="5" t="n"/>
      <c r="AB296" s="5" t="n"/>
      <c r="AC296" s="12" t="n"/>
      <c r="AD296" s="17" t="n"/>
      <c r="AE296" s="11" t="n"/>
      <c r="AF296" s="11" t="n"/>
      <c r="AH296" s="11">
        <f>IF(P296="","",AVERAGEIF($P$6:$P$505, P296, $AE$6:$AE$505))</f>
        <v/>
      </c>
      <c r="AI296" s="11">
        <f>IF(AE296="","",IF(AE296="-","-",IF((AE296-AH296)=0,"-",IF((AE296-AH296)&gt;0,"↑","↓"))))</f>
        <v/>
      </c>
      <c r="AJ296" s="11">
        <f>IF(AF296="","",IF(AF296="-","-",AVERAGEIF($P$6:$P$505, P296, $AF$6:$AF$505)))</f>
        <v/>
      </c>
      <c r="AK296" s="11">
        <f>IF(AF296="","",IF(AF296="-","-",IF((AF296-AJ296)=0,"-",IF((AF296-AJ296)&gt;0,"↑","↓"))))</f>
        <v/>
      </c>
      <c r="AM296" s="124">
        <f>IF(I296="","",((I296-$AJ$2)*$AL$3*((1+$AL$3)^(30*12)))/(((1+$AL$3)^(30*12))-1))</f>
        <v/>
      </c>
    </row>
    <row r="297">
      <c r="B297" s="4" t="n"/>
      <c r="C297" s="10" t="n"/>
      <c r="D297" s="9" t="n"/>
      <c r="E297" s="9" t="n"/>
      <c r="F297" s="10" t="n"/>
      <c r="G297" s="9" t="n"/>
      <c r="H297" s="17" t="n"/>
      <c r="I297" s="123" t="n"/>
      <c r="J297" s="7" t="n"/>
      <c r="K297" s="5" t="n"/>
      <c r="L297" s="5" t="n"/>
      <c r="M297" s="8" t="n"/>
      <c r="N297" s="8" t="n"/>
      <c r="O297" s="5" t="n"/>
      <c r="P297" s="5" t="n"/>
      <c r="Q297" s="8" t="n"/>
      <c r="R297" s="8" t="n"/>
      <c r="S297" s="5" t="n"/>
      <c r="T297" s="5" t="n"/>
      <c r="U297" s="8" t="n"/>
      <c r="V297" s="8" t="n"/>
      <c r="W297" s="5" t="n"/>
      <c r="X297" s="5" t="n"/>
      <c r="Y297" s="5" t="n"/>
      <c r="Z297" s="5" t="n"/>
      <c r="AA297" s="5" t="n"/>
      <c r="AB297" s="5" t="n"/>
      <c r="AC297" s="12" t="n"/>
      <c r="AD297" s="17" t="n"/>
      <c r="AE297" s="11" t="n"/>
      <c r="AF297" s="11" t="n"/>
      <c r="AH297" s="11">
        <f>IF(P297="","",AVERAGEIF($P$6:$P$505, P297, $AE$6:$AE$505))</f>
        <v/>
      </c>
      <c r="AI297" s="11">
        <f>IF(AE297="","",IF(AE297="-","-",IF((AE297-AH297)=0,"-",IF((AE297-AH297)&gt;0,"↑","↓"))))</f>
        <v/>
      </c>
      <c r="AJ297" s="11">
        <f>IF(AF297="","",IF(AF297="-","-",AVERAGEIF($P$6:$P$505, P297, $AF$6:$AF$505)))</f>
        <v/>
      </c>
      <c r="AK297" s="11">
        <f>IF(AF297="","",IF(AF297="-","-",IF((AF297-AJ297)=0,"-",IF((AF297-AJ297)&gt;0,"↑","↓"))))</f>
        <v/>
      </c>
      <c r="AM297" s="124">
        <f>IF(I297="","",((I297-$AJ$2)*$AL$3*((1+$AL$3)^(30*12)))/(((1+$AL$3)^(30*12))-1))</f>
        <v/>
      </c>
    </row>
    <row r="298">
      <c r="B298" s="4" t="n"/>
      <c r="C298" s="10" t="n"/>
      <c r="D298" s="9" t="n"/>
      <c r="E298" s="9" t="n"/>
      <c r="F298" s="10" t="n"/>
      <c r="G298" s="9" t="n"/>
      <c r="H298" s="16" t="n"/>
      <c r="I298" s="123" t="n"/>
      <c r="J298" s="7" t="n"/>
      <c r="K298" s="5" t="n"/>
      <c r="L298" s="5" t="n"/>
      <c r="M298" s="8" t="n"/>
      <c r="N298" s="8" t="n"/>
      <c r="O298" s="5" t="n"/>
      <c r="P298" s="5" t="n"/>
      <c r="Q298" s="8" t="n"/>
      <c r="R298" s="8" t="n"/>
      <c r="S298" s="5" t="n"/>
      <c r="T298" s="5" t="n"/>
      <c r="U298" s="8" t="n"/>
      <c r="V298" s="8" t="n"/>
      <c r="W298" s="5" t="n"/>
      <c r="X298" s="5" t="n"/>
      <c r="Y298" s="5" t="n"/>
      <c r="Z298" s="5" t="n"/>
      <c r="AA298" s="5" t="n"/>
      <c r="AB298" s="5" t="n"/>
      <c r="AC298" s="12" t="n"/>
      <c r="AD298" s="16" t="n"/>
      <c r="AE298" s="11" t="n"/>
      <c r="AF298" s="11" t="n"/>
      <c r="AH298" s="11">
        <f>IF(P298="","",AVERAGEIF($P$6:$P$505, P298, $AE$6:$AE$505))</f>
        <v/>
      </c>
      <c r="AI298" s="11">
        <f>IF(AE298="","",IF(AE298="-","-",IF((AE298-AH298)=0,"-",IF((AE298-AH298)&gt;0,"↑","↓"))))</f>
        <v/>
      </c>
      <c r="AJ298" s="11">
        <f>IF(AF298="","",IF(AF298="-","-",AVERAGEIF($P$6:$P$505, P298, $AF$6:$AF$505)))</f>
        <v/>
      </c>
      <c r="AK298" s="11">
        <f>IF(AF298="","",IF(AF298="-","-",IF((AF298-AJ298)=0,"-",IF((AF298-AJ298)&gt;0,"↑","↓"))))</f>
        <v/>
      </c>
      <c r="AM298" s="124">
        <f>IF(I298="","",((I298-$AJ$2)*$AL$3*((1+$AL$3)^(30*12)))/(((1+$AL$3)^(30*12))-1))</f>
        <v/>
      </c>
    </row>
    <row r="299">
      <c r="B299" s="4" t="n"/>
      <c r="C299" s="10" t="n"/>
      <c r="D299" s="9" t="n"/>
      <c r="E299" s="9" t="n"/>
      <c r="F299" s="10" t="n"/>
      <c r="G299" s="9" t="n"/>
      <c r="H299" s="17" t="n"/>
      <c r="I299" s="123" t="n"/>
      <c r="J299" s="7" t="n"/>
      <c r="K299" s="5" t="n"/>
      <c r="L299" s="5" t="n"/>
      <c r="M299" s="8" t="n"/>
      <c r="N299" s="8" t="n"/>
      <c r="O299" s="5" t="n"/>
      <c r="P299" s="5" t="n"/>
      <c r="Q299" s="8" t="n"/>
      <c r="R299" s="8" t="n"/>
      <c r="S299" s="5" t="n"/>
      <c r="T299" s="5" t="n"/>
      <c r="U299" s="8" t="n"/>
      <c r="V299" s="8" t="n"/>
      <c r="W299" s="5" t="n"/>
      <c r="X299" s="5" t="n"/>
      <c r="Y299" s="5" t="n"/>
      <c r="Z299" s="5" t="n"/>
      <c r="AA299" s="5" t="n"/>
      <c r="AB299" s="5" t="n"/>
      <c r="AC299" s="12" t="n"/>
      <c r="AD299" s="17" t="n"/>
      <c r="AE299" s="11" t="n"/>
      <c r="AF299" s="11" t="n"/>
      <c r="AH299" s="11">
        <f>IF(P299="","",AVERAGEIF($P$6:$P$505, P299, $AE$6:$AE$505))</f>
        <v/>
      </c>
      <c r="AI299" s="11">
        <f>IF(AE299="","",IF(AE299="-","-",IF((AE299-AH299)=0,"-",IF((AE299-AH299)&gt;0,"↑","↓"))))</f>
        <v/>
      </c>
      <c r="AJ299" s="11">
        <f>IF(AF299="","",IF(AF299="-","-",AVERAGEIF($P$6:$P$505, P299, $AF$6:$AF$505)))</f>
        <v/>
      </c>
      <c r="AK299" s="11">
        <f>IF(AF299="","",IF(AF299="-","-",IF((AF299-AJ299)=0,"-",IF((AF299-AJ299)&gt;0,"↑","↓"))))</f>
        <v/>
      </c>
      <c r="AM299" s="124">
        <f>IF(I299="","",((I299-$AJ$2)*$AL$3*((1+$AL$3)^(30*12)))/(((1+$AL$3)^(30*12))-1))</f>
        <v/>
      </c>
    </row>
    <row r="300">
      <c r="B300" s="4" t="n"/>
      <c r="C300" s="10" t="n"/>
      <c r="D300" s="9" t="n"/>
      <c r="E300" s="9" t="n"/>
      <c r="F300" s="10" t="n"/>
      <c r="G300" s="9" t="n"/>
      <c r="H300" s="17" t="n"/>
      <c r="I300" s="123" t="n"/>
      <c r="J300" s="7" t="n"/>
      <c r="K300" s="5" t="n"/>
      <c r="L300" s="5" t="n"/>
      <c r="M300" s="8" t="n"/>
      <c r="N300" s="8" t="n"/>
      <c r="O300" s="5" t="n"/>
      <c r="P300" s="5" t="n"/>
      <c r="Q300" s="8" t="n"/>
      <c r="R300" s="8" t="n"/>
      <c r="S300" s="5" t="n"/>
      <c r="T300" s="5" t="n"/>
      <c r="U300" s="8" t="n"/>
      <c r="V300" s="8" t="n"/>
      <c r="W300" s="5" t="n"/>
      <c r="X300" s="5" t="n"/>
      <c r="Y300" s="5" t="n"/>
      <c r="Z300" s="5" t="n"/>
      <c r="AA300" s="5" t="n"/>
      <c r="AB300" s="5" t="n"/>
      <c r="AC300" s="12" t="n"/>
      <c r="AD300" s="17" t="n"/>
      <c r="AE300" s="11" t="n"/>
      <c r="AF300" s="11" t="n"/>
      <c r="AH300" s="11">
        <f>IF(P300="","",AVERAGEIF($P$6:$P$505, P300, $AE$6:$AE$505))</f>
        <v/>
      </c>
      <c r="AI300" s="11">
        <f>IF(AE300="","",IF(AE300="-","-",IF((AE300-AH300)=0,"-",IF((AE300-AH300)&gt;0,"↑","↓"))))</f>
        <v/>
      </c>
      <c r="AJ300" s="11">
        <f>IF(AF300="","",IF(AF300="-","-",AVERAGEIF($P$6:$P$505, P300, $AF$6:$AF$505)))</f>
        <v/>
      </c>
      <c r="AK300" s="11">
        <f>IF(AF300="","",IF(AF300="-","-",IF((AF300-AJ300)=0,"-",IF((AF300-AJ300)&gt;0,"↑","↓"))))</f>
        <v/>
      </c>
      <c r="AM300" s="124">
        <f>IF(I300="","",((I300-$AJ$2)*$AL$3*((1+$AL$3)^(30*12)))/(((1+$AL$3)^(30*12))-1))</f>
        <v/>
      </c>
    </row>
    <row r="301">
      <c r="B301" s="4" t="n"/>
      <c r="C301" s="10" t="n"/>
      <c r="D301" s="9" t="n"/>
      <c r="E301" s="9" t="n"/>
      <c r="F301" s="10" t="n"/>
      <c r="G301" s="9" t="n"/>
      <c r="H301" s="16" t="n"/>
      <c r="I301" s="123" t="n"/>
      <c r="J301" s="7" t="n"/>
      <c r="K301" s="5" t="n"/>
      <c r="L301" s="5" t="n"/>
      <c r="M301" s="8" t="n"/>
      <c r="N301" s="8" t="n"/>
      <c r="O301" s="5" t="n"/>
      <c r="P301" s="5" t="n"/>
      <c r="Q301" s="8" t="n"/>
      <c r="R301" s="8" t="n"/>
      <c r="S301" s="5" t="n"/>
      <c r="T301" s="5" t="n"/>
      <c r="U301" s="8" t="n"/>
      <c r="V301" s="8" t="n"/>
      <c r="W301" s="5" t="n"/>
      <c r="X301" s="5" t="n"/>
      <c r="Y301" s="5" t="n"/>
      <c r="Z301" s="5" t="n"/>
      <c r="AA301" s="5" t="n"/>
      <c r="AB301" s="5" t="n"/>
      <c r="AC301" s="12" t="n"/>
      <c r="AD301" s="16" t="n"/>
      <c r="AE301" s="11" t="n"/>
      <c r="AF301" s="11" t="n"/>
      <c r="AH301" s="11">
        <f>IF(P301="","",AVERAGEIF($P$6:$P$505, P301, $AE$6:$AE$505))</f>
        <v/>
      </c>
      <c r="AI301" s="11">
        <f>IF(AE301="","",IF(AE301="-","-",IF((AE301-AH301)=0,"-",IF((AE301-AH301)&gt;0,"↑","↓"))))</f>
        <v/>
      </c>
      <c r="AJ301" s="11">
        <f>IF(AF301="","",IF(AF301="-","-",AVERAGEIF($P$6:$P$505, P301, $AF$6:$AF$505)))</f>
        <v/>
      </c>
      <c r="AK301" s="11">
        <f>IF(AF301="","",IF(AF301="-","-",IF((AF301-AJ301)=0,"-",IF((AF301-AJ301)&gt;0,"↑","↓"))))</f>
        <v/>
      </c>
      <c r="AM301" s="124">
        <f>IF(I301="","",((I301-$AJ$2)*$AL$3*((1+$AL$3)^(30*12)))/(((1+$AL$3)^(30*12))-1))</f>
        <v/>
      </c>
    </row>
    <row r="302">
      <c r="B302" s="4" t="n"/>
      <c r="C302" s="10" t="n"/>
      <c r="D302" s="9" t="n"/>
      <c r="E302" s="9" t="n"/>
      <c r="F302" s="10" t="n"/>
      <c r="G302" s="9" t="n"/>
      <c r="H302" s="17" t="n"/>
      <c r="I302" s="123" t="n"/>
      <c r="J302" s="7" t="n"/>
      <c r="K302" s="5" t="n"/>
      <c r="L302" s="5" t="n"/>
      <c r="M302" s="8" t="n"/>
      <c r="N302" s="8" t="n"/>
      <c r="O302" s="5" t="n"/>
      <c r="P302" s="5" t="n"/>
      <c r="Q302" s="8" t="n"/>
      <c r="R302" s="8" t="n"/>
      <c r="S302" s="5" t="n"/>
      <c r="T302" s="5" t="n"/>
      <c r="U302" s="8" t="n"/>
      <c r="V302" s="8" t="n"/>
      <c r="W302" s="5" t="n"/>
      <c r="X302" s="5" t="n"/>
      <c r="Y302" s="5" t="n"/>
      <c r="Z302" s="5" t="n"/>
      <c r="AA302" s="5" t="n"/>
      <c r="AB302" s="5" t="n"/>
      <c r="AC302" s="12" t="n"/>
      <c r="AD302" s="17" t="n"/>
      <c r="AE302" s="11" t="n"/>
      <c r="AF302" s="11" t="n"/>
      <c r="AH302" s="11">
        <f>IF(P302="","",AVERAGEIF($P$6:$P$505, P302, $AE$6:$AE$505))</f>
        <v/>
      </c>
      <c r="AI302" s="11">
        <f>IF(AE302="","",IF(AE302="-","-",IF((AE302-AH302)=0,"-",IF((AE302-AH302)&gt;0,"↑","↓"))))</f>
        <v/>
      </c>
      <c r="AJ302" s="11">
        <f>IF(AF302="","",IF(AF302="-","-",AVERAGEIF($P$6:$P$505, P302, $AF$6:$AF$505)))</f>
        <v/>
      </c>
      <c r="AK302" s="11">
        <f>IF(AF302="","",IF(AF302="-","-",IF((AF302-AJ302)=0,"-",IF((AF302-AJ302)&gt;0,"↑","↓"))))</f>
        <v/>
      </c>
      <c r="AM302" s="124">
        <f>IF(I302="","",((I302-$AJ$2)*$AL$3*((1+$AL$3)^(30*12)))/(((1+$AL$3)^(30*12))-1))</f>
        <v/>
      </c>
    </row>
    <row r="303">
      <c r="B303" s="4" t="n"/>
      <c r="C303" s="10" t="n"/>
      <c r="D303" s="9" t="n"/>
      <c r="E303" s="9" t="n"/>
      <c r="F303" s="10" t="n"/>
      <c r="G303" s="9" t="n"/>
      <c r="H303" s="17" t="n"/>
      <c r="I303" s="123" t="n"/>
      <c r="J303" s="7" t="n"/>
      <c r="K303" s="5" t="n"/>
      <c r="L303" s="5" t="n"/>
      <c r="M303" s="8" t="n"/>
      <c r="N303" s="8" t="n"/>
      <c r="O303" s="5" t="n"/>
      <c r="P303" s="5" t="n"/>
      <c r="Q303" s="8" t="n"/>
      <c r="R303" s="8" t="n"/>
      <c r="S303" s="5" t="n"/>
      <c r="T303" s="5" t="n"/>
      <c r="U303" s="8" t="n"/>
      <c r="V303" s="8" t="n"/>
      <c r="W303" s="5" t="n"/>
      <c r="X303" s="5" t="n"/>
      <c r="Y303" s="5" t="n"/>
      <c r="Z303" s="5" t="n"/>
      <c r="AA303" s="5" t="n"/>
      <c r="AB303" s="5" t="n"/>
      <c r="AC303" s="12" t="n"/>
      <c r="AD303" s="17" t="n"/>
      <c r="AE303" s="11" t="n"/>
      <c r="AF303" s="11" t="n"/>
      <c r="AH303" s="11">
        <f>IF(P303="","",AVERAGEIF($P$6:$P$505, P303, $AE$6:$AE$505))</f>
        <v/>
      </c>
      <c r="AI303" s="11">
        <f>IF(AE303="","",IF(AE303="-","-",IF((AE303-AH303)=0,"-",IF((AE303-AH303)&gt;0,"↑","↓"))))</f>
        <v/>
      </c>
      <c r="AJ303" s="11">
        <f>IF(AF303="","",IF(AF303="-","-",AVERAGEIF($P$6:$P$505, P303, $AF$6:$AF$505)))</f>
        <v/>
      </c>
      <c r="AK303" s="11">
        <f>IF(AF303="","",IF(AF303="-","-",IF((AF303-AJ303)=0,"-",IF((AF303-AJ303)&gt;0,"↑","↓"))))</f>
        <v/>
      </c>
      <c r="AM303" s="124">
        <f>IF(I303="","",((I303-$AJ$2)*$AL$3*((1+$AL$3)^(30*12)))/(((1+$AL$3)^(30*12))-1))</f>
        <v/>
      </c>
    </row>
    <row r="304">
      <c r="B304" s="4" t="n"/>
      <c r="C304" s="10" t="n"/>
      <c r="D304" s="9" t="n"/>
      <c r="E304" s="9" t="n"/>
      <c r="F304" s="10" t="n"/>
      <c r="G304" s="9" t="n"/>
      <c r="H304" s="16" t="n"/>
      <c r="I304" s="123" t="n"/>
      <c r="J304" s="7" t="n"/>
      <c r="K304" s="5" t="n"/>
      <c r="L304" s="5" t="n"/>
      <c r="M304" s="8" t="n"/>
      <c r="N304" s="8" t="n"/>
      <c r="O304" s="5" t="n"/>
      <c r="P304" s="5" t="n"/>
      <c r="Q304" s="8" t="n"/>
      <c r="R304" s="8" t="n"/>
      <c r="S304" s="5" t="n"/>
      <c r="T304" s="5" t="n"/>
      <c r="U304" s="8" t="n"/>
      <c r="V304" s="8" t="n"/>
      <c r="W304" s="5" t="n"/>
      <c r="X304" s="5" t="n"/>
      <c r="Y304" s="5" t="n"/>
      <c r="Z304" s="5" t="n"/>
      <c r="AA304" s="5" t="n"/>
      <c r="AB304" s="5" t="n"/>
      <c r="AC304" s="12" t="n"/>
      <c r="AD304" s="16" t="n"/>
      <c r="AE304" s="11" t="n"/>
      <c r="AF304" s="11" t="n"/>
      <c r="AH304" s="11">
        <f>IF(P304="","",AVERAGEIF($P$6:$P$505, P304, $AE$6:$AE$505))</f>
        <v/>
      </c>
      <c r="AI304" s="11">
        <f>IF(AE304="","",IF(AE304="-","-",IF((AE304-AH304)=0,"-",IF((AE304-AH304)&gt;0,"↑","↓"))))</f>
        <v/>
      </c>
      <c r="AJ304" s="11">
        <f>IF(AF304="","",IF(AF304="-","-",AVERAGEIF($P$6:$P$505, P304, $AF$6:$AF$505)))</f>
        <v/>
      </c>
      <c r="AK304" s="11">
        <f>IF(AF304="","",IF(AF304="-","-",IF((AF304-AJ304)=0,"-",IF((AF304-AJ304)&gt;0,"↑","↓"))))</f>
        <v/>
      </c>
      <c r="AM304" s="124">
        <f>IF(I304="","",((I304-$AJ$2)*$AL$3*((1+$AL$3)^(30*12)))/(((1+$AL$3)^(30*12))-1))</f>
        <v/>
      </c>
    </row>
    <row r="305">
      <c r="B305" s="4" t="n"/>
      <c r="C305" s="10" t="n"/>
      <c r="D305" s="9" t="n"/>
      <c r="E305" s="9" t="n"/>
      <c r="F305" s="10" t="n"/>
      <c r="G305" s="9" t="n"/>
      <c r="H305" s="17" t="n"/>
      <c r="I305" s="123" t="n"/>
      <c r="J305" s="7" t="n"/>
      <c r="K305" s="5" t="n"/>
      <c r="L305" s="5" t="n"/>
      <c r="M305" s="8" t="n"/>
      <c r="N305" s="8" t="n"/>
      <c r="O305" s="5" t="n"/>
      <c r="P305" s="5" t="n"/>
      <c r="Q305" s="8" t="n"/>
      <c r="R305" s="8" t="n"/>
      <c r="S305" s="5" t="n"/>
      <c r="T305" s="5" t="n"/>
      <c r="U305" s="8" t="n"/>
      <c r="V305" s="8" t="n"/>
      <c r="W305" s="5" t="n"/>
      <c r="X305" s="5" t="n"/>
      <c r="Y305" s="5" t="n"/>
      <c r="Z305" s="5" t="n"/>
      <c r="AA305" s="5" t="n"/>
      <c r="AB305" s="5" t="n"/>
      <c r="AC305" s="12" t="n"/>
      <c r="AD305" s="17" t="n"/>
      <c r="AE305" s="11" t="n"/>
      <c r="AF305" s="11" t="n"/>
      <c r="AH305" s="11">
        <f>IF(P305="","",AVERAGEIF($P$6:$P$505, P305, $AE$6:$AE$505))</f>
        <v/>
      </c>
      <c r="AI305" s="11">
        <f>IF(AE305="","",IF(AE305="-","-",IF((AE305-AH305)=0,"-",IF((AE305-AH305)&gt;0,"↑","↓"))))</f>
        <v/>
      </c>
      <c r="AJ305" s="11">
        <f>IF(AF305="","",IF(AF305="-","-",AVERAGEIF($P$6:$P$505, P305, $AF$6:$AF$505)))</f>
        <v/>
      </c>
      <c r="AK305" s="11">
        <f>IF(AF305="","",IF(AF305="-","-",IF((AF305-AJ305)=0,"-",IF((AF305-AJ305)&gt;0,"↑","↓"))))</f>
        <v/>
      </c>
      <c r="AM305" s="124">
        <f>IF(I305="","",((I305-$AJ$2)*$AL$3*((1+$AL$3)^(30*12)))/(((1+$AL$3)^(30*12))-1))</f>
        <v/>
      </c>
    </row>
    <row r="306">
      <c r="B306" s="4" t="n"/>
      <c r="C306" s="10" t="n"/>
      <c r="D306" s="9" t="n"/>
      <c r="E306" s="9" t="n"/>
      <c r="F306" s="10" t="n"/>
      <c r="G306" s="9" t="n"/>
      <c r="H306" s="17" t="n"/>
      <c r="I306" s="123" t="n"/>
      <c r="J306" s="7" t="n"/>
      <c r="K306" s="5" t="n"/>
      <c r="L306" s="5" t="n"/>
      <c r="M306" s="8" t="n"/>
      <c r="N306" s="8" t="n"/>
      <c r="O306" s="5" t="n"/>
      <c r="P306" s="5" t="n"/>
      <c r="Q306" s="8" t="n"/>
      <c r="R306" s="8" t="n"/>
      <c r="S306" s="5" t="n"/>
      <c r="T306" s="5" t="n"/>
      <c r="U306" s="8" t="n"/>
      <c r="V306" s="8" t="n"/>
      <c r="W306" s="5" t="n"/>
      <c r="X306" s="5" t="n"/>
      <c r="Y306" s="5" t="n"/>
      <c r="Z306" s="5" t="n"/>
      <c r="AA306" s="5" t="n"/>
      <c r="AB306" s="5" t="n"/>
      <c r="AC306" s="12" t="n"/>
      <c r="AD306" s="17" t="n"/>
      <c r="AE306" s="11" t="n"/>
      <c r="AF306" s="11" t="n"/>
      <c r="AH306" s="11">
        <f>IF(P306="","",AVERAGEIF($P$6:$P$505, P306, $AE$6:$AE$505))</f>
        <v/>
      </c>
      <c r="AI306" s="11">
        <f>IF(AE306="","",IF(AE306="-","-",IF((AE306-AH306)=0,"-",IF((AE306-AH306)&gt;0,"↑","↓"))))</f>
        <v/>
      </c>
      <c r="AJ306" s="11">
        <f>IF(AF306="","",IF(AF306="-","-",AVERAGEIF($P$6:$P$505, P306, $AF$6:$AF$505)))</f>
        <v/>
      </c>
      <c r="AK306" s="11">
        <f>IF(AF306="","",IF(AF306="-","-",IF((AF306-AJ306)=0,"-",IF((AF306-AJ306)&gt;0,"↑","↓"))))</f>
        <v/>
      </c>
      <c r="AM306" s="124">
        <f>IF(I306="","",((I306-$AJ$2)*$AL$3*((1+$AL$3)^(30*12)))/(((1+$AL$3)^(30*12))-1))</f>
        <v/>
      </c>
    </row>
    <row r="307">
      <c r="B307" s="4" t="n"/>
      <c r="C307" s="10" t="n"/>
      <c r="D307" s="9" t="n"/>
      <c r="E307" s="9" t="n"/>
      <c r="F307" s="10" t="n"/>
      <c r="G307" s="9" t="n"/>
      <c r="H307" s="16" t="n"/>
      <c r="I307" s="123" t="n"/>
      <c r="J307" s="7" t="n"/>
      <c r="K307" s="5" t="n"/>
      <c r="L307" s="5" t="n"/>
      <c r="M307" s="8" t="n"/>
      <c r="N307" s="8" t="n"/>
      <c r="O307" s="5" t="n"/>
      <c r="P307" s="5" t="n"/>
      <c r="Q307" s="8" t="n"/>
      <c r="R307" s="8" t="n"/>
      <c r="S307" s="5" t="n"/>
      <c r="T307" s="5" t="n"/>
      <c r="U307" s="8" t="n"/>
      <c r="V307" s="8" t="n"/>
      <c r="W307" s="5" t="n"/>
      <c r="X307" s="5" t="n"/>
      <c r="Y307" s="5" t="n"/>
      <c r="Z307" s="5" t="n"/>
      <c r="AA307" s="5" t="n"/>
      <c r="AB307" s="5" t="n"/>
      <c r="AC307" s="12" t="n"/>
      <c r="AD307" s="16" t="n"/>
      <c r="AE307" s="11" t="n"/>
      <c r="AF307" s="11" t="n"/>
      <c r="AH307" s="11">
        <f>IF(P307="","",AVERAGEIF($P$6:$P$505, P307, $AE$6:$AE$505))</f>
        <v/>
      </c>
      <c r="AI307" s="11">
        <f>IF(AE307="","",IF(AE307="-","-",IF((AE307-AH307)=0,"-",IF((AE307-AH307)&gt;0,"↑","↓"))))</f>
        <v/>
      </c>
      <c r="AJ307" s="11">
        <f>IF(AF307="","",IF(AF307="-","-",AVERAGEIF($P$6:$P$505, P307, $AF$6:$AF$505)))</f>
        <v/>
      </c>
      <c r="AK307" s="11">
        <f>IF(AF307="","",IF(AF307="-","-",IF((AF307-AJ307)=0,"-",IF((AF307-AJ307)&gt;0,"↑","↓"))))</f>
        <v/>
      </c>
      <c r="AM307" s="124">
        <f>IF(I307="","",((I307-$AJ$2)*$AL$3*((1+$AL$3)^(30*12)))/(((1+$AL$3)^(30*12))-1))</f>
        <v/>
      </c>
    </row>
    <row r="308">
      <c r="B308" s="4" t="n"/>
      <c r="C308" s="10" t="n"/>
      <c r="D308" s="9" t="n"/>
      <c r="E308" s="9" t="n"/>
      <c r="F308" s="10" t="n"/>
      <c r="G308" s="9" t="n"/>
      <c r="H308" s="17" t="n"/>
      <c r="I308" s="123" t="n"/>
      <c r="J308" s="7" t="n"/>
      <c r="K308" s="5" t="n"/>
      <c r="L308" s="5" t="n"/>
      <c r="M308" s="8" t="n"/>
      <c r="N308" s="8" t="n"/>
      <c r="O308" s="5" t="n"/>
      <c r="P308" s="5" t="n"/>
      <c r="Q308" s="8" t="n"/>
      <c r="R308" s="8" t="n"/>
      <c r="S308" s="5" t="n"/>
      <c r="T308" s="5" t="n"/>
      <c r="U308" s="8" t="n"/>
      <c r="V308" s="8" t="n"/>
      <c r="W308" s="5" t="n"/>
      <c r="X308" s="5" t="n"/>
      <c r="Y308" s="5" t="n"/>
      <c r="Z308" s="5" t="n"/>
      <c r="AA308" s="5" t="n"/>
      <c r="AB308" s="5" t="n"/>
      <c r="AC308" s="12" t="n"/>
      <c r="AD308" s="17" t="n"/>
      <c r="AE308" s="11" t="n"/>
      <c r="AF308" s="11" t="n"/>
      <c r="AH308" s="11">
        <f>IF(P308="","",AVERAGEIF($P$6:$P$505, P308, $AE$6:$AE$505))</f>
        <v/>
      </c>
      <c r="AI308" s="11">
        <f>IF(AE308="","",IF(AE308="-","-",IF((AE308-AH308)=0,"-",IF((AE308-AH308)&gt;0,"↑","↓"))))</f>
        <v/>
      </c>
      <c r="AJ308" s="11">
        <f>IF(AF308="","",IF(AF308="-","-",AVERAGEIF($P$6:$P$505, P308, $AF$6:$AF$505)))</f>
        <v/>
      </c>
      <c r="AK308" s="11">
        <f>IF(AF308="","",IF(AF308="-","-",IF((AF308-AJ308)=0,"-",IF((AF308-AJ308)&gt;0,"↑","↓"))))</f>
        <v/>
      </c>
      <c r="AM308" s="124">
        <f>IF(I308="","",((I308-$AJ$2)*$AL$3*((1+$AL$3)^(30*12)))/(((1+$AL$3)^(30*12))-1))</f>
        <v/>
      </c>
    </row>
    <row r="309">
      <c r="B309" s="4" t="n"/>
      <c r="C309" s="10" t="n"/>
      <c r="D309" s="9" t="n"/>
      <c r="E309" s="9" t="n"/>
      <c r="F309" s="10" t="n"/>
      <c r="G309" s="9" t="n"/>
      <c r="H309" s="17" t="n"/>
      <c r="I309" s="123" t="n"/>
      <c r="J309" s="7" t="n"/>
      <c r="K309" s="5" t="n"/>
      <c r="L309" s="5" t="n"/>
      <c r="M309" s="8" t="n"/>
      <c r="N309" s="8" t="n"/>
      <c r="O309" s="5" t="n"/>
      <c r="P309" s="5" t="n"/>
      <c r="Q309" s="8" t="n"/>
      <c r="R309" s="8" t="n"/>
      <c r="S309" s="5" t="n"/>
      <c r="T309" s="5" t="n"/>
      <c r="U309" s="8" t="n"/>
      <c r="V309" s="8" t="n"/>
      <c r="W309" s="5" t="n"/>
      <c r="X309" s="5" t="n"/>
      <c r="Y309" s="5" t="n"/>
      <c r="Z309" s="5" t="n"/>
      <c r="AA309" s="5" t="n"/>
      <c r="AB309" s="5" t="n"/>
      <c r="AC309" s="12" t="n"/>
      <c r="AD309" s="17" t="n"/>
      <c r="AE309" s="11" t="n"/>
      <c r="AF309" s="11" t="n"/>
      <c r="AH309" s="11">
        <f>IF(P309="","",AVERAGEIF($P$6:$P$505, P309, $AE$6:$AE$505))</f>
        <v/>
      </c>
      <c r="AI309" s="11">
        <f>IF(AE309="","",IF(AE309="-","-",IF((AE309-AH309)=0,"-",IF((AE309-AH309)&gt;0,"↑","↓"))))</f>
        <v/>
      </c>
      <c r="AJ309" s="11">
        <f>IF(AF309="","",IF(AF309="-","-",AVERAGEIF($P$6:$P$505, P309, $AF$6:$AF$505)))</f>
        <v/>
      </c>
      <c r="AK309" s="11">
        <f>IF(AF309="","",IF(AF309="-","-",IF((AF309-AJ309)=0,"-",IF((AF309-AJ309)&gt;0,"↑","↓"))))</f>
        <v/>
      </c>
      <c r="AM309" s="124">
        <f>IF(I309="","",((I309-$AJ$2)*$AL$3*((1+$AL$3)^(30*12)))/(((1+$AL$3)^(30*12))-1))</f>
        <v/>
      </c>
    </row>
    <row r="310">
      <c r="B310" s="4" t="n"/>
      <c r="C310" s="10" t="n"/>
      <c r="D310" s="9" t="n"/>
      <c r="E310" s="9" t="n"/>
      <c r="F310" s="10" t="n"/>
      <c r="G310" s="9" t="n"/>
      <c r="H310" s="16" t="n"/>
      <c r="I310" s="123" t="n"/>
      <c r="J310" s="7" t="n"/>
      <c r="K310" s="5" t="n"/>
      <c r="L310" s="5" t="n"/>
      <c r="M310" s="8" t="n"/>
      <c r="N310" s="8" t="n"/>
      <c r="O310" s="5" t="n"/>
      <c r="P310" s="5" t="n"/>
      <c r="Q310" s="8" t="n"/>
      <c r="R310" s="8" t="n"/>
      <c r="S310" s="5" t="n"/>
      <c r="T310" s="5" t="n"/>
      <c r="U310" s="8" t="n"/>
      <c r="V310" s="8" t="n"/>
      <c r="W310" s="5" t="n"/>
      <c r="X310" s="5" t="n"/>
      <c r="Y310" s="5" t="n"/>
      <c r="Z310" s="5" t="n"/>
      <c r="AA310" s="5" t="n"/>
      <c r="AB310" s="5" t="n"/>
      <c r="AC310" s="12" t="n"/>
      <c r="AD310" s="16" t="n"/>
      <c r="AE310" s="11" t="n"/>
      <c r="AF310" s="11" t="n"/>
      <c r="AH310" s="11">
        <f>IF(P310="","",AVERAGEIF($P$6:$P$505, P310, $AE$6:$AE$505))</f>
        <v/>
      </c>
      <c r="AI310" s="11">
        <f>IF(AE310="","",IF(AE310="-","-",IF((AE310-AH310)=0,"-",IF((AE310-AH310)&gt;0,"↑","↓"))))</f>
        <v/>
      </c>
      <c r="AJ310" s="11">
        <f>IF(AF310="","",IF(AF310="-","-",AVERAGEIF($P$6:$P$505, P310, $AF$6:$AF$505)))</f>
        <v/>
      </c>
      <c r="AK310" s="11">
        <f>IF(AF310="","",IF(AF310="-","-",IF((AF310-AJ310)=0,"-",IF((AF310-AJ310)&gt;0,"↑","↓"))))</f>
        <v/>
      </c>
      <c r="AM310" s="124">
        <f>IF(I310="","",((I310-$AJ$2)*$AL$3*((1+$AL$3)^(30*12)))/(((1+$AL$3)^(30*12))-1))</f>
        <v/>
      </c>
    </row>
    <row r="311">
      <c r="B311" s="4" t="n"/>
      <c r="C311" s="10" t="n"/>
      <c r="D311" s="9" t="n"/>
      <c r="E311" s="9" t="n"/>
      <c r="F311" s="10" t="n"/>
      <c r="G311" s="9" t="n"/>
      <c r="H311" s="17" t="n"/>
      <c r="I311" s="123" t="n"/>
      <c r="J311" s="7" t="n"/>
      <c r="K311" s="5" t="n"/>
      <c r="L311" s="5" t="n"/>
      <c r="M311" s="8" t="n"/>
      <c r="N311" s="8" t="n"/>
      <c r="O311" s="5" t="n"/>
      <c r="P311" s="5" t="n"/>
      <c r="Q311" s="8" t="n"/>
      <c r="R311" s="8" t="n"/>
      <c r="S311" s="5" t="n"/>
      <c r="T311" s="5" t="n"/>
      <c r="U311" s="8" t="n"/>
      <c r="V311" s="8" t="n"/>
      <c r="W311" s="5" t="n"/>
      <c r="X311" s="5" t="n"/>
      <c r="Y311" s="5" t="n"/>
      <c r="Z311" s="5" t="n"/>
      <c r="AA311" s="5" t="n"/>
      <c r="AB311" s="5" t="n"/>
      <c r="AC311" s="12" t="n"/>
      <c r="AD311" s="17" t="n"/>
      <c r="AE311" s="11" t="n"/>
      <c r="AF311" s="11" t="n"/>
      <c r="AH311" s="11">
        <f>IF(P311="","",AVERAGEIF($P$6:$P$505, P311, $AE$6:$AE$505))</f>
        <v/>
      </c>
      <c r="AI311" s="11">
        <f>IF(AE311="","",IF(AE311="-","-",IF((AE311-AH311)=0,"-",IF((AE311-AH311)&gt;0,"↑","↓"))))</f>
        <v/>
      </c>
      <c r="AJ311" s="11">
        <f>IF(AF311="","",IF(AF311="-","-",AVERAGEIF($P$6:$P$505, P311, $AF$6:$AF$505)))</f>
        <v/>
      </c>
      <c r="AK311" s="11">
        <f>IF(AF311="","",IF(AF311="-","-",IF((AF311-AJ311)=0,"-",IF((AF311-AJ311)&gt;0,"↑","↓"))))</f>
        <v/>
      </c>
      <c r="AM311" s="124">
        <f>IF(I311="","",((I311-$AJ$2)*$AL$3*((1+$AL$3)^(30*12)))/(((1+$AL$3)^(30*12))-1))</f>
        <v/>
      </c>
    </row>
    <row r="312">
      <c r="B312" s="4" t="n"/>
      <c r="C312" s="10" t="n"/>
      <c r="D312" s="9" t="n"/>
      <c r="E312" s="9" t="n"/>
      <c r="F312" s="10" t="n"/>
      <c r="G312" s="9" t="n"/>
      <c r="H312" s="17" t="n"/>
      <c r="I312" s="123" t="n"/>
      <c r="J312" s="7" t="n"/>
      <c r="K312" s="5" t="n"/>
      <c r="L312" s="5" t="n"/>
      <c r="M312" s="8" t="n"/>
      <c r="N312" s="8" t="n"/>
      <c r="O312" s="5" t="n"/>
      <c r="P312" s="5" t="n"/>
      <c r="Q312" s="8" t="n"/>
      <c r="R312" s="8" t="n"/>
      <c r="S312" s="5" t="n"/>
      <c r="T312" s="5" t="n"/>
      <c r="U312" s="8" t="n"/>
      <c r="V312" s="8" t="n"/>
      <c r="W312" s="5" t="n"/>
      <c r="X312" s="5" t="n"/>
      <c r="Y312" s="5" t="n"/>
      <c r="Z312" s="5" t="n"/>
      <c r="AA312" s="5" t="n"/>
      <c r="AB312" s="5" t="n"/>
      <c r="AC312" s="12" t="n"/>
      <c r="AD312" s="17" t="n"/>
      <c r="AE312" s="11" t="n"/>
      <c r="AF312" s="11" t="n"/>
      <c r="AH312" s="11">
        <f>IF(P312="","",AVERAGEIF($P$6:$P$505, P312, $AE$6:$AE$505))</f>
        <v/>
      </c>
      <c r="AI312" s="11">
        <f>IF(AE312="","",IF(AE312="-","-",IF((AE312-AH312)=0,"-",IF((AE312-AH312)&gt;0,"↑","↓"))))</f>
        <v/>
      </c>
      <c r="AJ312" s="11">
        <f>IF(AF312="","",IF(AF312="-","-",AVERAGEIF($P$6:$P$505, P312, $AF$6:$AF$505)))</f>
        <v/>
      </c>
      <c r="AK312" s="11">
        <f>IF(AF312="","",IF(AF312="-","-",IF((AF312-AJ312)=0,"-",IF((AF312-AJ312)&gt;0,"↑","↓"))))</f>
        <v/>
      </c>
      <c r="AM312" s="124">
        <f>IF(I312="","",((I312-$AJ$2)*$AL$3*((1+$AL$3)^(30*12)))/(((1+$AL$3)^(30*12))-1))</f>
        <v/>
      </c>
    </row>
    <row r="313">
      <c r="B313" s="4" t="n"/>
      <c r="C313" s="10" t="n"/>
      <c r="D313" s="9" t="n"/>
      <c r="E313" s="9" t="n"/>
      <c r="F313" s="10" t="n"/>
      <c r="G313" s="9" t="n"/>
      <c r="H313" s="16" t="n"/>
      <c r="I313" s="123" t="n"/>
      <c r="J313" s="7" t="n"/>
      <c r="K313" s="5" t="n"/>
      <c r="L313" s="5" t="n"/>
      <c r="M313" s="8" t="n"/>
      <c r="N313" s="8" t="n"/>
      <c r="O313" s="5" t="n"/>
      <c r="P313" s="5" t="n"/>
      <c r="Q313" s="8" t="n"/>
      <c r="R313" s="8" t="n"/>
      <c r="S313" s="5" t="n"/>
      <c r="T313" s="5" t="n"/>
      <c r="U313" s="8" t="n"/>
      <c r="V313" s="8" t="n"/>
      <c r="W313" s="5" t="n"/>
      <c r="X313" s="5" t="n"/>
      <c r="Y313" s="5" t="n"/>
      <c r="Z313" s="5" t="n"/>
      <c r="AA313" s="5" t="n"/>
      <c r="AB313" s="5" t="n"/>
      <c r="AC313" s="12" t="n"/>
      <c r="AD313" s="16" t="n"/>
      <c r="AE313" s="11" t="n"/>
      <c r="AF313" s="11" t="n"/>
      <c r="AH313" s="11">
        <f>IF(P313="","",AVERAGEIF($P$6:$P$505, P313, $AE$6:$AE$505))</f>
        <v/>
      </c>
      <c r="AI313" s="11">
        <f>IF(AE313="","",IF(AE313="-","-",IF((AE313-AH313)=0,"-",IF((AE313-AH313)&gt;0,"↑","↓"))))</f>
        <v/>
      </c>
      <c r="AJ313" s="11">
        <f>IF(AF313="","",IF(AF313="-","-",AVERAGEIF($P$6:$P$505, P313, $AF$6:$AF$505)))</f>
        <v/>
      </c>
      <c r="AK313" s="11">
        <f>IF(AF313="","",IF(AF313="-","-",IF((AF313-AJ313)=0,"-",IF((AF313-AJ313)&gt;0,"↑","↓"))))</f>
        <v/>
      </c>
      <c r="AM313" s="124">
        <f>IF(I313="","",((I313-$AJ$2)*$AL$3*((1+$AL$3)^(30*12)))/(((1+$AL$3)^(30*12))-1))</f>
        <v/>
      </c>
    </row>
    <row r="314">
      <c r="B314" s="4" t="n"/>
      <c r="C314" s="10" t="n"/>
      <c r="D314" s="9" t="n"/>
      <c r="E314" s="9" t="n"/>
      <c r="F314" s="10" t="n"/>
      <c r="G314" s="9" t="n"/>
      <c r="H314" s="17" t="n"/>
      <c r="I314" s="123" t="n"/>
      <c r="J314" s="7" t="n"/>
      <c r="K314" s="5" t="n"/>
      <c r="L314" s="5" t="n"/>
      <c r="M314" s="8" t="n"/>
      <c r="N314" s="8" t="n"/>
      <c r="O314" s="5" t="n"/>
      <c r="P314" s="5" t="n"/>
      <c r="Q314" s="8" t="n"/>
      <c r="R314" s="8" t="n"/>
      <c r="S314" s="5" t="n"/>
      <c r="T314" s="5" t="n"/>
      <c r="U314" s="8" t="n"/>
      <c r="V314" s="8" t="n"/>
      <c r="W314" s="5" t="n"/>
      <c r="X314" s="5" t="n"/>
      <c r="Y314" s="5" t="n"/>
      <c r="Z314" s="5" t="n"/>
      <c r="AA314" s="5" t="n"/>
      <c r="AB314" s="5" t="n"/>
      <c r="AC314" s="12" t="n"/>
      <c r="AD314" s="17" t="n"/>
      <c r="AE314" s="11" t="n"/>
      <c r="AF314" s="11" t="n"/>
      <c r="AH314" s="11">
        <f>IF(P314="","",AVERAGEIF($P$6:$P$505, P314, $AE$6:$AE$505))</f>
        <v/>
      </c>
      <c r="AI314" s="11">
        <f>IF(AE314="","",IF(AE314="-","-",IF((AE314-AH314)=0,"-",IF((AE314-AH314)&gt;0,"↑","↓"))))</f>
        <v/>
      </c>
      <c r="AJ314" s="11">
        <f>IF(AF314="","",IF(AF314="-","-",AVERAGEIF($P$6:$P$505, P314, $AF$6:$AF$505)))</f>
        <v/>
      </c>
      <c r="AK314" s="11">
        <f>IF(AF314="","",IF(AF314="-","-",IF((AF314-AJ314)=0,"-",IF((AF314-AJ314)&gt;0,"↑","↓"))))</f>
        <v/>
      </c>
      <c r="AM314" s="124">
        <f>IF(I314="","",((I314-$AJ$2)*$AL$3*((1+$AL$3)^(30*12)))/(((1+$AL$3)^(30*12))-1))</f>
        <v/>
      </c>
    </row>
    <row r="315">
      <c r="B315" s="4" t="n"/>
      <c r="C315" s="10" t="n"/>
      <c r="D315" s="9" t="n"/>
      <c r="E315" s="9" t="n"/>
      <c r="F315" s="10" t="n"/>
      <c r="G315" s="9" t="n"/>
      <c r="H315" s="17" t="n"/>
      <c r="I315" s="123" t="n"/>
      <c r="J315" s="7" t="n"/>
      <c r="K315" s="5" t="n"/>
      <c r="L315" s="5" t="n"/>
      <c r="M315" s="8" t="n"/>
      <c r="N315" s="8" t="n"/>
      <c r="O315" s="5" t="n"/>
      <c r="P315" s="5" t="n"/>
      <c r="Q315" s="8" t="n"/>
      <c r="R315" s="8" t="n"/>
      <c r="S315" s="5" t="n"/>
      <c r="T315" s="5" t="n"/>
      <c r="U315" s="8" t="n"/>
      <c r="V315" s="8" t="n"/>
      <c r="W315" s="5" t="n"/>
      <c r="X315" s="5" t="n"/>
      <c r="Y315" s="5" t="n"/>
      <c r="Z315" s="5" t="n"/>
      <c r="AA315" s="5" t="n"/>
      <c r="AB315" s="5" t="n"/>
      <c r="AC315" s="12" t="n"/>
      <c r="AD315" s="17" t="n"/>
      <c r="AE315" s="11" t="n"/>
      <c r="AF315" s="11" t="n"/>
      <c r="AH315" s="11">
        <f>IF(P315="","",AVERAGEIF($P$6:$P$505, P315, $AE$6:$AE$505))</f>
        <v/>
      </c>
      <c r="AI315" s="11">
        <f>IF(AE315="","",IF(AE315="-","-",IF((AE315-AH315)=0,"-",IF((AE315-AH315)&gt;0,"↑","↓"))))</f>
        <v/>
      </c>
      <c r="AJ315" s="11">
        <f>IF(AF315="","",IF(AF315="-","-",AVERAGEIF($P$6:$P$505, P315, $AF$6:$AF$505)))</f>
        <v/>
      </c>
      <c r="AK315" s="11">
        <f>IF(AF315="","",IF(AF315="-","-",IF((AF315-AJ315)=0,"-",IF((AF315-AJ315)&gt;0,"↑","↓"))))</f>
        <v/>
      </c>
      <c r="AM315" s="124">
        <f>IF(I315="","",((I315-$AJ$2)*$AL$3*((1+$AL$3)^(30*12)))/(((1+$AL$3)^(30*12))-1))</f>
        <v/>
      </c>
    </row>
    <row r="316">
      <c r="B316" s="4" t="n"/>
      <c r="C316" s="10" t="n"/>
      <c r="D316" s="9" t="n"/>
      <c r="E316" s="9" t="n"/>
      <c r="F316" s="10" t="n"/>
      <c r="G316" s="9" t="n"/>
      <c r="H316" s="16" t="n"/>
      <c r="I316" s="123" t="n"/>
      <c r="J316" s="7" t="n"/>
      <c r="K316" s="5" t="n"/>
      <c r="L316" s="5" t="n"/>
      <c r="M316" s="8" t="n"/>
      <c r="N316" s="8" t="n"/>
      <c r="O316" s="5" t="n"/>
      <c r="P316" s="5" t="n"/>
      <c r="Q316" s="8" t="n"/>
      <c r="R316" s="8" t="n"/>
      <c r="S316" s="5" t="n"/>
      <c r="T316" s="5" t="n"/>
      <c r="U316" s="8" t="n"/>
      <c r="V316" s="8" t="n"/>
      <c r="W316" s="5" t="n"/>
      <c r="X316" s="5" t="n"/>
      <c r="Y316" s="5" t="n"/>
      <c r="Z316" s="5" t="n"/>
      <c r="AA316" s="5" t="n"/>
      <c r="AB316" s="5" t="n"/>
      <c r="AC316" s="12" t="n"/>
      <c r="AD316" s="16" t="n"/>
      <c r="AE316" s="11" t="n"/>
      <c r="AF316" s="11" t="n"/>
      <c r="AH316" s="11">
        <f>IF(P316="","",AVERAGEIF($P$6:$P$505, P316, $AE$6:$AE$505))</f>
        <v/>
      </c>
      <c r="AI316" s="11">
        <f>IF(AE316="","",IF(AE316="-","-",IF((AE316-AH316)=0,"-",IF((AE316-AH316)&gt;0,"↑","↓"))))</f>
        <v/>
      </c>
      <c r="AJ316" s="11">
        <f>IF(AF316="","",IF(AF316="-","-",AVERAGEIF($P$6:$P$505, P316, $AF$6:$AF$505)))</f>
        <v/>
      </c>
      <c r="AK316" s="11">
        <f>IF(AF316="","",IF(AF316="-","-",IF((AF316-AJ316)=0,"-",IF((AF316-AJ316)&gt;0,"↑","↓"))))</f>
        <v/>
      </c>
      <c r="AM316" s="124">
        <f>IF(I316="","",((I316-$AJ$2)*$AL$3*((1+$AL$3)^(30*12)))/(((1+$AL$3)^(30*12))-1))</f>
        <v/>
      </c>
    </row>
    <row r="317">
      <c r="B317" s="4" t="n"/>
      <c r="C317" s="10" t="n"/>
      <c r="D317" s="9" t="n"/>
      <c r="E317" s="9" t="n"/>
      <c r="F317" s="10" t="n"/>
      <c r="G317" s="9" t="n"/>
      <c r="H317" s="17" t="n"/>
      <c r="I317" s="123" t="n"/>
      <c r="J317" s="7" t="n"/>
      <c r="K317" s="5" t="n"/>
      <c r="L317" s="5" t="n"/>
      <c r="M317" s="8" t="n"/>
      <c r="N317" s="8" t="n"/>
      <c r="O317" s="5" t="n"/>
      <c r="P317" s="5" t="n"/>
      <c r="Q317" s="8" t="n"/>
      <c r="R317" s="8" t="n"/>
      <c r="S317" s="5" t="n"/>
      <c r="T317" s="5" t="n"/>
      <c r="U317" s="8" t="n"/>
      <c r="V317" s="8" t="n"/>
      <c r="W317" s="5" t="n"/>
      <c r="X317" s="5" t="n"/>
      <c r="Y317" s="5" t="n"/>
      <c r="Z317" s="5" t="n"/>
      <c r="AA317" s="5" t="n"/>
      <c r="AB317" s="5" t="n"/>
      <c r="AC317" s="12" t="n"/>
      <c r="AD317" s="17" t="n"/>
      <c r="AE317" s="11" t="n"/>
      <c r="AF317" s="11" t="n"/>
      <c r="AH317" s="11">
        <f>IF(P317="","",AVERAGEIF($P$6:$P$505, P317, $AE$6:$AE$505))</f>
        <v/>
      </c>
      <c r="AI317" s="11">
        <f>IF(AE317="","",IF(AE317="-","-",IF((AE317-AH317)=0,"-",IF((AE317-AH317)&gt;0,"↑","↓"))))</f>
        <v/>
      </c>
      <c r="AJ317" s="11">
        <f>IF(AF317="","",IF(AF317="-","-",AVERAGEIF($P$6:$P$505, P317, $AF$6:$AF$505)))</f>
        <v/>
      </c>
      <c r="AK317" s="11">
        <f>IF(AF317="","",IF(AF317="-","-",IF((AF317-AJ317)=0,"-",IF((AF317-AJ317)&gt;0,"↑","↓"))))</f>
        <v/>
      </c>
      <c r="AM317" s="124">
        <f>IF(I317="","",((I317-$AJ$2)*$AL$3*((1+$AL$3)^(30*12)))/(((1+$AL$3)^(30*12))-1))</f>
        <v/>
      </c>
    </row>
    <row r="318">
      <c r="B318" s="4" t="n"/>
      <c r="C318" s="10" t="n"/>
      <c r="D318" s="9" t="n"/>
      <c r="E318" s="9" t="n"/>
      <c r="F318" s="10" t="n"/>
      <c r="G318" s="9" t="n"/>
      <c r="H318" s="17" t="n"/>
      <c r="I318" s="123" t="n"/>
      <c r="J318" s="7" t="n"/>
      <c r="K318" s="5" t="n"/>
      <c r="L318" s="5" t="n"/>
      <c r="M318" s="8" t="n"/>
      <c r="N318" s="8" t="n"/>
      <c r="O318" s="5" t="n"/>
      <c r="P318" s="5" t="n"/>
      <c r="Q318" s="8" t="n"/>
      <c r="R318" s="8" t="n"/>
      <c r="S318" s="5" t="n"/>
      <c r="T318" s="5" t="n"/>
      <c r="U318" s="8" t="n"/>
      <c r="V318" s="8" t="n"/>
      <c r="W318" s="5" t="n"/>
      <c r="X318" s="5" t="n"/>
      <c r="Y318" s="5" t="n"/>
      <c r="Z318" s="5" t="n"/>
      <c r="AA318" s="5" t="n"/>
      <c r="AB318" s="5" t="n"/>
      <c r="AC318" s="12" t="n"/>
      <c r="AD318" s="17" t="n"/>
      <c r="AE318" s="11" t="n"/>
      <c r="AF318" s="11" t="n"/>
      <c r="AH318" s="11">
        <f>IF(P318="","",AVERAGEIF($P$6:$P$505, P318, $AE$6:$AE$505))</f>
        <v/>
      </c>
      <c r="AI318" s="11">
        <f>IF(AE318="","",IF(AE318="-","-",IF((AE318-AH318)=0,"-",IF((AE318-AH318)&gt;0,"↑","↓"))))</f>
        <v/>
      </c>
      <c r="AJ318" s="11">
        <f>IF(AF318="","",IF(AF318="-","-",AVERAGEIF($P$6:$P$505, P318, $AF$6:$AF$505)))</f>
        <v/>
      </c>
      <c r="AK318" s="11">
        <f>IF(AF318="","",IF(AF318="-","-",IF((AF318-AJ318)=0,"-",IF((AF318-AJ318)&gt;0,"↑","↓"))))</f>
        <v/>
      </c>
      <c r="AM318" s="124">
        <f>IF(I318="","",((I318-$AJ$2)*$AL$3*((1+$AL$3)^(30*12)))/(((1+$AL$3)^(30*12))-1))</f>
        <v/>
      </c>
    </row>
    <row r="319">
      <c r="B319" s="4" t="n"/>
      <c r="C319" s="10" t="n"/>
      <c r="D319" s="9" t="n"/>
      <c r="E319" s="9" t="n"/>
      <c r="F319" s="10" t="n"/>
      <c r="G319" s="9" t="n"/>
      <c r="H319" s="16" t="n"/>
      <c r="I319" s="123" t="n"/>
      <c r="J319" s="7" t="n"/>
      <c r="K319" s="5" t="n"/>
      <c r="L319" s="5" t="n"/>
      <c r="M319" s="8" t="n"/>
      <c r="N319" s="8" t="n"/>
      <c r="O319" s="5" t="n"/>
      <c r="P319" s="5" t="n"/>
      <c r="Q319" s="8" t="n"/>
      <c r="R319" s="8" t="n"/>
      <c r="S319" s="5" t="n"/>
      <c r="T319" s="5" t="n"/>
      <c r="U319" s="8" t="n"/>
      <c r="V319" s="8" t="n"/>
      <c r="W319" s="5" t="n"/>
      <c r="X319" s="5" t="n"/>
      <c r="Y319" s="5" t="n"/>
      <c r="Z319" s="5" t="n"/>
      <c r="AA319" s="5" t="n"/>
      <c r="AB319" s="5" t="n"/>
      <c r="AC319" s="12" t="n"/>
      <c r="AD319" s="16" t="n"/>
      <c r="AE319" s="11" t="n"/>
      <c r="AF319" s="11" t="n"/>
      <c r="AH319" s="11">
        <f>IF(P319="","",AVERAGEIF($P$6:$P$505, P319, $AE$6:$AE$505))</f>
        <v/>
      </c>
      <c r="AI319" s="11">
        <f>IF(AE319="","",IF(AE319="-","-",IF((AE319-AH319)=0,"-",IF((AE319-AH319)&gt;0,"↑","↓"))))</f>
        <v/>
      </c>
      <c r="AJ319" s="11">
        <f>IF(AF319="","",IF(AF319="-","-",AVERAGEIF($P$6:$P$505, P319, $AF$6:$AF$505)))</f>
        <v/>
      </c>
      <c r="AK319" s="11">
        <f>IF(AF319="","",IF(AF319="-","-",IF((AF319-AJ319)=0,"-",IF((AF319-AJ319)&gt;0,"↑","↓"))))</f>
        <v/>
      </c>
      <c r="AM319" s="124">
        <f>IF(I319="","",((I319-$AJ$2)*$AL$3*((1+$AL$3)^(30*12)))/(((1+$AL$3)^(30*12))-1))</f>
        <v/>
      </c>
    </row>
    <row r="320">
      <c r="B320" s="4" t="n"/>
      <c r="C320" s="10" t="n"/>
      <c r="D320" s="9" t="n"/>
      <c r="E320" s="9" t="n"/>
      <c r="F320" s="10" t="n"/>
      <c r="G320" s="9" t="n"/>
      <c r="H320" s="17" t="n"/>
      <c r="I320" s="123" t="n"/>
      <c r="J320" s="7" t="n"/>
      <c r="K320" s="5" t="n"/>
      <c r="L320" s="5" t="n"/>
      <c r="M320" s="8" t="n"/>
      <c r="N320" s="8" t="n"/>
      <c r="O320" s="5" t="n"/>
      <c r="P320" s="5" t="n"/>
      <c r="Q320" s="8" t="n"/>
      <c r="R320" s="8" t="n"/>
      <c r="S320" s="5" t="n"/>
      <c r="T320" s="5" t="n"/>
      <c r="U320" s="8" t="n"/>
      <c r="V320" s="8" t="n"/>
      <c r="W320" s="5" t="n"/>
      <c r="X320" s="5" t="n"/>
      <c r="Y320" s="5" t="n"/>
      <c r="Z320" s="5" t="n"/>
      <c r="AA320" s="5" t="n"/>
      <c r="AB320" s="5" t="n"/>
      <c r="AC320" s="12" t="n"/>
      <c r="AD320" s="17" t="n"/>
      <c r="AE320" s="11" t="n"/>
      <c r="AF320" s="11" t="n"/>
      <c r="AH320" s="11">
        <f>IF(P320="","",AVERAGEIF($P$6:$P$505, P320, $AE$6:$AE$505))</f>
        <v/>
      </c>
      <c r="AI320" s="11">
        <f>IF(AE320="","",IF(AE320="-","-",IF((AE320-AH320)=0,"-",IF((AE320-AH320)&gt;0,"↑","↓"))))</f>
        <v/>
      </c>
      <c r="AJ320" s="11">
        <f>IF(AF320="","",IF(AF320="-","-",AVERAGEIF($P$6:$P$505, P320, $AF$6:$AF$505)))</f>
        <v/>
      </c>
      <c r="AK320" s="11">
        <f>IF(AF320="","",IF(AF320="-","-",IF((AF320-AJ320)=0,"-",IF((AF320-AJ320)&gt;0,"↑","↓"))))</f>
        <v/>
      </c>
      <c r="AM320" s="124">
        <f>IF(I320="","",((I320-$AJ$2)*$AL$3*((1+$AL$3)^(30*12)))/(((1+$AL$3)^(30*12))-1))</f>
        <v/>
      </c>
    </row>
    <row r="321">
      <c r="B321" s="4" t="n"/>
      <c r="C321" s="10" t="n"/>
      <c r="D321" s="9" t="n"/>
      <c r="E321" s="9" t="n"/>
      <c r="F321" s="10" t="n"/>
      <c r="G321" s="9" t="n"/>
      <c r="H321" s="17" t="n"/>
      <c r="I321" s="123" t="n"/>
      <c r="J321" s="7" t="n"/>
      <c r="K321" s="5" t="n"/>
      <c r="L321" s="5" t="n"/>
      <c r="M321" s="8" t="n"/>
      <c r="N321" s="8" t="n"/>
      <c r="O321" s="5" t="n"/>
      <c r="P321" s="5" t="n"/>
      <c r="Q321" s="8" t="n"/>
      <c r="R321" s="8" t="n"/>
      <c r="S321" s="5" t="n"/>
      <c r="T321" s="5" t="n"/>
      <c r="U321" s="8" t="n"/>
      <c r="V321" s="8" t="n"/>
      <c r="W321" s="5" t="n"/>
      <c r="X321" s="5" t="n"/>
      <c r="Y321" s="5" t="n"/>
      <c r="Z321" s="5" t="n"/>
      <c r="AA321" s="5" t="n"/>
      <c r="AB321" s="5" t="n"/>
      <c r="AC321" s="12" t="n"/>
      <c r="AD321" s="17" t="n"/>
      <c r="AE321" s="11" t="n"/>
      <c r="AF321" s="11" t="n"/>
      <c r="AH321" s="11">
        <f>IF(P321="","",AVERAGEIF($P$6:$P$505, P321, $AE$6:$AE$505))</f>
        <v/>
      </c>
      <c r="AI321" s="11">
        <f>IF(AE321="","",IF(AE321="-","-",IF((AE321-AH321)=0,"-",IF((AE321-AH321)&gt;0,"↑","↓"))))</f>
        <v/>
      </c>
      <c r="AJ321" s="11">
        <f>IF(AF321="","",IF(AF321="-","-",AVERAGEIF($P$6:$P$505, P321, $AF$6:$AF$505)))</f>
        <v/>
      </c>
      <c r="AK321" s="11">
        <f>IF(AF321="","",IF(AF321="-","-",IF((AF321-AJ321)=0,"-",IF((AF321-AJ321)&gt;0,"↑","↓"))))</f>
        <v/>
      </c>
      <c r="AM321" s="124">
        <f>IF(I321="","",((I321-$AJ$2)*$AL$3*((1+$AL$3)^(30*12)))/(((1+$AL$3)^(30*12))-1))</f>
        <v/>
      </c>
    </row>
    <row r="322">
      <c r="B322" s="4" t="n"/>
      <c r="C322" s="10" t="n"/>
      <c r="D322" s="9" t="n"/>
      <c r="E322" s="9" t="n"/>
      <c r="F322" s="10" t="n"/>
      <c r="G322" s="9" t="n"/>
      <c r="H322" s="16" t="n"/>
      <c r="I322" s="123" t="n"/>
      <c r="J322" s="7" t="n"/>
      <c r="K322" s="5" t="n"/>
      <c r="L322" s="5" t="n"/>
      <c r="M322" s="8" t="n"/>
      <c r="N322" s="8" t="n"/>
      <c r="O322" s="5" t="n"/>
      <c r="P322" s="5" t="n"/>
      <c r="Q322" s="8" t="n"/>
      <c r="R322" s="8" t="n"/>
      <c r="S322" s="5" t="n"/>
      <c r="T322" s="5" t="n"/>
      <c r="U322" s="8" t="n"/>
      <c r="V322" s="8" t="n"/>
      <c r="W322" s="5" t="n"/>
      <c r="X322" s="5" t="n"/>
      <c r="Y322" s="5" t="n"/>
      <c r="Z322" s="5" t="n"/>
      <c r="AA322" s="5" t="n"/>
      <c r="AB322" s="5" t="n"/>
      <c r="AC322" s="12" t="n"/>
      <c r="AD322" s="16" t="n"/>
      <c r="AE322" s="11" t="n"/>
      <c r="AF322" s="11" t="n"/>
      <c r="AH322" s="11">
        <f>IF(P322="","",AVERAGEIF($P$6:$P$505, P322, $AE$6:$AE$505))</f>
        <v/>
      </c>
      <c r="AI322" s="11">
        <f>IF(AE322="","",IF(AE322="-","-",IF((AE322-AH322)=0,"-",IF((AE322-AH322)&gt;0,"↑","↓"))))</f>
        <v/>
      </c>
      <c r="AJ322" s="11">
        <f>IF(AF322="","",IF(AF322="-","-",AVERAGEIF($P$6:$P$505, P322, $AF$6:$AF$505)))</f>
        <v/>
      </c>
      <c r="AK322" s="11">
        <f>IF(AF322="","",IF(AF322="-","-",IF((AF322-AJ322)=0,"-",IF((AF322-AJ322)&gt;0,"↑","↓"))))</f>
        <v/>
      </c>
      <c r="AM322" s="124">
        <f>IF(I322="","",((I322-$AJ$2)*$AL$3*((1+$AL$3)^(30*12)))/(((1+$AL$3)^(30*12))-1))</f>
        <v/>
      </c>
    </row>
    <row r="323">
      <c r="B323" s="4" t="n"/>
      <c r="C323" s="10" t="n"/>
      <c r="D323" s="9" t="n"/>
      <c r="E323" s="9" t="n"/>
      <c r="F323" s="10" t="n"/>
      <c r="G323" s="9" t="n"/>
      <c r="H323" s="17" t="n"/>
      <c r="I323" s="123" t="n"/>
      <c r="J323" s="7" t="n"/>
      <c r="K323" s="5" t="n"/>
      <c r="L323" s="5" t="n"/>
      <c r="M323" s="8" t="n"/>
      <c r="N323" s="8" t="n"/>
      <c r="O323" s="5" t="n"/>
      <c r="P323" s="5" t="n"/>
      <c r="Q323" s="8" t="n"/>
      <c r="R323" s="8" t="n"/>
      <c r="S323" s="5" t="n"/>
      <c r="T323" s="5" t="n"/>
      <c r="U323" s="8" t="n"/>
      <c r="V323" s="8" t="n"/>
      <c r="W323" s="5" t="n"/>
      <c r="X323" s="5" t="n"/>
      <c r="Y323" s="5" t="n"/>
      <c r="Z323" s="5" t="n"/>
      <c r="AA323" s="5" t="n"/>
      <c r="AB323" s="5" t="n"/>
      <c r="AC323" s="12" t="n"/>
      <c r="AD323" s="17" t="n"/>
      <c r="AE323" s="11" t="n"/>
      <c r="AF323" s="11" t="n"/>
      <c r="AH323" s="11">
        <f>IF(P323="","",AVERAGEIF($P$6:$P$505, P323, $AE$6:$AE$505))</f>
        <v/>
      </c>
      <c r="AI323" s="11">
        <f>IF(AE323="","",IF(AE323="-","-",IF((AE323-AH323)=0,"-",IF((AE323-AH323)&gt;0,"↑","↓"))))</f>
        <v/>
      </c>
      <c r="AJ323" s="11">
        <f>IF(AF323="","",IF(AF323="-","-",AVERAGEIF($P$6:$P$505, P323, $AF$6:$AF$505)))</f>
        <v/>
      </c>
      <c r="AK323" s="11">
        <f>IF(AF323="","",IF(AF323="-","-",IF((AF323-AJ323)=0,"-",IF((AF323-AJ323)&gt;0,"↑","↓"))))</f>
        <v/>
      </c>
      <c r="AM323" s="124">
        <f>IF(I323="","",((I323-$AJ$2)*$AL$3*((1+$AL$3)^(30*12)))/(((1+$AL$3)^(30*12))-1))</f>
        <v/>
      </c>
    </row>
    <row r="324">
      <c r="B324" s="4" t="n"/>
      <c r="C324" s="10" t="n"/>
      <c r="D324" s="9" t="n"/>
      <c r="E324" s="9" t="n"/>
      <c r="F324" s="10" t="n"/>
      <c r="G324" s="9" t="n"/>
      <c r="H324" s="17" t="n"/>
      <c r="I324" s="123" t="n"/>
      <c r="J324" s="7" t="n"/>
      <c r="K324" s="5" t="n"/>
      <c r="L324" s="5" t="n"/>
      <c r="M324" s="8" t="n"/>
      <c r="N324" s="8" t="n"/>
      <c r="O324" s="5" t="n"/>
      <c r="P324" s="5" t="n"/>
      <c r="Q324" s="8" t="n"/>
      <c r="R324" s="8" t="n"/>
      <c r="S324" s="5" t="n"/>
      <c r="T324" s="5" t="n"/>
      <c r="U324" s="8" t="n"/>
      <c r="V324" s="8" t="n"/>
      <c r="W324" s="5" t="n"/>
      <c r="X324" s="5" t="n"/>
      <c r="Y324" s="5" t="n"/>
      <c r="Z324" s="5" t="n"/>
      <c r="AA324" s="5" t="n"/>
      <c r="AB324" s="5" t="n"/>
      <c r="AC324" s="12" t="n"/>
      <c r="AD324" s="17" t="n"/>
      <c r="AE324" s="11" t="n"/>
      <c r="AF324" s="11" t="n"/>
      <c r="AH324" s="11">
        <f>IF(P324="","",AVERAGEIF($P$6:$P$505, P324, $AE$6:$AE$505))</f>
        <v/>
      </c>
      <c r="AI324" s="11">
        <f>IF(AE324="","",IF(AE324="-","-",IF((AE324-AH324)=0,"-",IF((AE324-AH324)&gt;0,"↑","↓"))))</f>
        <v/>
      </c>
      <c r="AJ324" s="11">
        <f>IF(AF324="","",IF(AF324="-","-",AVERAGEIF($P$6:$P$505, P324, $AF$6:$AF$505)))</f>
        <v/>
      </c>
      <c r="AK324" s="11">
        <f>IF(AF324="","",IF(AF324="-","-",IF((AF324-AJ324)=0,"-",IF((AF324-AJ324)&gt;0,"↑","↓"))))</f>
        <v/>
      </c>
      <c r="AM324" s="124">
        <f>IF(I324="","",((I324-$AJ$2)*$AL$3*((1+$AL$3)^(30*12)))/(((1+$AL$3)^(30*12))-1))</f>
        <v/>
      </c>
    </row>
    <row r="325">
      <c r="B325" s="4" t="n"/>
      <c r="C325" s="10" t="n"/>
      <c r="D325" s="9" t="n"/>
      <c r="E325" s="9" t="n"/>
      <c r="F325" s="10" t="n"/>
      <c r="G325" s="9" t="n"/>
      <c r="H325" s="16" t="n"/>
      <c r="I325" s="123" t="n"/>
      <c r="J325" s="7" t="n"/>
      <c r="K325" s="5" t="n"/>
      <c r="L325" s="5" t="n"/>
      <c r="M325" s="8" t="n"/>
      <c r="N325" s="8" t="n"/>
      <c r="O325" s="5" t="n"/>
      <c r="P325" s="5" t="n"/>
      <c r="Q325" s="8" t="n"/>
      <c r="R325" s="8" t="n"/>
      <c r="S325" s="5" t="n"/>
      <c r="T325" s="5" t="n"/>
      <c r="U325" s="8" t="n"/>
      <c r="V325" s="8" t="n"/>
      <c r="W325" s="5" t="n"/>
      <c r="X325" s="5" t="n"/>
      <c r="Y325" s="5" t="n"/>
      <c r="Z325" s="5" t="n"/>
      <c r="AA325" s="5" t="n"/>
      <c r="AB325" s="5" t="n"/>
      <c r="AC325" s="12" t="n"/>
      <c r="AD325" s="16" t="n"/>
      <c r="AE325" s="11" t="n"/>
      <c r="AF325" s="11" t="n"/>
      <c r="AH325" s="11">
        <f>IF(P325="","",AVERAGEIF($P$6:$P$505, P325, $AE$6:$AE$505))</f>
        <v/>
      </c>
      <c r="AI325" s="11">
        <f>IF(AE325="","",IF(AE325="-","-",IF((AE325-AH325)=0,"-",IF((AE325-AH325)&gt;0,"↑","↓"))))</f>
        <v/>
      </c>
      <c r="AJ325" s="11">
        <f>IF(AF325="","",IF(AF325="-","-",AVERAGEIF($P$6:$P$505, P325, $AF$6:$AF$505)))</f>
        <v/>
      </c>
      <c r="AK325" s="11">
        <f>IF(AF325="","",IF(AF325="-","-",IF((AF325-AJ325)=0,"-",IF((AF325-AJ325)&gt;0,"↑","↓"))))</f>
        <v/>
      </c>
      <c r="AM325" s="124">
        <f>IF(I325="","",((I325-$AJ$2)*$AL$3*((1+$AL$3)^(30*12)))/(((1+$AL$3)^(30*12))-1))</f>
        <v/>
      </c>
    </row>
    <row r="326">
      <c r="B326" s="4" t="n"/>
      <c r="C326" s="10" t="n"/>
      <c r="D326" s="9" t="n"/>
      <c r="E326" s="9" t="n"/>
      <c r="F326" s="10" t="n"/>
      <c r="G326" s="9" t="n"/>
      <c r="H326" s="17" t="n"/>
      <c r="I326" s="123" t="n"/>
      <c r="J326" s="7" t="n"/>
      <c r="K326" s="5" t="n"/>
      <c r="L326" s="5" t="n"/>
      <c r="M326" s="8" t="n"/>
      <c r="N326" s="8" t="n"/>
      <c r="O326" s="5" t="n"/>
      <c r="P326" s="5" t="n"/>
      <c r="Q326" s="8" t="n"/>
      <c r="R326" s="8" t="n"/>
      <c r="S326" s="5" t="n"/>
      <c r="T326" s="5" t="n"/>
      <c r="U326" s="8" t="n"/>
      <c r="V326" s="8" t="n"/>
      <c r="W326" s="5" t="n"/>
      <c r="X326" s="5" t="n"/>
      <c r="Y326" s="5" t="n"/>
      <c r="Z326" s="5" t="n"/>
      <c r="AA326" s="5" t="n"/>
      <c r="AB326" s="5" t="n"/>
      <c r="AC326" s="12" t="n"/>
      <c r="AD326" s="17" t="n"/>
      <c r="AE326" s="11" t="n"/>
      <c r="AF326" s="11" t="n"/>
      <c r="AH326" s="11">
        <f>IF(P326="","",AVERAGEIF($P$6:$P$505, P326, $AE$6:$AE$505))</f>
        <v/>
      </c>
      <c r="AI326" s="11">
        <f>IF(AE326="","",IF(AE326="-","-",IF((AE326-AH326)=0,"-",IF((AE326-AH326)&gt;0,"↑","↓"))))</f>
        <v/>
      </c>
      <c r="AJ326" s="11">
        <f>IF(AF326="","",IF(AF326="-","-",AVERAGEIF($P$6:$P$505, P326, $AF$6:$AF$505)))</f>
        <v/>
      </c>
      <c r="AK326" s="11">
        <f>IF(AF326="","",IF(AF326="-","-",IF((AF326-AJ326)=0,"-",IF((AF326-AJ326)&gt;0,"↑","↓"))))</f>
        <v/>
      </c>
      <c r="AM326" s="124">
        <f>IF(I326="","",((I326-$AJ$2)*$AL$3*((1+$AL$3)^(30*12)))/(((1+$AL$3)^(30*12))-1))</f>
        <v/>
      </c>
    </row>
    <row r="327">
      <c r="B327" s="4" t="n"/>
      <c r="C327" s="10" t="n"/>
      <c r="D327" s="9" t="n"/>
      <c r="E327" s="9" t="n"/>
      <c r="F327" s="10" t="n"/>
      <c r="G327" s="9" t="n"/>
      <c r="H327" s="17" t="n"/>
      <c r="I327" s="123" t="n"/>
      <c r="J327" s="7" t="n"/>
      <c r="K327" s="5" t="n"/>
      <c r="L327" s="5" t="n"/>
      <c r="M327" s="8" t="n"/>
      <c r="N327" s="8" t="n"/>
      <c r="O327" s="5" t="n"/>
      <c r="P327" s="5" t="n"/>
      <c r="Q327" s="8" t="n"/>
      <c r="R327" s="8" t="n"/>
      <c r="S327" s="5" t="n"/>
      <c r="T327" s="5" t="n"/>
      <c r="U327" s="8" t="n"/>
      <c r="V327" s="8" t="n"/>
      <c r="W327" s="5" t="n"/>
      <c r="X327" s="5" t="n"/>
      <c r="Y327" s="5" t="n"/>
      <c r="Z327" s="5" t="n"/>
      <c r="AA327" s="5" t="n"/>
      <c r="AB327" s="5" t="n"/>
      <c r="AC327" s="12" t="n"/>
      <c r="AD327" s="17" t="n"/>
      <c r="AE327" s="11" t="n"/>
      <c r="AF327" s="11" t="n"/>
      <c r="AH327" s="11">
        <f>IF(P327="","",AVERAGEIF($P$6:$P$505, P327, $AE$6:$AE$505))</f>
        <v/>
      </c>
      <c r="AI327" s="11">
        <f>IF(AE327="","",IF(AE327="-","-",IF((AE327-AH327)=0,"-",IF((AE327-AH327)&gt;0,"↑","↓"))))</f>
        <v/>
      </c>
      <c r="AJ327" s="11">
        <f>IF(AF327="","",IF(AF327="-","-",AVERAGEIF($P$6:$P$505, P327, $AF$6:$AF$505)))</f>
        <v/>
      </c>
      <c r="AK327" s="11">
        <f>IF(AF327="","",IF(AF327="-","-",IF((AF327-AJ327)=0,"-",IF((AF327-AJ327)&gt;0,"↑","↓"))))</f>
        <v/>
      </c>
      <c r="AM327" s="124">
        <f>IF(I327="","",((I327-$AJ$2)*$AL$3*((1+$AL$3)^(30*12)))/(((1+$AL$3)^(30*12))-1))</f>
        <v/>
      </c>
    </row>
    <row r="328">
      <c r="B328" s="4" t="n"/>
      <c r="C328" s="10" t="n"/>
      <c r="D328" s="9" t="n"/>
      <c r="E328" s="9" t="n"/>
      <c r="F328" s="10" t="n"/>
      <c r="G328" s="9" t="n"/>
      <c r="H328" s="16" t="n"/>
      <c r="I328" s="123" t="n"/>
      <c r="J328" s="7" t="n"/>
      <c r="K328" s="5" t="n"/>
      <c r="L328" s="5" t="n"/>
      <c r="M328" s="8" t="n"/>
      <c r="N328" s="8" t="n"/>
      <c r="O328" s="5" t="n"/>
      <c r="P328" s="5" t="n"/>
      <c r="Q328" s="8" t="n"/>
      <c r="R328" s="8" t="n"/>
      <c r="S328" s="5" t="n"/>
      <c r="T328" s="5" t="n"/>
      <c r="U328" s="8" t="n"/>
      <c r="V328" s="8" t="n"/>
      <c r="W328" s="5" t="n"/>
      <c r="X328" s="5" t="n"/>
      <c r="Y328" s="5" t="n"/>
      <c r="Z328" s="5" t="n"/>
      <c r="AA328" s="5" t="n"/>
      <c r="AB328" s="5" t="n"/>
      <c r="AC328" s="12" t="n"/>
      <c r="AD328" s="16" t="n"/>
      <c r="AE328" s="11" t="n"/>
      <c r="AF328" s="11" t="n"/>
      <c r="AH328" s="11">
        <f>IF(P328="","",AVERAGEIF($P$6:$P$505, P328, $AE$6:$AE$505))</f>
        <v/>
      </c>
      <c r="AI328" s="11">
        <f>IF(AE328="","",IF(AE328="-","-",IF((AE328-AH328)=0,"-",IF((AE328-AH328)&gt;0,"↑","↓"))))</f>
        <v/>
      </c>
      <c r="AJ328" s="11">
        <f>IF(AF328="","",IF(AF328="-","-",AVERAGEIF($P$6:$P$505, P328, $AF$6:$AF$505)))</f>
        <v/>
      </c>
      <c r="AK328" s="11">
        <f>IF(AF328="","",IF(AF328="-","-",IF((AF328-AJ328)=0,"-",IF((AF328-AJ328)&gt;0,"↑","↓"))))</f>
        <v/>
      </c>
      <c r="AM328" s="124">
        <f>IF(I328="","",((I328-$AJ$2)*$AL$3*((1+$AL$3)^(30*12)))/(((1+$AL$3)^(30*12))-1))</f>
        <v/>
      </c>
    </row>
    <row r="329">
      <c r="B329" s="4" t="n"/>
      <c r="C329" s="10" t="n"/>
      <c r="D329" s="9" t="n"/>
      <c r="E329" s="9" t="n"/>
      <c r="F329" s="10" t="n"/>
      <c r="G329" s="9" t="n"/>
      <c r="H329" s="17" t="n"/>
      <c r="I329" s="123" t="n"/>
      <c r="J329" s="7" t="n"/>
      <c r="K329" s="5" t="n"/>
      <c r="L329" s="5" t="n"/>
      <c r="M329" s="8" t="n"/>
      <c r="N329" s="8" t="n"/>
      <c r="O329" s="5" t="n"/>
      <c r="P329" s="5" t="n"/>
      <c r="Q329" s="8" t="n"/>
      <c r="R329" s="8" t="n"/>
      <c r="S329" s="5" t="n"/>
      <c r="T329" s="5" t="n"/>
      <c r="U329" s="8" t="n"/>
      <c r="V329" s="8" t="n"/>
      <c r="W329" s="5" t="n"/>
      <c r="X329" s="5" t="n"/>
      <c r="Y329" s="5" t="n"/>
      <c r="Z329" s="5" t="n"/>
      <c r="AA329" s="5" t="n"/>
      <c r="AB329" s="5" t="n"/>
      <c r="AC329" s="12" t="n"/>
      <c r="AD329" s="17" t="n"/>
      <c r="AE329" s="11" t="n"/>
      <c r="AF329" s="11" t="n"/>
      <c r="AH329" s="11">
        <f>IF(P329="","",AVERAGEIF($P$6:$P$505, P329, $AE$6:$AE$505))</f>
        <v/>
      </c>
      <c r="AI329" s="11">
        <f>IF(AE329="","",IF(AE329="-","-",IF((AE329-AH329)=0,"-",IF((AE329-AH329)&gt;0,"↑","↓"))))</f>
        <v/>
      </c>
      <c r="AJ329" s="11">
        <f>IF(AF329="","",IF(AF329="-","-",AVERAGEIF($P$6:$P$505, P329, $AF$6:$AF$505)))</f>
        <v/>
      </c>
      <c r="AK329" s="11">
        <f>IF(AF329="","",IF(AF329="-","-",IF((AF329-AJ329)=0,"-",IF((AF329-AJ329)&gt;0,"↑","↓"))))</f>
        <v/>
      </c>
      <c r="AM329" s="124">
        <f>IF(I329="","",((I329-$AJ$2)*$AL$3*((1+$AL$3)^(30*12)))/(((1+$AL$3)^(30*12))-1))</f>
        <v/>
      </c>
    </row>
    <row r="330">
      <c r="B330" s="4" t="n"/>
      <c r="C330" s="10" t="n"/>
      <c r="D330" s="9" t="n"/>
      <c r="E330" s="9" t="n"/>
      <c r="F330" s="10" t="n"/>
      <c r="G330" s="9" t="n"/>
      <c r="H330" s="17" t="n"/>
      <c r="I330" s="123" t="n"/>
      <c r="J330" s="7" t="n"/>
      <c r="K330" s="5" t="n"/>
      <c r="L330" s="5" t="n"/>
      <c r="M330" s="8" t="n"/>
      <c r="N330" s="8" t="n"/>
      <c r="O330" s="5" t="n"/>
      <c r="P330" s="5" t="n"/>
      <c r="Q330" s="8" t="n"/>
      <c r="R330" s="8" t="n"/>
      <c r="S330" s="5" t="n"/>
      <c r="T330" s="5" t="n"/>
      <c r="U330" s="8" t="n"/>
      <c r="V330" s="8" t="n"/>
      <c r="W330" s="5" t="n"/>
      <c r="X330" s="5" t="n"/>
      <c r="Y330" s="5" t="n"/>
      <c r="Z330" s="5" t="n"/>
      <c r="AA330" s="5" t="n"/>
      <c r="AB330" s="5" t="n"/>
      <c r="AC330" s="12" t="n"/>
      <c r="AD330" s="17" t="n"/>
      <c r="AE330" s="11" t="n"/>
      <c r="AF330" s="11" t="n"/>
      <c r="AH330" s="11">
        <f>IF(P330="","",AVERAGEIF($P$6:$P$505, P330, $AE$6:$AE$505))</f>
        <v/>
      </c>
      <c r="AI330" s="11">
        <f>IF(AE330="","",IF(AE330="-","-",IF((AE330-AH330)=0,"-",IF((AE330-AH330)&gt;0,"↑","↓"))))</f>
        <v/>
      </c>
      <c r="AJ330" s="11">
        <f>IF(AF330="","",IF(AF330="-","-",AVERAGEIF($P$6:$P$505, P330, $AF$6:$AF$505)))</f>
        <v/>
      </c>
      <c r="AK330" s="11">
        <f>IF(AF330="","",IF(AF330="-","-",IF((AF330-AJ330)=0,"-",IF((AF330-AJ330)&gt;0,"↑","↓"))))</f>
        <v/>
      </c>
      <c r="AM330" s="124">
        <f>IF(I330="","",((I330-$AJ$2)*$AL$3*((1+$AL$3)^(30*12)))/(((1+$AL$3)^(30*12))-1))</f>
        <v/>
      </c>
    </row>
    <row r="331">
      <c r="B331" s="4" t="n"/>
      <c r="C331" s="10" t="n"/>
      <c r="D331" s="9" t="n"/>
      <c r="E331" s="9" t="n"/>
      <c r="F331" s="10" t="n"/>
      <c r="G331" s="9" t="n"/>
      <c r="H331" s="16" t="n"/>
      <c r="I331" s="123" t="n"/>
      <c r="J331" s="7" t="n"/>
      <c r="K331" s="5" t="n"/>
      <c r="L331" s="5" t="n"/>
      <c r="M331" s="8" t="n"/>
      <c r="N331" s="8" t="n"/>
      <c r="O331" s="5" t="n"/>
      <c r="P331" s="5" t="n"/>
      <c r="Q331" s="8" t="n"/>
      <c r="R331" s="8" t="n"/>
      <c r="S331" s="5" t="n"/>
      <c r="T331" s="5" t="n"/>
      <c r="U331" s="8" t="n"/>
      <c r="V331" s="8" t="n"/>
      <c r="W331" s="5" t="n"/>
      <c r="X331" s="5" t="n"/>
      <c r="Y331" s="5" t="n"/>
      <c r="Z331" s="5" t="n"/>
      <c r="AA331" s="5" t="n"/>
      <c r="AB331" s="5" t="n"/>
      <c r="AC331" s="12" t="n"/>
      <c r="AD331" s="16" t="n"/>
      <c r="AE331" s="11" t="n"/>
      <c r="AF331" s="11" t="n"/>
      <c r="AH331" s="11">
        <f>IF(P331="","",AVERAGEIF($P$6:$P$505, P331, $AE$6:$AE$505))</f>
        <v/>
      </c>
      <c r="AI331" s="11">
        <f>IF(AE331="","",IF(AE331="-","-",IF((AE331-AH331)=0,"-",IF((AE331-AH331)&gt;0,"↑","↓"))))</f>
        <v/>
      </c>
      <c r="AJ331" s="11">
        <f>IF(AF331="","",IF(AF331="-","-",AVERAGEIF($P$6:$P$505, P331, $AF$6:$AF$505)))</f>
        <v/>
      </c>
      <c r="AK331" s="11">
        <f>IF(AF331="","",IF(AF331="-","-",IF((AF331-AJ331)=0,"-",IF((AF331-AJ331)&gt;0,"↑","↓"))))</f>
        <v/>
      </c>
      <c r="AM331" s="124">
        <f>IF(I331="","",((I331-$AJ$2)*$AL$3*((1+$AL$3)^(30*12)))/(((1+$AL$3)^(30*12))-1))</f>
        <v/>
      </c>
    </row>
    <row r="332">
      <c r="B332" s="4" t="n"/>
      <c r="C332" s="10" t="n"/>
      <c r="D332" s="9" t="n"/>
      <c r="E332" s="9" t="n"/>
      <c r="F332" s="10" t="n"/>
      <c r="G332" s="9" t="n"/>
      <c r="H332" s="17" t="n"/>
      <c r="I332" s="123" t="n"/>
      <c r="J332" s="7" t="n"/>
      <c r="K332" s="5" t="n"/>
      <c r="L332" s="5" t="n"/>
      <c r="M332" s="8" t="n"/>
      <c r="N332" s="8" t="n"/>
      <c r="O332" s="5" t="n"/>
      <c r="P332" s="5" t="n"/>
      <c r="Q332" s="8" t="n"/>
      <c r="R332" s="8" t="n"/>
      <c r="S332" s="5" t="n"/>
      <c r="T332" s="5" t="n"/>
      <c r="U332" s="8" t="n"/>
      <c r="V332" s="8" t="n"/>
      <c r="W332" s="5" t="n"/>
      <c r="X332" s="5" t="n"/>
      <c r="Y332" s="5" t="n"/>
      <c r="Z332" s="5" t="n"/>
      <c r="AA332" s="5" t="n"/>
      <c r="AB332" s="5" t="n"/>
      <c r="AC332" s="12" t="n"/>
      <c r="AD332" s="17" t="n"/>
      <c r="AE332" s="11" t="n"/>
      <c r="AF332" s="11" t="n"/>
      <c r="AH332" s="11">
        <f>IF(P332="","",AVERAGEIF($P$6:$P$505, P332, $AE$6:$AE$505))</f>
        <v/>
      </c>
      <c r="AI332" s="11">
        <f>IF(AE332="","",IF(AE332="-","-",IF((AE332-AH332)=0,"-",IF((AE332-AH332)&gt;0,"↑","↓"))))</f>
        <v/>
      </c>
      <c r="AJ332" s="11">
        <f>IF(AF332="","",IF(AF332="-","-",AVERAGEIF($P$6:$P$505, P332, $AF$6:$AF$505)))</f>
        <v/>
      </c>
      <c r="AK332" s="11">
        <f>IF(AF332="","",IF(AF332="-","-",IF((AF332-AJ332)=0,"-",IF((AF332-AJ332)&gt;0,"↑","↓"))))</f>
        <v/>
      </c>
      <c r="AM332" s="124">
        <f>IF(I332="","",((I332-$AJ$2)*$AL$3*((1+$AL$3)^(30*12)))/(((1+$AL$3)^(30*12))-1))</f>
        <v/>
      </c>
    </row>
    <row r="333">
      <c r="B333" s="4" t="n"/>
      <c r="C333" s="10" t="n"/>
      <c r="D333" s="9" t="n"/>
      <c r="E333" s="9" t="n"/>
      <c r="F333" s="10" t="n"/>
      <c r="G333" s="9" t="n"/>
      <c r="H333" s="17" t="n"/>
      <c r="I333" s="123" t="n"/>
      <c r="J333" s="7" t="n"/>
      <c r="K333" s="5" t="n"/>
      <c r="L333" s="5" t="n"/>
      <c r="M333" s="8" t="n"/>
      <c r="N333" s="8" t="n"/>
      <c r="O333" s="5" t="n"/>
      <c r="P333" s="5" t="n"/>
      <c r="Q333" s="8" t="n"/>
      <c r="R333" s="8" t="n"/>
      <c r="S333" s="5" t="n"/>
      <c r="T333" s="5" t="n"/>
      <c r="U333" s="8" t="n"/>
      <c r="V333" s="8" t="n"/>
      <c r="W333" s="5" t="n"/>
      <c r="X333" s="5" t="n"/>
      <c r="Y333" s="5" t="n"/>
      <c r="Z333" s="5" t="n"/>
      <c r="AA333" s="5" t="n"/>
      <c r="AB333" s="5" t="n"/>
      <c r="AC333" s="12" t="n"/>
      <c r="AD333" s="17" t="n"/>
      <c r="AE333" s="11" t="n"/>
      <c r="AF333" s="11" t="n"/>
      <c r="AH333" s="11">
        <f>IF(P333="","",AVERAGEIF($P$6:$P$505, P333, $AE$6:$AE$505))</f>
        <v/>
      </c>
      <c r="AI333" s="11">
        <f>IF(AE333="","",IF(AE333="-","-",IF((AE333-AH333)=0,"-",IF((AE333-AH333)&gt;0,"↑","↓"))))</f>
        <v/>
      </c>
      <c r="AJ333" s="11">
        <f>IF(AF333="","",IF(AF333="-","-",AVERAGEIF($P$6:$P$505, P333, $AF$6:$AF$505)))</f>
        <v/>
      </c>
      <c r="AK333" s="11">
        <f>IF(AF333="","",IF(AF333="-","-",IF((AF333-AJ333)=0,"-",IF((AF333-AJ333)&gt;0,"↑","↓"))))</f>
        <v/>
      </c>
      <c r="AM333" s="124">
        <f>IF(I333="","",((I333-$AJ$2)*$AL$3*((1+$AL$3)^(30*12)))/(((1+$AL$3)^(30*12))-1))</f>
        <v/>
      </c>
    </row>
    <row r="334">
      <c r="B334" s="4" t="n"/>
      <c r="C334" s="10" t="n"/>
      <c r="D334" s="9" t="n"/>
      <c r="E334" s="9" t="n"/>
      <c r="F334" s="10" t="n"/>
      <c r="G334" s="9" t="n"/>
      <c r="H334" s="16" t="n"/>
      <c r="I334" s="123" t="n"/>
      <c r="J334" s="7" t="n"/>
      <c r="K334" s="5" t="n"/>
      <c r="L334" s="5" t="n"/>
      <c r="M334" s="8" t="n"/>
      <c r="N334" s="8" t="n"/>
      <c r="O334" s="5" t="n"/>
      <c r="P334" s="5" t="n"/>
      <c r="Q334" s="8" t="n"/>
      <c r="R334" s="8" t="n"/>
      <c r="S334" s="5" t="n"/>
      <c r="T334" s="5" t="n"/>
      <c r="U334" s="8" t="n"/>
      <c r="V334" s="8" t="n"/>
      <c r="W334" s="5" t="n"/>
      <c r="X334" s="5" t="n"/>
      <c r="Y334" s="5" t="n"/>
      <c r="Z334" s="5" t="n"/>
      <c r="AA334" s="5" t="n"/>
      <c r="AB334" s="5" t="n"/>
      <c r="AC334" s="12" t="n"/>
      <c r="AD334" s="16" t="n"/>
      <c r="AE334" s="11" t="n"/>
      <c r="AF334" s="11" t="n"/>
      <c r="AH334" s="11">
        <f>IF(P334="","",AVERAGEIF($P$6:$P$505, P334, $AE$6:$AE$505))</f>
        <v/>
      </c>
      <c r="AI334" s="11">
        <f>IF(AE334="","",IF(AE334="-","-",IF((AE334-AH334)=0,"-",IF((AE334-AH334)&gt;0,"↑","↓"))))</f>
        <v/>
      </c>
      <c r="AJ334" s="11">
        <f>IF(AF334="","",IF(AF334="-","-",AVERAGEIF($P$6:$P$505, P334, $AF$6:$AF$505)))</f>
        <v/>
      </c>
      <c r="AK334" s="11">
        <f>IF(AF334="","",IF(AF334="-","-",IF((AF334-AJ334)=0,"-",IF((AF334-AJ334)&gt;0,"↑","↓"))))</f>
        <v/>
      </c>
      <c r="AM334" s="124">
        <f>IF(I334="","",((I334-$AJ$2)*$AL$3*((1+$AL$3)^(30*12)))/(((1+$AL$3)^(30*12))-1))</f>
        <v/>
      </c>
    </row>
    <row r="335">
      <c r="B335" s="4" t="n"/>
      <c r="C335" s="10" t="n"/>
      <c r="D335" s="9" t="n"/>
      <c r="E335" s="9" t="n"/>
      <c r="F335" s="10" t="n"/>
      <c r="G335" s="9" t="n"/>
      <c r="H335" s="17" t="n"/>
      <c r="I335" s="123" t="n"/>
      <c r="J335" s="7" t="n"/>
      <c r="K335" s="5" t="n"/>
      <c r="L335" s="5" t="n"/>
      <c r="M335" s="8" t="n"/>
      <c r="N335" s="8" t="n"/>
      <c r="O335" s="5" t="n"/>
      <c r="P335" s="5" t="n"/>
      <c r="Q335" s="8" t="n"/>
      <c r="R335" s="8" t="n"/>
      <c r="S335" s="5" t="n"/>
      <c r="T335" s="5" t="n"/>
      <c r="U335" s="8" t="n"/>
      <c r="V335" s="8" t="n"/>
      <c r="W335" s="5" t="n"/>
      <c r="X335" s="5" t="n"/>
      <c r="Y335" s="5" t="n"/>
      <c r="Z335" s="5" t="n"/>
      <c r="AA335" s="5" t="n"/>
      <c r="AB335" s="5" t="n"/>
      <c r="AC335" s="12" t="n"/>
      <c r="AD335" s="17" t="n"/>
      <c r="AE335" s="11" t="n"/>
      <c r="AF335" s="11" t="n"/>
      <c r="AH335" s="11">
        <f>IF(P335="","",AVERAGEIF($P$6:$P$505, P335, $AE$6:$AE$505))</f>
        <v/>
      </c>
      <c r="AI335" s="11">
        <f>IF(AE335="","",IF(AE335="-","-",IF((AE335-AH335)=0,"-",IF((AE335-AH335)&gt;0,"↑","↓"))))</f>
        <v/>
      </c>
      <c r="AJ335" s="11">
        <f>IF(AF335="","",IF(AF335="-","-",AVERAGEIF($P$6:$P$505, P335, $AF$6:$AF$505)))</f>
        <v/>
      </c>
      <c r="AK335" s="11">
        <f>IF(AF335="","",IF(AF335="-","-",IF((AF335-AJ335)=0,"-",IF((AF335-AJ335)&gt;0,"↑","↓"))))</f>
        <v/>
      </c>
      <c r="AM335" s="124">
        <f>IF(I335="","",((I335-$AJ$2)*$AL$3*((1+$AL$3)^(30*12)))/(((1+$AL$3)^(30*12))-1))</f>
        <v/>
      </c>
    </row>
    <row r="336">
      <c r="B336" s="4" t="n"/>
      <c r="C336" s="10" t="n"/>
      <c r="D336" s="9" t="n"/>
      <c r="E336" s="9" t="n"/>
      <c r="F336" s="10" t="n"/>
      <c r="G336" s="9" t="n"/>
      <c r="H336" s="17" t="n"/>
      <c r="I336" s="123" t="n"/>
      <c r="J336" s="7" t="n"/>
      <c r="K336" s="5" t="n"/>
      <c r="L336" s="5" t="n"/>
      <c r="M336" s="8" t="n"/>
      <c r="N336" s="8" t="n"/>
      <c r="O336" s="5" t="n"/>
      <c r="P336" s="5" t="n"/>
      <c r="Q336" s="8" t="n"/>
      <c r="R336" s="8" t="n"/>
      <c r="S336" s="5" t="n"/>
      <c r="T336" s="5" t="n"/>
      <c r="U336" s="8" t="n"/>
      <c r="V336" s="8" t="n"/>
      <c r="W336" s="5" t="n"/>
      <c r="X336" s="5" t="n"/>
      <c r="Y336" s="5" t="n"/>
      <c r="Z336" s="5" t="n"/>
      <c r="AA336" s="5" t="n"/>
      <c r="AB336" s="5" t="n"/>
      <c r="AC336" s="12" t="n"/>
      <c r="AD336" s="17" t="n"/>
      <c r="AE336" s="11" t="n"/>
      <c r="AF336" s="11" t="n"/>
      <c r="AH336" s="11">
        <f>IF(P336="","",AVERAGEIF($P$6:$P$505, P336, $AE$6:$AE$505))</f>
        <v/>
      </c>
      <c r="AI336" s="11">
        <f>IF(AE336="","",IF(AE336="-","-",IF((AE336-AH336)=0,"-",IF((AE336-AH336)&gt;0,"↑","↓"))))</f>
        <v/>
      </c>
      <c r="AJ336" s="11">
        <f>IF(AF336="","",IF(AF336="-","-",AVERAGEIF($P$6:$P$505, P336, $AF$6:$AF$505)))</f>
        <v/>
      </c>
      <c r="AK336" s="11">
        <f>IF(AF336="","",IF(AF336="-","-",IF((AF336-AJ336)=0,"-",IF((AF336-AJ336)&gt;0,"↑","↓"))))</f>
        <v/>
      </c>
      <c r="AM336" s="124">
        <f>IF(I336="","",((I336-$AJ$2)*$AL$3*((1+$AL$3)^(30*12)))/(((1+$AL$3)^(30*12))-1))</f>
        <v/>
      </c>
    </row>
    <row r="337">
      <c r="B337" s="4" t="n"/>
      <c r="C337" s="10" t="n"/>
      <c r="D337" s="9" t="n"/>
      <c r="E337" s="9" t="n"/>
      <c r="F337" s="10" t="n"/>
      <c r="G337" s="9" t="n"/>
      <c r="H337" s="16" t="n"/>
      <c r="I337" s="123" t="n"/>
      <c r="J337" s="7" t="n"/>
      <c r="K337" s="5" t="n"/>
      <c r="L337" s="5" t="n"/>
      <c r="M337" s="8" t="n"/>
      <c r="N337" s="8" t="n"/>
      <c r="O337" s="5" t="n"/>
      <c r="P337" s="5" t="n"/>
      <c r="Q337" s="8" t="n"/>
      <c r="R337" s="8" t="n"/>
      <c r="S337" s="5" t="n"/>
      <c r="T337" s="5" t="n"/>
      <c r="U337" s="8" t="n"/>
      <c r="V337" s="8" t="n"/>
      <c r="W337" s="5" t="n"/>
      <c r="X337" s="5" t="n"/>
      <c r="Y337" s="5" t="n"/>
      <c r="Z337" s="5" t="n"/>
      <c r="AA337" s="5" t="n"/>
      <c r="AB337" s="5" t="n"/>
      <c r="AC337" s="12" t="n"/>
      <c r="AD337" s="16" t="n"/>
      <c r="AE337" s="11" t="n"/>
      <c r="AF337" s="11" t="n"/>
      <c r="AH337" s="11">
        <f>IF(P337="","",AVERAGEIF($P$6:$P$505, P337, $AE$6:$AE$505))</f>
        <v/>
      </c>
      <c r="AI337" s="11">
        <f>IF(AE337="","",IF(AE337="-","-",IF((AE337-AH337)=0,"-",IF((AE337-AH337)&gt;0,"↑","↓"))))</f>
        <v/>
      </c>
      <c r="AJ337" s="11">
        <f>IF(AF337="","",IF(AF337="-","-",AVERAGEIF($P$6:$P$505, P337, $AF$6:$AF$505)))</f>
        <v/>
      </c>
      <c r="AK337" s="11">
        <f>IF(AF337="","",IF(AF337="-","-",IF((AF337-AJ337)=0,"-",IF((AF337-AJ337)&gt;0,"↑","↓"))))</f>
        <v/>
      </c>
      <c r="AM337" s="124">
        <f>IF(I337="","",((I337-$AJ$2)*$AL$3*((1+$AL$3)^(30*12)))/(((1+$AL$3)^(30*12))-1))</f>
        <v/>
      </c>
    </row>
    <row r="338">
      <c r="B338" s="4" t="n"/>
      <c r="C338" s="10" t="n"/>
      <c r="D338" s="9" t="n"/>
      <c r="E338" s="9" t="n"/>
      <c r="F338" s="10" t="n"/>
      <c r="G338" s="9" t="n"/>
      <c r="H338" s="17" t="n"/>
      <c r="I338" s="123" t="n"/>
      <c r="J338" s="7" t="n"/>
      <c r="K338" s="5" t="n"/>
      <c r="L338" s="5" t="n"/>
      <c r="M338" s="8" t="n"/>
      <c r="N338" s="8" t="n"/>
      <c r="O338" s="5" t="n"/>
      <c r="P338" s="5" t="n"/>
      <c r="Q338" s="8" t="n"/>
      <c r="R338" s="8" t="n"/>
      <c r="S338" s="5" t="n"/>
      <c r="T338" s="5" t="n"/>
      <c r="U338" s="8" t="n"/>
      <c r="V338" s="8" t="n"/>
      <c r="W338" s="5" t="n"/>
      <c r="X338" s="5" t="n"/>
      <c r="Y338" s="5" t="n"/>
      <c r="Z338" s="5" t="n"/>
      <c r="AA338" s="5" t="n"/>
      <c r="AB338" s="5" t="n"/>
      <c r="AC338" s="12" t="n"/>
      <c r="AD338" s="17" t="n"/>
      <c r="AE338" s="11" t="n"/>
      <c r="AF338" s="11" t="n"/>
      <c r="AH338" s="11">
        <f>IF(P338="","",AVERAGEIF($P$6:$P$505, P338, $AE$6:$AE$505))</f>
        <v/>
      </c>
      <c r="AI338" s="11">
        <f>IF(AE338="","",IF(AE338="-","-",IF((AE338-AH338)=0,"-",IF((AE338-AH338)&gt;0,"↑","↓"))))</f>
        <v/>
      </c>
      <c r="AJ338" s="11">
        <f>IF(AF338="","",IF(AF338="-","-",AVERAGEIF($P$6:$P$505, P338, $AF$6:$AF$505)))</f>
        <v/>
      </c>
      <c r="AK338" s="11">
        <f>IF(AF338="","",IF(AF338="-","-",IF((AF338-AJ338)=0,"-",IF((AF338-AJ338)&gt;0,"↑","↓"))))</f>
        <v/>
      </c>
      <c r="AM338" s="124">
        <f>IF(I338="","",((I338-$AJ$2)*$AL$3*((1+$AL$3)^(30*12)))/(((1+$AL$3)^(30*12))-1))</f>
        <v/>
      </c>
    </row>
    <row r="339">
      <c r="B339" s="4" t="n"/>
      <c r="C339" s="10" t="n"/>
      <c r="D339" s="9" t="n"/>
      <c r="E339" s="9" t="n"/>
      <c r="F339" s="10" t="n"/>
      <c r="G339" s="9" t="n"/>
      <c r="H339" s="17" t="n"/>
      <c r="I339" s="123" t="n"/>
      <c r="J339" s="7" t="n"/>
      <c r="K339" s="5" t="n"/>
      <c r="L339" s="5" t="n"/>
      <c r="M339" s="8" t="n"/>
      <c r="N339" s="8" t="n"/>
      <c r="O339" s="5" t="n"/>
      <c r="P339" s="5" t="n"/>
      <c r="Q339" s="8" t="n"/>
      <c r="R339" s="8" t="n"/>
      <c r="S339" s="5" t="n"/>
      <c r="T339" s="5" t="n"/>
      <c r="U339" s="8" t="n"/>
      <c r="V339" s="8" t="n"/>
      <c r="W339" s="5" t="n"/>
      <c r="X339" s="5" t="n"/>
      <c r="Y339" s="5" t="n"/>
      <c r="Z339" s="5" t="n"/>
      <c r="AA339" s="5" t="n"/>
      <c r="AB339" s="5" t="n"/>
      <c r="AC339" s="12" t="n"/>
      <c r="AD339" s="17" t="n"/>
      <c r="AE339" s="11" t="n"/>
      <c r="AF339" s="11" t="n"/>
      <c r="AH339" s="11">
        <f>IF(P339="","",AVERAGEIF($P$6:$P$505, P339, $AE$6:$AE$505))</f>
        <v/>
      </c>
      <c r="AI339" s="11">
        <f>IF(AE339="","",IF(AE339="-","-",IF((AE339-AH339)=0,"-",IF((AE339-AH339)&gt;0,"↑","↓"))))</f>
        <v/>
      </c>
      <c r="AJ339" s="11">
        <f>IF(AF339="","",IF(AF339="-","-",AVERAGEIF($P$6:$P$505, P339, $AF$6:$AF$505)))</f>
        <v/>
      </c>
      <c r="AK339" s="11">
        <f>IF(AF339="","",IF(AF339="-","-",IF((AF339-AJ339)=0,"-",IF((AF339-AJ339)&gt;0,"↑","↓"))))</f>
        <v/>
      </c>
      <c r="AM339" s="124">
        <f>IF(I339="","",((I339-$AJ$2)*$AL$3*((1+$AL$3)^(30*12)))/(((1+$AL$3)^(30*12))-1))</f>
        <v/>
      </c>
    </row>
    <row r="340">
      <c r="B340" s="4" t="n"/>
      <c r="C340" s="10" t="n"/>
      <c r="D340" s="9" t="n"/>
      <c r="E340" s="9" t="n"/>
      <c r="F340" s="10" t="n"/>
      <c r="G340" s="9" t="n"/>
      <c r="H340" s="16" t="n"/>
      <c r="I340" s="123" t="n"/>
      <c r="J340" s="7" t="n"/>
      <c r="K340" s="5" t="n"/>
      <c r="L340" s="5" t="n"/>
      <c r="M340" s="8" t="n"/>
      <c r="N340" s="8" t="n"/>
      <c r="O340" s="5" t="n"/>
      <c r="P340" s="5" t="n"/>
      <c r="Q340" s="8" t="n"/>
      <c r="R340" s="8" t="n"/>
      <c r="S340" s="5" t="n"/>
      <c r="T340" s="5" t="n"/>
      <c r="U340" s="8" t="n"/>
      <c r="V340" s="8" t="n"/>
      <c r="W340" s="5" t="n"/>
      <c r="X340" s="5" t="n"/>
      <c r="Y340" s="5" t="n"/>
      <c r="Z340" s="5" t="n"/>
      <c r="AA340" s="5" t="n"/>
      <c r="AB340" s="5" t="n"/>
      <c r="AC340" s="12" t="n"/>
      <c r="AD340" s="16" t="n"/>
      <c r="AE340" s="11" t="n"/>
      <c r="AF340" s="11" t="n"/>
      <c r="AH340" s="11">
        <f>IF(P340="","",AVERAGEIF($P$6:$P$505, P340, $AE$6:$AE$505))</f>
        <v/>
      </c>
      <c r="AI340" s="11">
        <f>IF(AE340="","",IF(AE340="-","-",IF((AE340-AH340)=0,"-",IF((AE340-AH340)&gt;0,"↑","↓"))))</f>
        <v/>
      </c>
      <c r="AJ340" s="11">
        <f>IF(AF340="","",IF(AF340="-","-",AVERAGEIF($P$6:$P$505, P340, $AF$6:$AF$505)))</f>
        <v/>
      </c>
      <c r="AK340" s="11">
        <f>IF(AF340="","",IF(AF340="-","-",IF((AF340-AJ340)=0,"-",IF((AF340-AJ340)&gt;0,"↑","↓"))))</f>
        <v/>
      </c>
      <c r="AM340" s="124">
        <f>IF(I340="","",((I340-$AJ$2)*$AL$3*((1+$AL$3)^(30*12)))/(((1+$AL$3)^(30*12))-1))</f>
        <v/>
      </c>
    </row>
    <row r="341">
      <c r="B341" s="4" t="n"/>
      <c r="C341" s="10" t="n"/>
      <c r="D341" s="9" t="n"/>
      <c r="E341" s="9" t="n"/>
      <c r="F341" s="10" t="n"/>
      <c r="G341" s="9" t="n"/>
      <c r="H341" s="17" t="n"/>
      <c r="I341" s="123" t="n"/>
      <c r="J341" s="7" t="n"/>
      <c r="K341" s="5" t="n"/>
      <c r="L341" s="5" t="n"/>
      <c r="M341" s="8" t="n"/>
      <c r="N341" s="8" t="n"/>
      <c r="O341" s="5" t="n"/>
      <c r="P341" s="5" t="n"/>
      <c r="Q341" s="8" t="n"/>
      <c r="R341" s="8" t="n"/>
      <c r="S341" s="5" t="n"/>
      <c r="T341" s="5" t="n"/>
      <c r="U341" s="8" t="n"/>
      <c r="V341" s="8" t="n"/>
      <c r="W341" s="5" t="n"/>
      <c r="X341" s="5" t="n"/>
      <c r="Y341" s="5" t="n"/>
      <c r="Z341" s="5" t="n"/>
      <c r="AA341" s="5" t="n"/>
      <c r="AB341" s="5" t="n"/>
      <c r="AC341" s="12" t="n"/>
      <c r="AD341" s="17" t="n"/>
      <c r="AE341" s="11" t="n"/>
      <c r="AF341" s="11" t="n"/>
      <c r="AH341" s="11">
        <f>IF(P341="","",AVERAGEIF($P$6:$P$505, P341, $AE$6:$AE$505))</f>
        <v/>
      </c>
      <c r="AI341" s="11">
        <f>IF(AE341="","",IF(AE341="-","-",IF((AE341-AH341)=0,"-",IF((AE341-AH341)&gt;0,"↑","↓"))))</f>
        <v/>
      </c>
      <c r="AJ341" s="11">
        <f>IF(AF341="","",IF(AF341="-","-",AVERAGEIF($P$6:$P$505, P341, $AF$6:$AF$505)))</f>
        <v/>
      </c>
      <c r="AK341" s="11">
        <f>IF(AF341="","",IF(AF341="-","-",IF((AF341-AJ341)=0,"-",IF((AF341-AJ341)&gt;0,"↑","↓"))))</f>
        <v/>
      </c>
      <c r="AM341" s="124">
        <f>IF(I341="","",((I341-$AJ$2)*$AL$3*((1+$AL$3)^(30*12)))/(((1+$AL$3)^(30*12))-1))</f>
        <v/>
      </c>
    </row>
    <row r="342">
      <c r="B342" s="4" t="n"/>
      <c r="C342" s="10" t="n"/>
      <c r="D342" s="9" t="n"/>
      <c r="E342" s="9" t="n"/>
      <c r="F342" s="10" t="n"/>
      <c r="G342" s="9" t="n"/>
      <c r="H342" s="17" t="n"/>
      <c r="I342" s="123" t="n"/>
      <c r="J342" s="7" t="n"/>
      <c r="K342" s="5" t="n"/>
      <c r="L342" s="5" t="n"/>
      <c r="M342" s="8" t="n"/>
      <c r="N342" s="8" t="n"/>
      <c r="O342" s="5" t="n"/>
      <c r="P342" s="5" t="n"/>
      <c r="Q342" s="8" t="n"/>
      <c r="R342" s="8" t="n"/>
      <c r="S342" s="5" t="n"/>
      <c r="T342" s="5" t="n"/>
      <c r="U342" s="8" t="n"/>
      <c r="V342" s="8" t="n"/>
      <c r="W342" s="5" t="n"/>
      <c r="X342" s="5" t="n"/>
      <c r="Y342" s="5" t="n"/>
      <c r="Z342" s="5" t="n"/>
      <c r="AA342" s="5" t="n"/>
      <c r="AB342" s="5" t="n"/>
      <c r="AC342" s="12" t="n"/>
      <c r="AD342" s="17" t="n"/>
      <c r="AE342" s="11" t="n"/>
      <c r="AF342" s="11" t="n"/>
      <c r="AH342" s="11">
        <f>IF(P342="","",AVERAGEIF($P$6:$P$505, P342, $AE$6:$AE$505))</f>
        <v/>
      </c>
      <c r="AI342" s="11">
        <f>IF(AE342="","",IF(AE342="-","-",IF((AE342-AH342)=0,"-",IF((AE342-AH342)&gt;0,"↑","↓"))))</f>
        <v/>
      </c>
      <c r="AJ342" s="11">
        <f>IF(AF342="","",IF(AF342="-","-",AVERAGEIF($P$6:$P$505, P342, $AF$6:$AF$505)))</f>
        <v/>
      </c>
      <c r="AK342" s="11">
        <f>IF(AF342="","",IF(AF342="-","-",IF((AF342-AJ342)=0,"-",IF((AF342-AJ342)&gt;0,"↑","↓"))))</f>
        <v/>
      </c>
      <c r="AM342" s="124">
        <f>IF(I342="","",((I342-$AJ$2)*$AL$3*((1+$AL$3)^(30*12)))/(((1+$AL$3)^(30*12))-1))</f>
        <v/>
      </c>
    </row>
    <row r="343">
      <c r="B343" s="4" t="n"/>
      <c r="C343" s="10" t="n"/>
      <c r="D343" s="9" t="n"/>
      <c r="E343" s="9" t="n"/>
      <c r="F343" s="10" t="n"/>
      <c r="G343" s="9" t="n"/>
      <c r="H343" s="16" t="n"/>
      <c r="I343" s="123" t="n"/>
      <c r="J343" s="7" t="n"/>
      <c r="K343" s="5" t="n"/>
      <c r="L343" s="5" t="n"/>
      <c r="M343" s="8" t="n"/>
      <c r="N343" s="8" t="n"/>
      <c r="O343" s="5" t="n"/>
      <c r="P343" s="5" t="n"/>
      <c r="Q343" s="8" t="n"/>
      <c r="R343" s="8" t="n"/>
      <c r="S343" s="5" t="n"/>
      <c r="T343" s="5" t="n"/>
      <c r="U343" s="8" t="n"/>
      <c r="V343" s="8" t="n"/>
      <c r="W343" s="5" t="n"/>
      <c r="X343" s="5" t="n"/>
      <c r="Y343" s="5" t="n"/>
      <c r="Z343" s="5" t="n"/>
      <c r="AA343" s="5" t="n"/>
      <c r="AB343" s="5" t="n"/>
      <c r="AC343" s="12" t="n"/>
      <c r="AD343" s="16" t="n"/>
      <c r="AE343" s="11" t="n"/>
      <c r="AF343" s="11" t="n"/>
      <c r="AH343" s="11">
        <f>IF(P343="","",AVERAGEIF($P$6:$P$505, P343, $AE$6:$AE$505))</f>
        <v/>
      </c>
      <c r="AI343" s="11">
        <f>IF(AE343="","",IF(AE343="-","-",IF((AE343-AH343)=0,"-",IF((AE343-AH343)&gt;0,"↑","↓"))))</f>
        <v/>
      </c>
      <c r="AJ343" s="11">
        <f>IF(AF343="","",IF(AF343="-","-",AVERAGEIF($P$6:$P$505, P343, $AF$6:$AF$505)))</f>
        <v/>
      </c>
      <c r="AK343" s="11">
        <f>IF(AF343="","",IF(AF343="-","-",IF((AF343-AJ343)=0,"-",IF((AF343-AJ343)&gt;0,"↑","↓"))))</f>
        <v/>
      </c>
      <c r="AM343" s="124">
        <f>IF(I343="","",((I343-$AJ$2)*$AL$3*((1+$AL$3)^(30*12)))/(((1+$AL$3)^(30*12))-1))</f>
        <v/>
      </c>
    </row>
    <row r="344">
      <c r="B344" s="4" t="n"/>
      <c r="C344" s="10" t="n"/>
      <c r="D344" s="9" t="n"/>
      <c r="E344" s="9" t="n"/>
      <c r="F344" s="10" t="n"/>
      <c r="G344" s="9" t="n"/>
      <c r="H344" s="17" t="n"/>
      <c r="I344" s="123" t="n"/>
      <c r="J344" s="7" t="n"/>
      <c r="K344" s="5" t="n"/>
      <c r="L344" s="5" t="n"/>
      <c r="M344" s="8" t="n"/>
      <c r="N344" s="8" t="n"/>
      <c r="O344" s="5" t="n"/>
      <c r="P344" s="5" t="n"/>
      <c r="Q344" s="8" t="n"/>
      <c r="R344" s="8" t="n"/>
      <c r="S344" s="5" t="n"/>
      <c r="T344" s="5" t="n"/>
      <c r="U344" s="8" t="n"/>
      <c r="V344" s="8" t="n"/>
      <c r="W344" s="5" t="n"/>
      <c r="X344" s="5" t="n"/>
      <c r="Y344" s="5" t="n"/>
      <c r="Z344" s="5" t="n"/>
      <c r="AA344" s="5" t="n"/>
      <c r="AB344" s="5" t="n"/>
      <c r="AC344" s="12" t="n"/>
      <c r="AD344" s="17" t="n"/>
      <c r="AE344" s="11" t="n"/>
      <c r="AF344" s="11" t="n"/>
      <c r="AH344" s="11">
        <f>IF(P344="","",AVERAGEIF($P$6:$P$505, P344, $AE$6:$AE$505))</f>
        <v/>
      </c>
      <c r="AI344" s="11">
        <f>IF(AE344="","",IF(AE344="-","-",IF((AE344-AH344)=0,"-",IF((AE344-AH344)&gt;0,"↑","↓"))))</f>
        <v/>
      </c>
      <c r="AJ344" s="11">
        <f>IF(AF344="","",IF(AF344="-","-",AVERAGEIF($P$6:$P$505, P344, $AF$6:$AF$505)))</f>
        <v/>
      </c>
      <c r="AK344" s="11">
        <f>IF(AF344="","",IF(AF344="-","-",IF((AF344-AJ344)=0,"-",IF((AF344-AJ344)&gt;0,"↑","↓"))))</f>
        <v/>
      </c>
      <c r="AM344" s="124">
        <f>IF(I344="","",((I344-$AJ$2)*$AL$3*((1+$AL$3)^(30*12)))/(((1+$AL$3)^(30*12))-1))</f>
        <v/>
      </c>
    </row>
    <row r="345">
      <c r="B345" s="4" t="n"/>
      <c r="C345" s="10" t="n"/>
      <c r="D345" s="9" t="n"/>
      <c r="E345" s="9" t="n"/>
      <c r="F345" s="10" t="n"/>
      <c r="G345" s="9" t="n"/>
      <c r="H345" s="17" t="n"/>
      <c r="I345" s="123" t="n"/>
      <c r="J345" s="7" t="n"/>
      <c r="K345" s="5" t="n"/>
      <c r="L345" s="5" t="n"/>
      <c r="M345" s="8" t="n"/>
      <c r="N345" s="8" t="n"/>
      <c r="O345" s="5" t="n"/>
      <c r="P345" s="5" t="n"/>
      <c r="Q345" s="8" t="n"/>
      <c r="R345" s="8" t="n"/>
      <c r="S345" s="5" t="n"/>
      <c r="T345" s="5" t="n"/>
      <c r="U345" s="8" t="n"/>
      <c r="V345" s="8" t="n"/>
      <c r="W345" s="5" t="n"/>
      <c r="X345" s="5" t="n"/>
      <c r="Y345" s="5" t="n"/>
      <c r="Z345" s="5" t="n"/>
      <c r="AA345" s="5" t="n"/>
      <c r="AB345" s="5" t="n"/>
      <c r="AC345" s="12" t="n"/>
      <c r="AD345" s="17" t="n"/>
      <c r="AE345" s="11" t="n"/>
      <c r="AF345" s="11" t="n"/>
      <c r="AH345" s="11">
        <f>IF(P345="","",AVERAGEIF($P$6:$P$505, P345, $AE$6:$AE$505))</f>
        <v/>
      </c>
      <c r="AI345" s="11">
        <f>IF(AE345="","",IF(AE345="-","-",IF((AE345-AH345)=0,"-",IF((AE345-AH345)&gt;0,"↑","↓"))))</f>
        <v/>
      </c>
      <c r="AJ345" s="11">
        <f>IF(AF345="","",IF(AF345="-","-",AVERAGEIF($P$6:$P$505, P345, $AF$6:$AF$505)))</f>
        <v/>
      </c>
      <c r="AK345" s="11">
        <f>IF(AF345="","",IF(AF345="-","-",IF((AF345-AJ345)=0,"-",IF((AF345-AJ345)&gt;0,"↑","↓"))))</f>
        <v/>
      </c>
      <c r="AM345" s="124">
        <f>IF(I345="","",((I345-$AJ$2)*$AL$3*((1+$AL$3)^(30*12)))/(((1+$AL$3)^(30*12))-1))</f>
        <v/>
      </c>
    </row>
    <row r="346">
      <c r="B346" s="4" t="n"/>
      <c r="C346" s="10" t="n"/>
      <c r="D346" s="9" t="n"/>
      <c r="E346" s="9" t="n"/>
      <c r="F346" s="10" t="n"/>
      <c r="G346" s="9" t="n"/>
      <c r="H346" s="16" t="n"/>
      <c r="I346" s="123" t="n"/>
      <c r="J346" s="7" t="n"/>
      <c r="K346" s="5" t="n"/>
      <c r="L346" s="5" t="n"/>
      <c r="M346" s="8" t="n"/>
      <c r="N346" s="8" t="n"/>
      <c r="O346" s="5" t="n"/>
      <c r="P346" s="5" t="n"/>
      <c r="Q346" s="8" t="n"/>
      <c r="R346" s="8" t="n"/>
      <c r="S346" s="5" t="n"/>
      <c r="T346" s="5" t="n"/>
      <c r="U346" s="8" t="n"/>
      <c r="V346" s="8" t="n"/>
      <c r="W346" s="5" t="n"/>
      <c r="X346" s="5" t="n"/>
      <c r="Y346" s="5" t="n"/>
      <c r="Z346" s="5" t="n"/>
      <c r="AA346" s="5" t="n"/>
      <c r="AB346" s="5" t="n"/>
      <c r="AC346" s="12" t="n"/>
      <c r="AD346" s="16" t="n"/>
      <c r="AE346" s="11" t="n"/>
      <c r="AF346" s="11" t="n"/>
      <c r="AH346" s="11">
        <f>IF(P346="","",AVERAGEIF($P$6:$P$505, P346, $AE$6:$AE$505))</f>
        <v/>
      </c>
      <c r="AI346" s="11">
        <f>IF(AE346="","",IF(AE346="-","-",IF((AE346-AH346)=0,"-",IF((AE346-AH346)&gt;0,"↑","↓"))))</f>
        <v/>
      </c>
      <c r="AJ346" s="11">
        <f>IF(AF346="","",IF(AF346="-","-",AVERAGEIF($P$6:$P$505, P346, $AF$6:$AF$505)))</f>
        <v/>
      </c>
      <c r="AK346" s="11">
        <f>IF(AF346="","",IF(AF346="-","-",IF((AF346-AJ346)=0,"-",IF((AF346-AJ346)&gt;0,"↑","↓"))))</f>
        <v/>
      </c>
      <c r="AM346" s="124">
        <f>IF(I346="","",((I346-$AJ$2)*$AL$3*((1+$AL$3)^(30*12)))/(((1+$AL$3)^(30*12))-1))</f>
        <v/>
      </c>
    </row>
    <row r="347">
      <c r="B347" s="4" t="n"/>
      <c r="C347" s="10" t="n"/>
      <c r="D347" s="9" t="n"/>
      <c r="E347" s="9" t="n"/>
      <c r="F347" s="10" t="n"/>
      <c r="G347" s="9" t="n"/>
      <c r="H347" s="17" t="n"/>
      <c r="I347" s="123" t="n"/>
      <c r="J347" s="7" t="n"/>
      <c r="K347" s="5" t="n"/>
      <c r="L347" s="5" t="n"/>
      <c r="M347" s="8" t="n"/>
      <c r="N347" s="8" t="n"/>
      <c r="O347" s="5" t="n"/>
      <c r="P347" s="5" t="n"/>
      <c r="Q347" s="8" t="n"/>
      <c r="R347" s="8" t="n"/>
      <c r="S347" s="5" t="n"/>
      <c r="T347" s="5" t="n"/>
      <c r="U347" s="8" t="n"/>
      <c r="V347" s="8" t="n"/>
      <c r="W347" s="5" t="n"/>
      <c r="X347" s="5" t="n"/>
      <c r="Y347" s="5" t="n"/>
      <c r="Z347" s="5" t="n"/>
      <c r="AA347" s="5" t="n"/>
      <c r="AB347" s="5" t="n"/>
      <c r="AC347" s="12" t="n"/>
      <c r="AD347" s="17" t="n"/>
      <c r="AE347" s="11" t="n"/>
      <c r="AF347" s="11" t="n"/>
      <c r="AH347" s="11">
        <f>IF(P347="","",AVERAGEIF($P$6:$P$505, P347, $AE$6:$AE$505))</f>
        <v/>
      </c>
      <c r="AI347" s="11">
        <f>IF(AE347="","",IF(AE347="-","-",IF((AE347-AH347)=0,"-",IF((AE347-AH347)&gt;0,"↑","↓"))))</f>
        <v/>
      </c>
      <c r="AJ347" s="11">
        <f>IF(AF347="","",IF(AF347="-","-",AVERAGEIF($P$6:$P$505, P347, $AF$6:$AF$505)))</f>
        <v/>
      </c>
      <c r="AK347" s="11">
        <f>IF(AF347="","",IF(AF347="-","-",IF((AF347-AJ347)=0,"-",IF((AF347-AJ347)&gt;0,"↑","↓"))))</f>
        <v/>
      </c>
      <c r="AM347" s="124">
        <f>IF(I347="","",((I347-$AJ$2)*$AL$3*((1+$AL$3)^(30*12)))/(((1+$AL$3)^(30*12))-1))</f>
        <v/>
      </c>
    </row>
    <row r="348">
      <c r="B348" s="4" t="n"/>
      <c r="C348" s="10" t="n"/>
      <c r="D348" s="9" t="n"/>
      <c r="E348" s="9" t="n"/>
      <c r="F348" s="10" t="n"/>
      <c r="G348" s="9" t="n"/>
      <c r="H348" s="17" t="n"/>
      <c r="I348" s="123" t="n"/>
      <c r="J348" s="7" t="n"/>
      <c r="K348" s="5" t="n"/>
      <c r="L348" s="5" t="n"/>
      <c r="M348" s="8" t="n"/>
      <c r="N348" s="8" t="n"/>
      <c r="O348" s="5" t="n"/>
      <c r="P348" s="5" t="n"/>
      <c r="Q348" s="8" t="n"/>
      <c r="R348" s="8" t="n"/>
      <c r="S348" s="5" t="n"/>
      <c r="T348" s="5" t="n"/>
      <c r="U348" s="8" t="n"/>
      <c r="V348" s="8" t="n"/>
      <c r="W348" s="5" t="n"/>
      <c r="X348" s="5" t="n"/>
      <c r="Y348" s="5" t="n"/>
      <c r="Z348" s="5" t="n"/>
      <c r="AA348" s="5" t="n"/>
      <c r="AB348" s="5" t="n"/>
      <c r="AC348" s="12" t="n"/>
      <c r="AD348" s="17" t="n"/>
      <c r="AE348" s="11" t="n"/>
      <c r="AF348" s="11" t="n"/>
      <c r="AH348" s="11">
        <f>IF(P348="","",AVERAGEIF($P$6:$P$505, P348, $AE$6:$AE$505))</f>
        <v/>
      </c>
      <c r="AI348" s="11">
        <f>IF(AE348="","",IF(AE348="-","-",IF((AE348-AH348)=0,"-",IF((AE348-AH348)&gt;0,"↑","↓"))))</f>
        <v/>
      </c>
      <c r="AJ348" s="11">
        <f>IF(AF348="","",IF(AF348="-","-",AVERAGEIF($P$6:$P$505, P348, $AF$6:$AF$505)))</f>
        <v/>
      </c>
      <c r="AK348" s="11">
        <f>IF(AF348="","",IF(AF348="-","-",IF((AF348-AJ348)=0,"-",IF((AF348-AJ348)&gt;0,"↑","↓"))))</f>
        <v/>
      </c>
      <c r="AM348" s="124">
        <f>IF(I348="","",((I348-$AJ$2)*$AL$3*((1+$AL$3)^(30*12)))/(((1+$AL$3)^(30*12))-1))</f>
        <v/>
      </c>
    </row>
    <row r="349">
      <c r="B349" s="4" t="n"/>
      <c r="C349" s="10" t="n"/>
      <c r="D349" s="9" t="n"/>
      <c r="E349" s="9" t="n"/>
      <c r="F349" s="10" t="n"/>
      <c r="G349" s="9" t="n"/>
      <c r="H349" s="16" t="n"/>
      <c r="I349" s="123" t="n"/>
      <c r="J349" s="7" t="n"/>
      <c r="K349" s="5" t="n"/>
      <c r="L349" s="5" t="n"/>
      <c r="M349" s="8" t="n"/>
      <c r="N349" s="8" t="n"/>
      <c r="O349" s="5" t="n"/>
      <c r="P349" s="5" t="n"/>
      <c r="Q349" s="8" t="n"/>
      <c r="R349" s="8" t="n"/>
      <c r="S349" s="5" t="n"/>
      <c r="T349" s="5" t="n"/>
      <c r="U349" s="8" t="n"/>
      <c r="V349" s="8" t="n"/>
      <c r="W349" s="5" t="n"/>
      <c r="X349" s="5" t="n"/>
      <c r="Y349" s="5" t="n"/>
      <c r="Z349" s="5" t="n"/>
      <c r="AA349" s="5" t="n"/>
      <c r="AB349" s="5" t="n"/>
      <c r="AC349" s="12" t="n"/>
      <c r="AD349" s="16" t="n"/>
      <c r="AE349" s="11" t="n"/>
      <c r="AF349" s="11" t="n"/>
      <c r="AH349" s="11">
        <f>IF(P349="","",AVERAGEIF($P$6:$P$505, P349, $AE$6:$AE$505))</f>
        <v/>
      </c>
      <c r="AI349" s="11">
        <f>IF(AE349="","",IF(AE349="-","-",IF((AE349-AH349)=0,"-",IF((AE349-AH349)&gt;0,"↑","↓"))))</f>
        <v/>
      </c>
      <c r="AJ349" s="11">
        <f>IF(AF349="","",IF(AF349="-","-",AVERAGEIF($P$6:$P$505, P349, $AF$6:$AF$505)))</f>
        <v/>
      </c>
      <c r="AK349" s="11">
        <f>IF(AF349="","",IF(AF349="-","-",IF((AF349-AJ349)=0,"-",IF((AF349-AJ349)&gt;0,"↑","↓"))))</f>
        <v/>
      </c>
      <c r="AM349" s="124">
        <f>IF(I349="","",((I349-$AJ$2)*$AL$3*((1+$AL$3)^(30*12)))/(((1+$AL$3)^(30*12))-1))</f>
        <v/>
      </c>
    </row>
    <row r="350">
      <c r="B350" s="4" t="n"/>
      <c r="C350" s="10" t="n"/>
      <c r="D350" s="9" t="n"/>
      <c r="E350" s="9" t="n"/>
      <c r="F350" s="10" t="n"/>
      <c r="G350" s="9" t="n"/>
      <c r="H350" s="17" t="n"/>
      <c r="I350" s="123" t="n"/>
      <c r="J350" s="7" t="n"/>
      <c r="K350" s="5" t="n"/>
      <c r="L350" s="5" t="n"/>
      <c r="M350" s="8" t="n"/>
      <c r="N350" s="8" t="n"/>
      <c r="O350" s="5" t="n"/>
      <c r="P350" s="5" t="n"/>
      <c r="Q350" s="8" t="n"/>
      <c r="R350" s="8" t="n"/>
      <c r="S350" s="5" t="n"/>
      <c r="T350" s="5" t="n"/>
      <c r="U350" s="8" t="n"/>
      <c r="V350" s="8" t="n"/>
      <c r="W350" s="5" t="n"/>
      <c r="X350" s="5" t="n"/>
      <c r="Y350" s="5" t="n"/>
      <c r="Z350" s="5" t="n"/>
      <c r="AA350" s="5" t="n"/>
      <c r="AB350" s="5" t="n"/>
      <c r="AC350" s="12" t="n"/>
      <c r="AD350" s="17" t="n"/>
      <c r="AE350" s="11" t="n"/>
      <c r="AF350" s="11" t="n"/>
      <c r="AH350" s="11">
        <f>IF(P350="","",AVERAGEIF($P$6:$P$505, P350, $AE$6:$AE$505))</f>
        <v/>
      </c>
      <c r="AI350" s="11">
        <f>IF(AE350="","",IF(AE350="-","-",IF((AE350-AH350)=0,"-",IF((AE350-AH350)&gt;0,"↑","↓"))))</f>
        <v/>
      </c>
      <c r="AJ350" s="11">
        <f>IF(AF350="","",IF(AF350="-","-",AVERAGEIF($P$6:$P$505, P350, $AF$6:$AF$505)))</f>
        <v/>
      </c>
      <c r="AK350" s="11">
        <f>IF(AF350="","",IF(AF350="-","-",IF((AF350-AJ350)=0,"-",IF((AF350-AJ350)&gt;0,"↑","↓"))))</f>
        <v/>
      </c>
      <c r="AM350" s="124">
        <f>IF(I350="","",((I350-$AJ$2)*$AL$3*((1+$AL$3)^(30*12)))/(((1+$AL$3)^(30*12))-1))</f>
        <v/>
      </c>
    </row>
    <row r="351">
      <c r="B351" s="4" t="n"/>
      <c r="C351" s="10" t="n"/>
      <c r="D351" s="9" t="n"/>
      <c r="E351" s="9" t="n"/>
      <c r="F351" s="10" t="n"/>
      <c r="G351" s="9" t="n"/>
      <c r="H351" s="17" t="n"/>
      <c r="I351" s="123" t="n"/>
      <c r="J351" s="7" t="n"/>
      <c r="K351" s="5" t="n"/>
      <c r="L351" s="5" t="n"/>
      <c r="M351" s="8" t="n"/>
      <c r="N351" s="8" t="n"/>
      <c r="O351" s="5" t="n"/>
      <c r="P351" s="5" t="n"/>
      <c r="Q351" s="8" t="n"/>
      <c r="R351" s="8" t="n"/>
      <c r="S351" s="5" t="n"/>
      <c r="T351" s="5" t="n"/>
      <c r="U351" s="8" t="n"/>
      <c r="V351" s="8" t="n"/>
      <c r="W351" s="5" t="n"/>
      <c r="X351" s="5" t="n"/>
      <c r="Y351" s="5" t="n"/>
      <c r="Z351" s="5" t="n"/>
      <c r="AA351" s="5" t="n"/>
      <c r="AB351" s="5" t="n"/>
      <c r="AC351" s="12" t="n"/>
      <c r="AD351" s="17" t="n"/>
      <c r="AE351" s="11" t="n"/>
      <c r="AF351" s="11" t="n"/>
      <c r="AH351" s="11">
        <f>IF(P351="","",AVERAGEIF($P$6:$P$505, P351, $AE$6:$AE$505))</f>
        <v/>
      </c>
      <c r="AI351" s="11">
        <f>IF(AE351="","",IF(AE351="-","-",IF((AE351-AH351)=0,"-",IF((AE351-AH351)&gt;0,"↑","↓"))))</f>
        <v/>
      </c>
      <c r="AJ351" s="11">
        <f>IF(AF351="","",IF(AF351="-","-",AVERAGEIF($P$6:$P$505, P351, $AF$6:$AF$505)))</f>
        <v/>
      </c>
      <c r="AK351" s="11">
        <f>IF(AF351="","",IF(AF351="-","-",IF((AF351-AJ351)=0,"-",IF((AF351-AJ351)&gt;0,"↑","↓"))))</f>
        <v/>
      </c>
      <c r="AM351" s="124">
        <f>IF(I351="","",((I351-$AJ$2)*$AL$3*((1+$AL$3)^(30*12)))/(((1+$AL$3)^(30*12))-1))</f>
        <v/>
      </c>
    </row>
    <row r="352">
      <c r="B352" s="4" t="n"/>
      <c r="C352" s="10" t="n"/>
      <c r="D352" s="9" t="n"/>
      <c r="E352" s="9" t="n"/>
      <c r="F352" s="10" t="n"/>
      <c r="G352" s="9" t="n"/>
      <c r="H352" s="16" t="n"/>
      <c r="I352" s="123" t="n"/>
      <c r="J352" s="7" t="n"/>
      <c r="K352" s="5" t="n"/>
      <c r="L352" s="5" t="n"/>
      <c r="M352" s="8" t="n"/>
      <c r="N352" s="8" t="n"/>
      <c r="O352" s="5" t="n"/>
      <c r="P352" s="5" t="n"/>
      <c r="Q352" s="8" t="n"/>
      <c r="R352" s="8" t="n"/>
      <c r="S352" s="5" t="n"/>
      <c r="T352" s="5" t="n"/>
      <c r="U352" s="8" t="n"/>
      <c r="V352" s="8" t="n"/>
      <c r="W352" s="5" t="n"/>
      <c r="X352" s="5" t="n"/>
      <c r="Y352" s="5" t="n"/>
      <c r="Z352" s="5" t="n"/>
      <c r="AA352" s="5" t="n"/>
      <c r="AB352" s="5" t="n"/>
      <c r="AC352" s="12" t="n"/>
      <c r="AD352" s="16" t="n"/>
      <c r="AE352" s="11" t="n"/>
      <c r="AF352" s="11" t="n"/>
      <c r="AH352" s="11">
        <f>IF(P352="","",AVERAGEIF($P$6:$P$505, P352, $AE$6:$AE$505))</f>
        <v/>
      </c>
      <c r="AI352" s="11">
        <f>IF(AE352="","",IF(AE352="-","-",IF((AE352-AH352)=0,"-",IF((AE352-AH352)&gt;0,"↑","↓"))))</f>
        <v/>
      </c>
      <c r="AJ352" s="11">
        <f>IF(AF352="","",IF(AF352="-","-",AVERAGEIF($P$6:$P$505, P352, $AF$6:$AF$505)))</f>
        <v/>
      </c>
      <c r="AK352" s="11">
        <f>IF(AF352="","",IF(AF352="-","-",IF((AF352-AJ352)=0,"-",IF((AF352-AJ352)&gt;0,"↑","↓"))))</f>
        <v/>
      </c>
      <c r="AM352" s="124">
        <f>IF(I352="","",((I352-$AJ$2)*$AL$3*((1+$AL$3)^(30*12)))/(((1+$AL$3)^(30*12))-1))</f>
        <v/>
      </c>
    </row>
    <row r="353">
      <c r="B353" s="4" t="n"/>
      <c r="C353" s="10" t="n"/>
      <c r="D353" s="9" t="n"/>
      <c r="E353" s="9" t="n"/>
      <c r="F353" s="10" t="n"/>
      <c r="G353" s="9" t="n"/>
      <c r="H353" s="17" t="n"/>
      <c r="I353" s="123" t="n"/>
      <c r="J353" s="7" t="n"/>
      <c r="K353" s="5" t="n"/>
      <c r="L353" s="5" t="n"/>
      <c r="M353" s="8" t="n"/>
      <c r="N353" s="8" t="n"/>
      <c r="O353" s="5" t="n"/>
      <c r="P353" s="5" t="n"/>
      <c r="Q353" s="8" t="n"/>
      <c r="R353" s="8" t="n"/>
      <c r="S353" s="5" t="n"/>
      <c r="T353" s="5" t="n"/>
      <c r="U353" s="8" t="n"/>
      <c r="V353" s="8" t="n"/>
      <c r="W353" s="5" t="n"/>
      <c r="X353" s="5" t="n"/>
      <c r="Y353" s="5" t="n"/>
      <c r="Z353" s="5" t="n"/>
      <c r="AA353" s="5" t="n"/>
      <c r="AB353" s="5" t="n"/>
      <c r="AC353" s="12" t="n"/>
      <c r="AD353" s="17" t="n"/>
      <c r="AE353" s="11" t="n"/>
      <c r="AF353" s="11" t="n"/>
      <c r="AH353" s="11">
        <f>IF(P353="","",AVERAGEIF($P$6:$P$505, P353, $AE$6:$AE$505))</f>
        <v/>
      </c>
      <c r="AI353" s="11">
        <f>IF(AE353="","",IF(AE353="-","-",IF((AE353-AH353)=0,"-",IF((AE353-AH353)&gt;0,"↑","↓"))))</f>
        <v/>
      </c>
      <c r="AJ353" s="11">
        <f>IF(AF353="","",IF(AF353="-","-",AVERAGEIF($P$6:$P$505, P353, $AF$6:$AF$505)))</f>
        <v/>
      </c>
      <c r="AK353" s="11">
        <f>IF(AF353="","",IF(AF353="-","-",IF((AF353-AJ353)=0,"-",IF((AF353-AJ353)&gt;0,"↑","↓"))))</f>
        <v/>
      </c>
      <c r="AM353" s="124">
        <f>IF(I353="","",((I353-$AJ$2)*$AL$3*((1+$AL$3)^(30*12)))/(((1+$AL$3)^(30*12))-1))</f>
        <v/>
      </c>
    </row>
    <row r="354">
      <c r="B354" s="4" t="n"/>
      <c r="C354" s="10" t="n"/>
      <c r="D354" s="9" t="n"/>
      <c r="E354" s="9" t="n"/>
      <c r="F354" s="10" t="n"/>
      <c r="G354" s="9" t="n"/>
      <c r="H354" s="17" t="n"/>
      <c r="I354" s="123" t="n"/>
      <c r="J354" s="7" t="n"/>
      <c r="K354" s="5" t="n"/>
      <c r="L354" s="5" t="n"/>
      <c r="M354" s="8" t="n"/>
      <c r="N354" s="8" t="n"/>
      <c r="O354" s="5" t="n"/>
      <c r="P354" s="5" t="n"/>
      <c r="Q354" s="8" t="n"/>
      <c r="R354" s="8" t="n"/>
      <c r="S354" s="5" t="n"/>
      <c r="T354" s="5" t="n"/>
      <c r="U354" s="8" t="n"/>
      <c r="V354" s="8" t="n"/>
      <c r="W354" s="5" t="n"/>
      <c r="X354" s="5" t="n"/>
      <c r="Y354" s="5" t="n"/>
      <c r="Z354" s="5" t="n"/>
      <c r="AA354" s="5" t="n"/>
      <c r="AB354" s="5" t="n"/>
      <c r="AC354" s="12" t="n"/>
      <c r="AD354" s="17" t="n"/>
      <c r="AE354" s="11" t="n"/>
      <c r="AF354" s="11" t="n"/>
      <c r="AH354" s="11">
        <f>IF(P354="","",AVERAGEIF($P$6:$P$505, P354, $AE$6:$AE$505))</f>
        <v/>
      </c>
      <c r="AI354" s="11">
        <f>IF(AE354="","",IF(AE354="-","-",IF((AE354-AH354)=0,"-",IF((AE354-AH354)&gt;0,"↑","↓"))))</f>
        <v/>
      </c>
      <c r="AJ354" s="11">
        <f>IF(AF354="","",IF(AF354="-","-",AVERAGEIF($P$6:$P$505, P354, $AF$6:$AF$505)))</f>
        <v/>
      </c>
      <c r="AK354" s="11">
        <f>IF(AF354="","",IF(AF354="-","-",IF((AF354-AJ354)=0,"-",IF((AF354-AJ354)&gt;0,"↑","↓"))))</f>
        <v/>
      </c>
      <c r="AM354" s="124">
        <f>IF(I354="","",((I354-$AJ$2)*$AL$3*((1+$AL$3)^(30*12)))/(((1+$AL$3)^(30*12))-1))</f>
        <v/>
      </c>
    </row>
    <row r="355">
      <c r="B355" s="4" t="n"/>
      <c r="C355" s="10" t="n"/>
      <c r="D355" s="9" t="n"/>
      <c r="E355" s="9" t="n"/>
      <c r="F355" s="10" t="n"/>
      <c r="G355" s="9" t="n"/>
      <c r="H355" s="16" t="n"/>
      <c r="I355" s="123" t="n"/>
      <c r="J355" s="7" t="n"/>
      <c r="K355" s="5" t="n"/>
      <c r="L355" s="5" t="n"/>
      <c r="M355" s="8" t="n"/>
      <c r="N355" s="8" t="n"/>
      <c r="O355" s="5" t="n"/>
      <c r="P355" s="5" t="n"/>
      <c r="Q355" s="8" t="n"/>
      <c r="R355" s="8" t="n"/>
      <c r="S355" s="5" t="n"/>
      <c r="T355" s="5" t="n"/>
      <c r="U355" s="8" t="n"/>
      <c r="V355" s="8" t="n"/>
      <c r="W355" s="5" t="n"/>
      <c r="X355" s="5" t="n"/>
      <c r="Y355" s="5" t="n"/>
      <c r="Z355" s="5" t="n"/>
      <c r="AA355" s="5" t="n"/>
      <c r="AB355" s="5" t="n"/>
      <c r="AC355" s="12" t="n"/>
      <c r="AD355" s="16" t="n"/>
      <c r="AE355" s="11" t="n"/>
      <c r="AF355" s="11" t="n"/>
      <c r="AH355" s="11">
        <f>IF(P355="","",AVERAGEIF($P$6:$P$505, P355, $AE$6:$AE$505))</f>
        <v/>
      </c>
      <c r="AI355" s="11">
        <f>IF(AE355="","",IF(AE355="-","-",IF((AE355-AH355)=0,"-",IF((AE355-AH355)&gt;0,"↑","↓"))))</f>
        <v/>
      </c>
      <c r="AJ355" s="11">
        <f>IF(AF355="","",IF(AF355="-","-",AVERAGEIF($P$6:$P$505, P355, $AF$6:$AF$505)))</f>
        <v/>
      </c>
      <c r="AK355" s="11">
        <f>IF(AF355="","",IF(AF355="-","-",IF((AF355-AJ355)=0,"-",IF((AF355-AJ355)&gt;0,"↑","↓"))))</f>
        <v/>
      </c>
      <c r="AM355" s="124">
        <f>IF(I355="","",((I355-$AJ$2)*$AL$3*((1+$AL$3)^(30*12)))/(((1+$AL$3)^(30*12))-1))</f>
        <v/>
      </c>
    </row>
    <row r="356">
      <c r="B356" s="4" t="n"/>
      <c r="C356" s="10" t="n"/>
      <c r="D356" s="9" t="n"/>
      <c r="E356" s="9" t="n"/>
      <c r="F356" s="10" t="n"/>
      <c r="G356" s="9" t="n"/>
      <c r="H356" s="17" t="n"/>
      <c r="I356" s="123" t="n"/>
      <c r="J356" s="7" t="n"/>
      <c r="K356" s="5" t="n"/>
      <c r="L356" s="5" t="n"/>
      <c r="M356" s="8" t="n"/>
      <c r="N356" s="8" t="n"/>
      <c r="O356" s="5" t="n"/>
      <c r="P356" s="5" t="n"/>
      <c r="Q356" s="8" t="n"/>
      <c r="R356" s="8" t="n"/>
      <c r="S356" s="5" t="n"/>
      <c r="T356" s="5" t="n"/>
      <c r="U356" s="8" t="n"/>
      <c r="V356" s="8" t="n"/>
      <c r="W356" s="5" t="n"/>
      <c r="X356" s="5" t="n"/>
      <c r="Y356" s="5" t="n"/>
      <c r="Z356" s="5" t="n"/>
      <c r="AA356" s="5" t="n"/>
      <c r="AB356" s="5" t="n"/>
      <c r="AC356" s="12" t="n"/>
      <c r="AD356" s="17" t="n"/>
      <c r="AE356" s="11" t="n"/>
      <c r="AF356" s="11" t="n"/>
      <c r="AH356" s="11">
        <f>IF(P356="","",AVERAGEIF($P$6:$P$505, P356, $AE$6:$AE$505))</f>
        <v/>
      </c>
      <c r="AI356" s="11">
        <f>IF(AE356="","",IF(AE356="-","-",IF((AE356-AH356)=0,"-",IF((AE356-AH356)&gt;0,"↑","↓"))))</f>
        <v/>
      </c>
      <c r="AJ356" s="11">
        <f>IF(AF356="","",IF(AF356="-","-",AVERAGEIF($P$6:$P$505, P356, $AF$6:$AF$505)))</f>
        <v/>
      </c>
      <c r="AK356" s="11">
        <f>IF(AF356="","",IF(AF356="-","-",IF((AF356-AJ356)=0,"-",IF((AF356-AJ356)&gt;0,"↑","↓"))))</f>
        <v/>
      </c>
      <c r="AM356" s="124">
        <f>IF(I356="","",((I356-$AJ$2)*$AL$3*((1+$AL$3)^(30*12)))/(((1+$AL$3)^(30*12))-1))</f>
        <v/>
      </c>
    </row>
    <row r="357">
      <c r="B357" s="4" t="n"/>
      <c r="C357" s="10" t="n"/>
      <c r="D357" s="9" t="n"/>
      <c r="E357" s="9" t="n"/>
      <c r="F357" s="10" t="n"/>
      <c r="G357" s="9" t="n"/>
      <c r="H357" s="17" t="n"/>
      <c r="I357" s="123" t="n"/>
      <c r="J357" s="7" t="n"/>
      <c r="K357" s="5" t="n"/>
      <c r="L357" s="5" t="n"/>
      <c r="M357" s="8" t="n"/>
      <c r="N357" s="8" t="n"/>
      <c r="O357" s="5" t="n"/>
      <c r="P357" s="5" t="n"/>
      <c r="Q357" s="8" t="n"/>
      <c r="R357" s="8" t="n"/>
      <c r="S357" s="5" t="n"/>
      <c r="T357" s="5" t="n"/>
      <c r="U357" s="8" t="n"/>
      <c r="V357" s="8" t="n"/>
      <c r="W357" s="5" t="n"/>
      <c r="X357" s="5" t="n"/>
      <c r="Y357" s="5" t="n"/>
      <c r="Z357" s="5" t="n"/>
      <c r="AA357" s="5" t="n"/>
      <c r="AB357" s="5" t="n"/>
      <c r="AC357" s="12" t="n"/>
      <c r="AD357" s="17" t="n"/>
      <c r="AE357" s="11" t="n"/>
      <c r="AF357" s="11" t="n"/>
      <c r="AH357" s="11">
        <f>IF(P357="","",AVERAGEIF($P$6:$P$505, P357, $AE$6:$AE$505))</f>
        <v/>
      </c>
      <c r="AI357" s="11">
        <f>IF(AE357="","",IF(AE357="-","-",IF((AE357-AH357)=0,"-",IF((AE357-AH357)&gt;0,"↑","↓"))))</f>
        <v/>
      </c>
      <c r="AJ357" s="11">
        <f>IF(AF357="","",IF(AF357="-","-",AVERAGEIF($P$6:$P$505, P357, $AF$6:$AF$505)))</f>
        <v/>
      </c>
      <c r="AK357" s="11">
        <f>IF(AF357="","",IF(AF357="-","-",IF((AF357-AJ357)=0,"-",IF((AF357-AJ357)&gt;0,"↑","↓"))))</f>
        <v/>
      </c>
      <c r="AM357" s="124">
        <f>IF(I357="","",((I357-$AJ$2)*$AL$3*((1+$AL$3)^(30*12)))/(((1+$AL$3)^(30*12))-1))</f>
        <v/>
      </c>
    </row>
    <row r="358">
      <c r="B358" s="4" t="n"/>
      <c r="C358" s="10" t="n"/>
      <c r="D358" s="9" t="n"/>
      <c r="E358" s="9" t="n"/>
      <c r="F358" s="10" t="n"/>
      <c r="G358" s="9" t="n"/>
      <c r="H358" s="16" t="n"/>
      <c r="I358" s="123" t="n"/>
      <c r="J358" s="7" t="n"/>
      <c r="K358" s="5" t="n"/>
      <c r="L358" s="5" t="n"/>
      <c r="M358" s="8" t="n"/>
      <c r="N358" s="8" t="n"/>
      <c r="O358" s="5" t="n"/>
      <c r="P358" s="5" t="n"/>
      <c r="Q358" s="8" t="n"/>
      <c r="R358" s="8" t="n"/>
      <c r="S358" s="5" t="n"/>
      <c r="T358" s="5" t="n"/>
      <c r="U358" s="8" t="n"/>
      <c r="V358" s="8" t="n"/>
      <c r="W358" s="5" t="n"/>
      <c r="X358" s="5" t="n"/>
      <c r="Y358" s="5" t="n"/>
      <c r="Z358" s="5" t="n"/>
      <c r="AA358" s="5" t="n"/>
      <c r="AB358" s="5" t="n"/>
      <c r="AC358" s="12" t="n"/>
      <c r="AD358" s="16" t="n"/>
      <c r="AE358" s="11" t="n"/>
      <c r="AF358" s="11" t="n"/>
      <c r="AH358" s="11">
        <f>IF(P358="","",AVERAGEIF($P$6:$P$505, P358, $AE$6:$AE$505))</f>
        <v/>
      </c>
      <c r="AI358" s="11">
        <f>IF(AE358="","",IF(AE358="-","-",IF((AE358-AH358)=0,"-",IF((AE358-AH358)&gt;0,"↑","↓"))))</f>
        <v/>
      </c>
      <c r="AJ358" s="11">
        <f>IF(AF358="","",IF(AF358="-","-",AVERAGEIF($P$6:$P$505, P358, $AF$6:$AF$505)))</f>
        <v/>
      </c>
      <c r="AK358" s="11">
        <f>IF(AF358="","",IF(AF358="-","-",IF((AF358-AJ358)=0,"-",IF((AF358-AJ358)&gt;0,"↑","↓"))))</f>
        <v/>
      </c>
      <c r="AM358" s="124">
        <f>IF(I358="","",((I358-$AJ$2)*$AL$3*((1+$AL$3)^(30*12)))/(((1+$AL$3)^(30*12))-1))</f>
        <v/>
      </c>
    </row>
    <row r="359">
      <c r="B359" s="4" t="n"/>
      <c r="C359" s="10" t="n"/>
      <c r="D359" s="9" t="n"/>
      <c r="E359" s="9" t="n"/>
      <c r="F359" s="10" t="n"/>
      <c r="G359" s="9" t="n"/>
      <c r="H359" s="17" t="n"/>
      <c r="I359" s="123" t="n"/>
      <c r="J359" s="7" t="n"/>
      <c r="K359" s="5" t="n"/>
      <c r="L359" s="5" t="n"/>
      <c r="M359" s="8" t="n"/>
      <c r="N359" s="8" t="n"/>
      <c r="O359" s="5" t="n"/>
      <c r="P359" s="5" t="n"/>
      <c r="Q359" s="8" t="n"/>
      <c r="R359" s="8" t="n"/>
      <c r="S359" s="5" t="n"/>
      <c r="T359" s="5" t="n"/>
      <c r="U359" s="8" t="n"/>
      <c r="V359" s="8" t="n"/>
      <c r="W359" s="5" t="n"/>
      <c r="X359" s="5" t="n"/>
      <c r="Y359" s="5" t="n"/>
      <c r="Z359" s="5" t="n"/>
      <c r="AA359" s="5" t="n"/>
      <c r="AB359" s="5" t="n"/>
      <c r="AC359" s="12" t="n"/>
      <c r="AD359" s="17" t="n"/>
      <c r="AE359" s="11" t="n"/>
      <c r="AF359" s="11" t="n"/>
      <c r="AH359" s="11">
        <f>IF(P359="","",AVERAGEIF($P$6:$P$505, P359, $AE$6:$AE$505))</f>
        <v/>
      </c>
      <c r="AI359" s="11">
        <f>IF(AE359="","",IF(AE359="-","-",IF((AE359-AH359)=0,"-",IF((AE359-AH359)&gt;0,"↑","↓"))))</f>
        <v/>
      </c>
      <c r="AJ359" s="11">
        <f>IF(AF359="","",IF(AF359="-","-",AVERAGEIF($P$6:$P$505, P359, $AF$6:$AF$505)))</f>
        <v/>
      </c>
      <c r="AK359" s="11">
        <f>IF(AF359="","",IF(AF359="-","-",IF((AF359-AJ359)=0,"-",IF((AF359-AJ359)&gt;0,"↑","↓"))))</f>
        <v/>
      </c>
      <c r="AM359" s="124">
        <f>IF(I359="","",((I359-$AJ$2)*$AL$3*((1+$AL$3)^(30*12)))/(((1+$AL$3)^(30*12))-1))</f>
        <v/>
      </c>
    </row>
    <row r="360">
      <c r="B360" s="4" t="n"/>
      <c r="C360" s="10" t="n"/>
      <c r="D360" s="9" t="n"/>
      <c r="E360" s="9" t="n"/>
      <c r="F360" s="10" t="n"/>
      <c r="G360" s="9" t="n"/>
      <c r="H360" s="17" t="n"/>
      <c r="I360" s="123" t="n"/>
      <c r="J360" s="7" t="n"/>
      <c r="K360" s="5" t="n"/>
      <c r="L360" s="5" t="n"/>
      <c r="M360" s="8" t="n"/>
      <c r="N360" s="8" t="n"/>
      <c r="O360" s="5" t="n"/>
      <c r="P360" s="5" t="n"/>
      <c r="Q360" s="8" t="n"/>
      <c r="R360" s="8" t="n"/>
      <c r="S360" s="5" t="n"/>
      <c r="T360" s="5" t="n"/>
      <c r="U360" s="8" t="n"/>
      <c r="V360" s="8" t="n"/>
      <c r="W360" s="5" t="n"/>
      <c r="X360" s="5" t="n"/>
      <c r="Y360" s="5" t="n"/>
      <c r="Z360" s="5" t="n"/>
      <c r="AA360" s="5" t="n"/>
      <c r="AB360" s="5" t="n"/>
      <c r="AC360" s="12" t="n"/>
      <c r="AD360" s="17" t="n"/>
      <c r="AE360" s="11" t="n"/>
      <c r="AF360" s="11" t="n"/>
      <c r="AH360" s="11">
        <f>IF(P360="","",AVERAGEIF($P$6:$P$505, P360, $AE$6:$AE$505))</f>
        <v/>
      </c>
      <c r="AI360" s="11">
        <f>IF(AE360="","",IF(AE360="-","-",IF((AE360-AH360)=0,"-",IF((AE360-AH360)&gt;0,"↑","↓"))))</f>
        <v/>
      </c>
      <c r="AJ360" s="11">
        <f>IF(AF360="","",IF(AF360="-","-",AVERAGEIF($P$6:$P$505, P360, $AF$6:$AF$505)))</f>
        <v/>
      </c>
      <c r="AK360" s="11">
        <f>IF(AF360="","",IF(AF360="-","-",IF((AF360-AJ360)=0,"-",IF((AF360-AJ360)&gt;0,"↑","↓"))))</f>
        <v/>
      </c>
      <c r="AM360" s="124">
        <f>IF(I360="","",((I360-$AJ$2)*$AL$3*((1+$AL$3)^(30*12)))/(((1+$AL$3)^(30*12))-1))</f>
        <v/>
      </c>
    </row>
    <row r="361">
      <c r="B361" s="4" t="n"/>
      <c r="C361" s="10" t="n"/>
      <c r="D361" s="9" t="n"/>
      <c r="E361" s="9" t="n"/>
      <c r="F361" s="10" t="n"/>
      <c r="G361" s="9" t="n"/>
      <c r="H361" s="16" t="n"/>
      <c r="I361" s="123" t="n"/>
      <c r="J361" s="7" t="n"/>
      <c r="K361" s="5" t="n"/>
      <c r="L361" s="5" t="n"/>
      <c r="M361" s="8" t="n"/>
      <c r="N361" s="8" t="n"/>
      <c r="O361" s="5" t="n"/>
      <c r="P361" s="5" t="n"/>
      <c r="Q361" s="8" t="n"/>
      <c r="R361" s="8" t="n"/>
      <c r="S361" s="5" t="n"/>
      <c r="T361" s="5" t="n"/>
      <c r="U361" s="8" t="n"/>
      <c r="V361" s="8" t="n"/>
      <c r="W361" s="5" t="n"/>
      <c r="X361" s="5" t="n"/>
      <c r="Y361" s="5" t="n"/>
      <c r="Z361" s="5" t="n"/>
      <c r="AA361" s="5" t="n"/>
      <c r="AB361" s="5" t="n"/>
      <c r="AC361" s="12" t="n"/>
      <c r="AD361" s="16" t="n"/>
      <c r="AE361" s="11" t="n"/>
      <c r="AF361" s="11" t="n"/>
      <c r="AH361" s="11">
        <f>IF(P361="","",AVERAGEIF($P$6:$P$505, P361, $AE$6:$AE$505))</f>
        <v/>
      </c>
      <c r="AI361" s="11">
        <f>IF(AE361="","",IF(AE361="-","-",IF((AE361-AH361)=0,"-",IF((AE361-AH361)&gt;0,"↑","↓"))))</f>
        <v/>
      </c>
      <c r="AJ361" s="11">
        <f>IF(AF361="","",IF(AF361="-","-",AVERAGEIF($P$6:$P$505, P361, $AF$6:$AF$505)))</f>
        <v/>
      </c>
      <c r="AK361" s="11">
        <f>IF(AF361="","",IF(AF361="-","-",IF((AF361-AJ361)=0,"-",IF((AF361-AJ361)&gt;0,"↑","↓"))))</f>
        <v/>
      </c>
      <c r="AM361" s="124">
        <f>IF(I361="","",((I361-$AJ$2)*$AL$3*((1+$AL$3)^(30*12)))/(((1+$AL$3)^(30*12))-1))</f>
        <v/>
      </c>
    </row>
    <row r="362">
      <c r="B362" s="4" t="n"/>
      <c r="C362" s="10" t="n"/>
      <c r="D362" s="9" t="n"/>
      <c r="E362" s="9" t="n"/>
      <c r="F362" s="10" t="n"/>
      <c r="G362" s="9" t="n"/>
      <c r="H362" s="17" t="n"/>
      <c r="I362" s="123" t="n"/>
      <c r="J362" s="7" t="n"/>
      <c r="K362" s="5" t="n"/>
      <c r="L362" s="5" t="n"/>
      <c r="M362" s="8" t="n"/>
      <c r="N362" s="8" t="n"/>
      <c r="O362" s="5" t="n"/>
      <c r="P362" s="5" t="n"/>
      <c r="Q362" s="8" t="n"/>
      <c r="R362" s="8" t="n"/>
      <c r="S362" s="5" t="n"/>
      <c r="T362" s="5" t="n"/>
      <c r="U362" s="8" t="n"/>
      <c r="V362" s="8" t="n"/>
      <c r="W362" s="5" t="n"/>
      <c r="X362" s="5" t="n"/>
      <c r="Y362" s="5" t="n"/>
      <c r="Z362" s="5" t="n"/>
      <c r="AA362" s="5" t="n"/>
      <c r="AB362" s="5" t="n"/>
      <c r="AC362" s="12" t="n"/>
      <c r="AD362" s="17" t="n"/>
      <c r="AE362" s="11" t="n"/>
      <c r="AF362" s="11" t="n"/>
      <c r="AH362" s="11">
        <f>IF(P362="","",AVERAGEIF($P$6:$P$505, P362, $AE$6:$AE$505))</f>
        <v/>
      </c>
      <c r="AI362" s="11">
        <f>IF(AE362="","",IF(AE362="-","-",IF((AE362-AH362)=0,"-",IF((AE362-AH362)&gt;0,"↑","↓"))))</f>
        <v/>
      </c>
      <c r="AJ362" s="11">
        <f>IF(AF362="","",IF(AF362="-","-",AVERAGEIF($P$6:$P$505, P362, $AF$6:$AF$505)))</f>
        <v/>
      </c>
      <c r="AK362" s="11">
        <f>IF(AF362="","",IF(AF362="-","-",IF((AF362-AJ362)=0,"-",IF((AF362-AJ362)&gt;0,"↑","↓"))))</f>
        <v/>
      </c>
      <c r="AM362" s="124">
        <f>IF(I362="","",((I362-$AJ$2)*$AL$3*((1+$AL$3)^(30*12)))/(((1+$AL$3)^(30*12))-1))</f>
        <v/>
      </c>
    </row>
    <row r="363">
      <c r="B363" s="4" t="n"/>
      <c r="C363" s="10" t="n"/>
      <c r="D363" s="9" t="n"/>
      <c r="E363" s="9" t="n"/>
      <c r="F363" s="10" t="n"/>
      <c r="G363" s="9" t="n"/>
      <c r="H363" s="17" t="n"/>
      <c r="I363" s="123" t="n"/>
      <c r="J363" s="7" t="n"/>
      <c r="K363" s="5" t="n"/>
      <c r="L363" s="5" t="n"/>
      <c r="M363" s="8" t="n"/>
      <c r="N363" s="8" t="n"/>
      <c r="O363" s="5" t="n"/>
      <c r="P363" s="5" t="n"/>
      <c r="Q363" s="8" t="n"/>
      <c r="R363" s="8" t="n"/>
      <c r="S363" s="5" t="n"/>
      <c r="T363" s="5" t="n"/>
      <c r="U363" s="8" t="n"/>
      <c r="V363" s="8" t="n"/>
      <c r="W363" s="5" t="n"/>
      <c r="X363" s="5" t="n"/>
      <c r="Y363" s="5" t="n"/>
      <c r="Z363" s="5" t="n"/>
      <c r="AA363" s="5" t="n"/>
      <c r="AB363" s="5" t="n"/>
      <c r="AC363" s="12" t="n"/>
      <c r="AD363" s="17" t="n"/>
      <c r="AE363" s="11" t="n"/>
      <c r="AF363" s="11" t="n"/>
      <c r="AH363" s="11">
        <f>IF(P363="","",AVERAGEIF($P$6:$P$505, P363, $AE$6:$AE$505))</f>
        <v/>
      </c>
      <c r="AI363" s="11">
        <f>IF(AE363="","",IF(AE363="-","-",IF((AE363-AH363)=0,"-",IF((AE363-AH363)&gt;0,"↑","↓"))))</f>
        <v/>
      </c>
      <c r="AJ363" s="11">
        <f>IF(AF363="","",IF(AF363="-","-",AVERAGEIF($P$6:$P$505, P363, $AF$6:$AF$505)))</f>
        <v/>
      </c>
      <c r="AK363" s="11">
        <f>IF(AF363="","",IF(AF363="-","-",IF((AF363-AJ363)=0,"-",IF((AF363-AJ363)&gt;0,"↑","↓"))))</f>
        <v/>
      </c>
      <c r="AM363" s="124">
        <f>IF(I363="","",((I363-$AJ$2)*$AL$3*((1+$AL$3)^(30*12)))/(((1+$AL$3)^(30*12))-1))</f>
        <v/>
      </c>
    </row>
    <row r="364">
      <c r="B364" s="4" t="n"/>
      <c r="C364" s="10" t="n"/>
      <c r="D364" s="9" t="n"/>
      <c r="E364" s="9" t="n"/>
      <c r="F364" s="10" t="n"/>
      <c r="G364" s="9" t="n"/>
      <c r="H364" s="16" t="n"/>
      <c r="I364" s="123" t="n"/>
      <c r="J364" s="7" t="n"/>
      <c r="K364" s="5" t="n"/>
      <c r="L364" s="5" t="n"/>
      <c r="M364" s="8" t="n"/>
      <c r="N364" s="8" t="n"/>
      <c r="O364" s="5" t="n"/>
      <c r="P364" s="5" t="n"/>
      <c r="Q364" s="8" t="n"/>
      <c r="R364" s="8" t="n"/>
      <c r="S364" s="5" t="n"/>
      <c r="T364" s="5" t="n"/>
      <c r="U364" s="8" t="n"/>
      <c r="V364" s="8" t="n"/>
      <c r="W364" s="5" t="n"/>
      <c r="X364" s="5" t="n"/>
      <c r="Y364" s="5" t="n"/>
      <c r="Z364" s="5" t="n"/>
      <c r="AA364" s="5" t="n"/>
      <c r="AB364" s="5" t="n"/>
      <c r="AC364" s="12" t="n"/>
      <c r="AD364" s="16" t="n"/>
      <c r="AE364" s="11" t="n"/>
      <c r="AF364" s="11" t="n"/>
      <c r="AH364" s="11">
        <f>IF(P364="","",AVERAGEIF($P$6:$P$505, P364, $AE$6:$AE$505))</f>
        <v/>
      </c>
      <c r="AI364" s="11">
        <f>IF(AE364="","",IF(AE364="-","-",IF((AE364-AH364)=0,"-",IF((AE364-AH364)&gt;0,"↑","↓"))))</f>
        <v/>
      </c>
      <c r="AJ364" s="11">
        <f>IF(AF364="","",IF(AF364="-","-",AVERAGEIF($P$6:$P$505, P364, $AF$6:$AF$505)))</f>
        <v/>
      </c>
      <c r="AK364" s="11">
        <f>IF(AF364="","",IF(AF364="-","-",IF((AF364-AJ364)=0,"-",IF((AF364-AJ364)&gt;0,"↑","↓"))))</f>
        <v/>
      </c>
      <c r="AM364" s="124">
        <f>IF(I364="","",((I364-$AJ$2)*$AL$3*((1+$AL$3)^(30*12)))/(((1+$AL$3)^(30*12))-1))</f>
        <v/>
      </c>
    </row>
    <row r="365">
      <c r="B365" s="4" t="n"/>
      <c r="C365" s="10" t="n"/>
      <c r="D365" s="9" t="n"/>
      <c r="E365" s="9" t="n"/>
      <c r="F365" s="10" t="n"/>
      <c r="G365" s="9" t="n"/>
      <c r="H365" s="17" t="n"/>
      <c r="I365" s="123" t="n"/>
      <c r="J365" s="7" t="n"/>
      <c r="K365" s="5" t="n"/>
      <c r="L365" s="5" t="n"/>
      <c r="M365" s="8" t="n"/>
      <c r="N365" s="8" t="n"/>
      <c r="O365" s="5" t="n"/>
      <c r="P365" s="5" t="n"/>
      <c r="Q365" s="8" t="n"/>
      <c r="R365" s="8" t="n"/>
      <c r="S365" s="5" t="n"/>
      <c r="T365" s="5" t="n"/>
      <c r="U365" s="8" t="n"/>
      <c r="V365" s="8" t="n"/>
      <c r="W365" s="5" t="n"/>
      <c r="X365" s="5" t="n"/>
      <c r="Y365" s="5" t="n"/>
      <c r="Z365" s="5" t="n"/>
      <c r="AA365" s="5" t="n"/>
      <c r="AB365" s="5" t="n"/>
      <c r="AC365" s="12" t="n"/>
      <c r="AD365" s="17" t="n"/>
      <c r="AE365" s="11" t="n"/>
      <c r="AF365" s="11" t="n"/>
      <c r="AH365" s="11">
        <f>IF(P365="","",AVERAGEIF($P$6:$P$505, P365, $AE$6:$AE$505))</f>
        <v/>
      </c>
      <c r="AI365" s="11">
        <f>IF(AE365="","",IF(AE365="-","-",IF((AE365-AH365)=0,"-",IF((AE365-AH365)&gt;0,"↑","↓"))))</f>
        <v/>
      </c>
      <c r="AJ365" s="11">
        <f>IF(AF365="","",IF(AF365="-","-",AVERAGEIF($P$6:$P$505, P365, $AF$6:$AF$505)))</f>
        <v/>
      </c>
      <c r="AK365" s="11">
        <f>IF(AF365="","",IF(AF365="-","-",IF((AF365-AJ365)=0,"-",IF((AF365-AJ365)&gt;0,"↑","↓"))))</f>
        <v/>
      </c>
      <c r="AM365" s="124">
        <f>IF(I365="","",((I365-$AJ$2)*$AL$3*((1+$AL$3)^(30*12)))/(((1+$AL$3)^(30*12))-1))</f>
        <v/>
      </c>
    </row>
    <row r="366">
      <c r="B366" s="4" t="n"/>
      <c r="C366" s="10" t="n"/>
      <c r="D366" s="9" t="n"/>
      <c r="E366" s="9" t="n"/>
      <c r="F366" s="10" t="n"/>
      <c r="G366" s="9" t="n"/>
      <c r="H366" s="17" t="n"/>
      <c r="I366" s="123" t="n"/>
      <c r="J366" s="7" t="n"/>
      <c r="K366" s="5" t="n"/>
      <c r="L366" s="5" t="n"/>
      <c r="M366" s="8" t="n"/>
      <c r="N366" s="8" t="n"/>
      <c r="O366" s="5" t="n"/>
      <c r="P366" s="5" t="n"/>
      <c r="Q366" s="8" t="n"/>
      <c r="R366" s="8" t="n"/>
      <c r="S366" s="5" t="n"/>
      <c r="T366" s="5" t="n"/>
      <c r="U366" s="8" t="n"/>
      <c r="V366" s="8" t="n"/>
      <c r="W366" s="5" t="n"/>
      <c r="X366" s="5" t="n"/>
      <c r="Y366" s="5" t="n"/>
      <c r="Z366" s="5" t="n"/>
      <c r="AA366" s="5" t="n"/>
      <c r="AB366" s="5" t="n"/>
      <c r="AC366" s="12" t="n"/>
      <c r="AD366" s="17" t="n"/>
      <c r="AE366" s="11" t="n"/>
      <c r="AF366" s="11" t="n"/>
      <c r="AH366" s="11">
        <f>IF(P366="","",AVERAGEIF($P$6:$P$505, P366, $AE$6:$AE$505))</f>
        <v/>
      </c>
      <c r="AI366" s="11">
        <f>IF(AE366="","",IF(AE366="-","-",IF((AE366-AH366)=0,"-",IF((AE366-AH366)&gt;0,"↑","↓"))))</f>
        <v/>
      </c>
      <c r="AJ366" s="11">
        <f>IF(AF366="","",IF(AF366="-","-",AVERAGEIF($P$6:$P$505, P366, $AF$6:$AF$505)))</f>
        <v/>
      </c>
      <c r="AK366" s="11">
        <f>IF(AF366="","",IF(AF366="-","-",IF((AF366-AJ366)=0,"-",IF((AF366-AJ366)&gt;0,"↑","↓"))))</f>
        <v/>
      </c>
      <c r="AM366" s="124">
        <f>IF(I366="","",((I366-$AJ$2)*$AL$3*((1+$AL$3)^(30*12)))/(((1+$AL$3)^(30*12))-1))</f>
        <v/>
      </c>
    </row>
    <row r="367">
      <c r="B367" s="4" t="n"/>
      <c r="C367" s="10" t="n"/>
      <c r="D367" s="9" t="n"/>
      <c r="E367" s="9" t="n"/>
      <c r="F367" s="10" t="n"/>
      <c r="G367" s="9" t="n"/>
      <c r="H367" s="16" t="n"/>
      <c r="I367" s="123" t="n"/>
      <c r="J367" s="7" t="n"/>
      <c r="K367" s="5" t="n"/>
      <c r="L367" s="5" t="n"/>
      <c r="M367" s="8" t="n"/>
      <c r="N367" s="8" t="n"/>
      <c r="O367" s="5" t="n"/>
      <c r="P367" s="5" t="n"/>
      <c r="Q367" s="8" t="n"/>
      <c r="R367" s="8" t="n"/>
      <c r="S367" s="5" t="n"/>
      <c r="T367" s="5" t="n"/>
      <c r="U367" s="8" t="n"/>
      <c r="V367" s="8" t="n"/>
      <c r="W367" s="5" t="n"/>
      <c r="X367" s="5" t="n"/>
      <c r="Y367" s="5" t="n"/>
      <c r="Z367" s="5" t="n"/>
      <c r="AA367" s="5" t="n"/>
      <c r="AB367" s="5" t="n"/>
      <c r="AC367" s="12" t="n"/>
      <c r="AD367" s="16" t="n"/>
      <c r="AE367" s="11" t="n"/>
      <c r="AF367" s="11" t="n"/>
      <c r="AH367" s="11">
        <f>IF(P367="","",AVERAGEIF($P$6:$P$505, P367, $AE$6:$AE$505))</f>
        <v/>
      </c>
      <c r="AI367" s="11">
        <f>IF(AE367="","",IF(AE367="-","-",IF((AE367-AH367)=0,"-",IF((AE367-AH367)&gt;0,"↑","↓"))))</f>
        <v/>
      </c>
      <c r="AJ367" s="11">
        <f>IF(AF367="","",IF(AF367="-","-",AVERAGEIF($P$6:$P$505, P367, $AF$6:$AF$505)))</f>
        <v/>
      </c>
      <c r="AK367" s="11">
        <f>IF(AF367="","",IF(AF367="-","-",IF((AF367-AJ367)=0,"-",IF((AF367-AJ367)&gt;0,"↑","↓"))))</f>
        <v/>
      </c>
      <c r="AM367" s="124">
        <f>IF(I367="","",((I367-$AJ$2)*$AL$3*((1+$AL$3)^(30*12)))/(((1+$AL$3)^(30*12))-1))</f>
        <v/>
      </c>
    </row>
    <row r="368">
      <c r="B368" s="4" t="n"/>
      <c r="C368" s="10" t="n"/>
      <c r="D368" s="9" t="n"/>
      <c r="E368" s="9" t="n"/>
      <c r="F368" s="10" t="n"/>
      <c r="G368" s="9" t="n"/>
      <c r="H368" s="17" t="n"/>
      <c r="I368" s="123" t="n"/>
      <c r="J368" s="7" t="n"/>
      <c r="K368" s="5" t="n"/>
      <c r="L368" s="5" t="n"/>
      <c r="M368" s="8" t="n"/>
      <c r="N368" s="8" t="n"/>
      <c r="O368" s="5" t="n"/>
      <c r="P368" s="5" t="n"/>
      <c r="Q368" s="8" t="n"/>
      <c r="R368" s="8" t="n"/>
      <c r="S368" s="5" t="n"/>
      <c r="T368" s="5" t="n"/>
      <c r="U368" s="8" t="n"/>
      <c r="V368" s="8" t="n"/>
      <c r="W368" s="5" t="n"/>
      <c r="X368" s="5" t="n"/>
      <c r="Y368" s="5" t="n"/>
      <c r="Z368" s="5" t="n"/>
      <c r="AA368" s="5" t="n"/>
      <c r="AB368" s="5" t="n"/>
      <c r="AC368" s="12" t="n"/>
      <c r="AD368" s="17" t="n"/>
      <c r="AE368" s="11" t="n"/>
      <c r="AF368" s="11" t="n"/>
      <c r="AH368" s="11">
        <f>IF(P368="","",AVERAGEIF($P$6:$P$505, P368, $AE$6:$AE$505))</f>
        <v/>
      </c>
      <c r="AI368" s="11">
        <f>IF(AE368="","",IF(AE368="-","-",IF((AE368-AH368)=0,"-",IF((AE368-AH368)&gt;0,"↑","↓"))))</f>
        <v/>
      </c>
      <c r="AJ368" s="11">
        <f>IF(AF368="","",IF(AF368="-","-",AVERAGEIF($P$6:$P$505, P368, $AF$6:$AF$505)))</f>
        <v/>
      </c>
      <c r="AK368" s="11">
        <f>IF(AF368="","",IF(AF368="-","-",IF((AF368-AJ368)=0,"-",IF((AF368-AJ368)&gt;0,"↑","↓"))))</f>
        <v/>
      </c>
      <c r="AM368" s="124">
        <f>IF(I368="","",((I368-$AJ$2)*$AL$3*((1+$AL$3)^(30*12)))/(((1+$AL$3)^(30*12))-1))</f>
        <v/>
      </c>
    </row>
    <row r="369">
      <c r="B369" s="4" t="n"/>
      <c r="C369" s="10" t="n"/>
      <c r="D369" s="9" t="n"/>
      <c r="E369" s="9" t="n"/>
      <c r="F369" s="10" t="n"/>
      <c r="G369" s="9" t="n"/>
      <c r="H369" s="17" t="n"/>
      <c r="I369" s="123" t="n"/>
      <c r="J369" s="7" t="n"/>
      <c r="K369" s="5" t="n"/>
      <c r="L369" s="5" t="n"/>
      <c r="M369" s="8" t="n"/>
      <c r="N369" s="8" t="n"/>
      <c r="O369" s="5" t="n"/>
      <c r="P369" s="5" t="n"/>
      <c r="Q369" s="8" t="n"/>
      <c r="R369" s="8" t="n"/>
      <c r="S369" s="5" t="n"/>
      <c r="T369" s="5" t="n"/>
      <c r="U369" s="8" t="n"/>
      <c r="V369" s="8" t="n"/>
      <c r="W369" s="5" t="n"/>
      <c r="X369" s="5" t="n"/>
      <c r="Y369" s="5" t="n"/>
      <c r="Z369" s="5" t="n"/>
      <c r="AA369" s="5" t="n"/>
      <c r="AB369" s="5" t="n"/>
      <c r="AC369" s="12" t="n"/>
      <c r="AD369" s="17" t="n"/>
      <c r="AE369" s="11" t="n"/>
      <c r="AF369" s="11" t="n"/>
      <c r="AH369" s="11">
        <f>IF(P369="","",AVERAGEIF($P$6:$P$505, P369, $AE$6:$AE$505))</f>
        <v/>
      </c>
      <c r="AI369" s="11">
        <f>IF(AE369="","",IF(AE369="-","-",IF((AE369-AH369)=0,"-",IF((AE369-AH369)&gt;0,"↑","↓"))))</f>
        <v/>
      </c>
      <c r="AJ369" s="11">
        <f>IF(AF369="","",IF(AF369="-","-",AVERAGEIF($P$6:$P$505, P369, $AF$6:$AF$505)))</f>
        <v/>
      </c>
      <c r="AK369" s="11">
        <f>IF(AF369="","",IF(AF369="-","-",IF((AF369-AJ369)=0,"-",IF((AF369-AJ369)&gt;0,"↑","↓"))))</f>
        <v/>
      </c>
      <c r="AM369" s="124">
        <f>IF(I369="","",((I369-$AJ$2)*$AL$3*((1+$AL$3)^(30*12)))/(((1+$AL$3)^(30*12))-1))</f>
        <v/>
      </c>
    </row>
    <row r="370">
      <c r="B370" s="4" t="n"/>
      <c r="C370" s="10" t="n"/>
      <c r="D370" s="9" t="n"/>
      <c r="E370" s="9" t="n"/>
      <c r="F370" s="10" t="n"/>
      <c r="G370" s="9" t="n"/>
      <c r="H370" s="16" t="n"/>
      <c r="I370" s="123" t="n"/>
      <c r="J370" s="7" t="n"/>
      <c r="K370" s="5" t="n"/>
      <c r="L370" s="5" t="n"/>
      <c r="M370" s="8" t="n"/>
      <c r="N370" s="8" t="n"/>
      <c r="O370" s="5" t="n"/>
      <c r="P370" s="5" t="n"/>
      <c r="Q370" s="8" t="n"/>
      <c r="R370" s="8" t="n"/>
      <c r="S370" s="5" t="n"/>
      <c r="T370" s="5" t="n"/>
      <c r="U370" s="8" t="n"/>
      <c r="V370" s="8" t="n"/>
      <c r="W370" s="5" t="n"/>
      <c r="X370" s="5" t="n"/>
      <c r="Y370" s="5" t="n"/>
      <c r="Z370" s="5" t="n"/>
      <c r="AA370" s="5" t="n"/>
      <c r="AB370" s="5" t="n"/>
      <c r="AC370" s="12" t="n"/>
      <c r="AD370" s="16" t="n"/>
      <c r="AE370" s="11" t="n"/>
      <c r="AF370" s="11" t="n"/>
      <c r="AH370" s="11">
        <f>IF(P370="","",AVERAGEIF($P$6:$P$505, P370, $AE$6:$AE$505))</f>
        <v/>
      </c>
      <c r="AI370" s="11">
        <f>IF(AE370="","",IF(AE370="-","-",IF((AE370-AH370)=0,"-",IF((AE370-AH370)&gt;0,"↑","↓"))))</f>
        <v/>
      </c>
      <c r="AJ370" s="11">
        <f>IF(AF370="","",IF(AF370="-","-",AVERAGEIF($P$6:$P$505, P370, $AF$6:$AF$505)))</f>
        <v/>
      </c>
      <c r="AK370" s="11">
        <f>IF(AF370="","",IF(AF370="-","-",IF((AF370-AJ370)=0,"-",IF((AF370-AJ370)&gt;0,"↑","↓"))))</f>
        <v/>
      </c>
      <c r="AM370" s="124">
        <f>IF(I370="","",((I370-$AJ$2)*$AL$3*((1+$AL$3)^(30*12)))/(((1+$AL$3)^(30*12))-1))</f>
        <v/>
      </c>
    </row>
    <row r="371">
      <c r="B371" s="4" t="n"/>
      <c r="C371" s="10" t="n"/>
      <c r="D371" s="9" t="n"/>
      <c r="E371" s="9" t="n"/>
      <c r="F371" s="10" t="n"/>
      <c r="G371" s="9" t="n"/>
      <c r="H371" s="17" t="n"/>
      <c r="I371" s="123" t="n"/>
      <c r="J371" s="7" t="n"/>
      <c r="K371" s="5" t="n"/>
      <c r="L371" s="5" t="n"/>
      <c r="M371" s="8" t="n"/>
      <c r="N371" s="8" t="n"/>
      <c r="O371" s="5" t="n"/>
      <c r="P371" s="5" t="n"/>
      <c r="Q371" s="8" t="n"/>
      <c r="R371" s="8" t="n"/>
      <c r="S371" s="5" t="n"/>
      <c r="T371" s="5" t="n"/>
      <c r="U371" s="8" t="n"/>
      <c r="V371" s="8" t="n"/>
      <c r="W371" s="5" t="n"/>
      <c r="X371" s="5" t="n"/>
      <c r="Y371" s="5" t="n"/>
      <c r="Z371" s="5" t="n"/>
      <c r="AA371" s="5" t="n"/>
      <c r="AB371" s="5" t="n"/>
      <c r="AC371" s="12" t="n"/>
      <c r="AD371" s="17" t="n"/>
      <c r="AE371" s="11" t="n"/>
      <c r="AF371" s="11" t="n"/>
      <c r="AH371" s="11">
        <f>IF(P371="","",AVERAGEIF($P$6:$P$505, P371, $AE$6:$AE$505))</f>
        <v/>
      </c>
      <c r="AI371" s="11">
        <f>IF(AE371="","",IF(AE371="-","-",IF((AE371-AH371)=0,"-",IF((AE371-AH371)&gt;0,"↑","↓"))))</f>
        <v/>
      </c>
      <c r="AJ371" s="11">
        <f>IF(AF371="","",IF(AF371="-","-",AVERAGEIF($P$6:$P$505, P371, $AF$6:$AF$505)))</f>
        <v/>
      </c>
      <c r="AK371" s="11">
        <f>IF(AF371="","",IF(AF371="-","-",IF((AF371-AJ371)=0,"-",IF((AF371-AJ371)&gt;0,"↑","↓"))))</f>
        <v/>
      </c>
      <c r="AM371" s="124">
        <f>IF(I371="","",((I371-$AJ$2)*$AL$3*((1+$AL$3)^(30*12)))/(((1+$AL$3)^(30*12))-1))</f>
        <v/>
      </c>
    </row>
    <row r="372">
      <c r="B372" s="4" t="n"/>
      <c r="C372" s="10" t="n"/>
      <c r="D372" s="9" t="n"/>
      <c r="E372" s="9" t="n"/>
      <c r="F372" s="10" t="n"/>
      <c r="G372" s="9" t="n"/>
      <c r="H372" s="17" t="n"/>
      <c r="I372" s="123" t="n"/>
      <c r="J372" s="7" t="n"/>
      <c r="K372" s="5" t="n"/>
      <c r="L372" s="5" t="n"/>
      <c r="M372" s="8" t="n"/>
      <c r="N372" s="8" t="n"/>
      <c r="O372" s="5" t="n"/>
      <c r="P372" s="5" t="n"/>
      <c r="Q372" s="8" t="n"/>
      <c r="R372" s="8" t="n"/>
      <c r="S372" s="5" t="n"/>
      <c r="T372" s="5" t="n"/>
      <c r="U372" s="8" t="n"/>
      <c r="V372" s="8" t="n"/>
      <c r="W372" s="5" t="n"/>
      <c r="X372" s="5" t="n"/>
      <c r="Y372" s="5" t="n"/>
      <c r="Z372" s="5" t="n"/>
      <c r="AA372" s="5" t="n"/>
      <c r="AB372" s="5" t="n"/>
      <c r="AC372" s="12" t="n"/>
      <c r="AD372" s="17" t="n"/>
      <c r="AE372" s="11" t="n"/>
      <c r="AF372" s="11" t="n"/>
      <c r="AH372" s="11">
        <f>IF(P372="","",AVERAGEIF($P$6:$P$505, P372, $AE$6:$AE$505))</f>
        <v/>
      </c>
      <c r="AI372" s="11">
        <f>IF(AE372="","",IF(AE372="-","-",IF((AE372-AH372)=0,"-",IF((AE372-AH372)&gt;0,"↑","↓"))))</f>
        <v/>
      </c>
      <c r="AJ372" s="11">
        <f>IF(AF372="","",IF(AF372="-","-",AVERAGEIF($P$6:$P$505, P372, $AF$6:$AF$505)))</f>
        <v/>
      </c>
      <c r="AK372" s="11">
        <f>IF(AF372="","",IF(AF372="-","-",IF((AF372-AJ372)=0,"-",IF((AF372-AJ372)&gt;0,"↑","↓"))))</f>
        <v/>
      </c>
      <c r="AM372" s="124">
        <f>IF(I372="","",((I372-$AJ$2)*$AL$3*((1+$AL$3)^(30*12)))/(((1+$AL$3)^(30*12))-1))</f>
        <v/>
      </c>
    </row>
    <row r="373">
      <c r="B373" s="4" t="n"/>
      <c r="C373" s="10" t="n"/>
      <c r="D373" s="9" t="n"/>
      <c r="E373" s="9" t="n"/>
      <c r="F373" s="10" t="n"/>
      <c r="G373" s="9" t="n"/>
      <c r="H373" s="16" t="n"/>
      <c r="I373" s="123" t="n"/>
      <c r="J373" s="7" t="n"/>
      <c r="K373" s="5" t="n"/>
      <c r="L373" s="5" t="n"/>
      <c r="M373" s="8" t="n"/>
      <c r="N373" s="8" t="n"/>
      <c r="O373" s="5" t="n"/>
      <c r="P373" s="5" t="n"/>
      <c r="Q373" s="8" t="n"/>
      <c r="R373" s="8" t="n"/>
      <c r="S373" s="5" t="n"/>
      <c r="T373" s="5" t="n"/>
      <c r="U373" s="8" t="n"/>
      <c r="V373" s="8" t="n"/>
      <c r="W373" s="5" t="n"/>
      <c r="X373" s="5" t="n"/>
      <c r="Y373" s="5" t="n"/>
      <c r="Z373" s="5" t="n"/>
      <c r="AA373" s="5" t="n"/>
      <c r="AB373" s="5" t="n"/>
      <c r="AC373" s="12" t="n"/>
      <c r="AD373" s="16" t="n"/>
      <c r="AE373" s="11" t="n"/>
      <c r="AF373" s="11" t="n"/>
      <c r="AH373" s="11">
        <f>IF(P373="","",AVERAGEIF($P$6:$P$505, P373, $AE$6:$AE$505))</f>
        <v/>
      </c>
      <c r="AI373" s="11">
        <f>IF(AE373="","",IF(AE373="-","-",IF((AE373-AH373)=0,"-",IF((AE373-AH373)&gt;0,"↑","↓"))))</f>
        <v/>
      </c>
      <c r="AJ373" s="11">
        <f>IF(AF373="","",IF(AF373="-","-",AVERAGEIF($P$6:$P$505, P373, $AF$6:$AF$505)))</f>
        <v/>
      </c>
      <c r="AK373" s="11">
        <f>IF(AF373="","",IF(AF373="-","-",IF((AF373-AJ373)=0,"-",IF((AF373-AJ373)&gt;0,"↑","↓"))))</f>
        <v/>
      </c>
      <c r="AM373" s="124">
        <f>IF(I373="","",((I373-$AJ$2)*$AL$3*((1+$AL$3)^(30*12)))/(((1+$AL$3)^(30*12))-1))</f>
        <v/>
      </c>
    </row>
    <row r="374">
      <c r="B374" s="4" t="n"/>
      <c r="C374" s="10" t="n"/>
      <c r="D374" s="9" t="n"/>
      <c r="E374" s="9" t="n"/>
      <c r="F374" s="10" t="n"/>
      <c r="G374" s="9" t="n"/>
      <c r="H374" s="17" t="n"/>
      <c r="I374" s="123" t="n"/>
      <c r="J374" s="7" t="n"/>
      <c r="K374" s="5" t="n"/>
      <c r="L374" s="5" t="n"/>
      <c r="M374" s="8" t="n"/>
      <c r="N374" s="8" t="n"/>
      <c r="O374" s="5" t="n"/>
      <c r="P374" s="5" t="n"/>
      <c r="Q374" s="8" t="n"/>
      <c r="R374" s="8" t="n"/>
      <c r="S374" s="5" t="n"/>
      <c r="T374" s="5" t="n"/>
      <c r="U374" s="8" t="n"/>
      <c r="V374" s="8" t="n"/>
      <c r="W374" s="5" t="n"/>
      <c r="X374" s="5" t="n"/>
      <c r="Y374" s="5" t="n"/>
      <c r="Z374" s="5" t="n"/>
      <c r="AA374" s="5" t="n"/>
      <c r="AB374" s="5" t="n"/>
      <c r="AC374" s="12" t="n"/>
      <c r="AD374" s="17" t="n"/>
      <c r="AE374" s="11" t="n"/>
      <c r="AF374" s="11" t="n"/>
      <c r="AH374" s="11">
        <f>IF(P374="","",AVERAGEIF($P$6:$P$505, P374, $AE$6:$AE$505))</f>
        <v/>
      </c>
      <c r="AI374" s="11">
        <f>IF(AE374="","",IF(AE374="-","-",IF((AE374-AH374)=0,"-",IF((AE374-AH374)&gt;0,"↑","↓"))))</f>
        <v/>
      </c>
      <c r="AJ374" s="11">
        <f>IF(AF374="","",IF(AF374="-","-",AVERAGEIF($P$6:$P$505, P374, $AF$6:$AF$505)))</f>
        <v/>
      </c>
      <c r="AK374" s="11">
        <f>IF(AF374="","",IF(AF374="-","-",IF((AF374-AJ374)=0,"-",IF((AF374-AJ374)&gt;0,"↑","↓"))))</f>
        <v/>
      </c>
      <c r="AM374" s="124">
        <f>IF(I374="","",((I374-$AJ$2)*$AL$3*((1+$AL$3)^(30*12)))/(((1+$AL$3)^(30*12))-1))</f>
        <v/>
      </c>
    </row>
    <row r="375">
      <c r="B375" s="4" t="n"/>
      <c r="C375" s="10" t="n"/>
      <c r="D375" s="9" t="n"/>
      <c r="E375" s="9" t="n"/>
      <c r="F375" s="10" t="n"/>
      <c r="G375" s="9" t="n"/>
      <c r="H375" s="17" t="n"/>
      <c r="I375" s="123" t="n"/>
      <c r="J375" s="7" t="n"/>
      <c r="K375" s="5" t="n"/>
      <c r="L375" s="5" t="n"/>
      <c r="M375" s="8" t="n"/>
      <c r="N375" s="8" t="n"/>
      <c r="O375" s="5" t="n"/>
      <c r="P375" s="5" t="n"/>
      <c r="Q375" s="8" t="n"/>
      <c r="R375" s="8" t="n"/>
      <c r="S375" s="5" t="n"/>
      <c r="T375" s="5" t="n"/>
      <c r="U375" s="8" t="n"/>
      <c r="V375" s="8" t="n"/>
      <c r="W375" s="5" t="n"/>
      <c r="X375" s="5" t="n"/>
      <c r="Y375" s="5" t="n"/>
      <c r="Z375" s="5" t="n"/>
      <c r="AA375" s="5" t="n"/>
      <c r="AB375" s="5" t="n"/>
      <c r="AC375" s="12" t="n"/>
      <c r="AD375" s="17" t="n"/>
      <c r="AE375" s="11" t="n"/>
      <c r="AF375" s="11" t="n"/>
      <c r="AH375" s="11">
        <f>IF(P375="","",AVERAGEIF($P$6:$P$505, P375, $AE$6:$AE$505))</f>
        <v/>
      </c>
      <c r="AI375" s="11">
        <f>IF(AE375="","",IF(AE375="-","-",IF((AE375-AH375)=0,"-",IF((AE375-AH375)&gt;0,"↑","↓"))))</f>
        <v/>
      </c>
      <c r="AJ375" s="11">
        <f>IF(AF375="","",IF(AF375="-","-",AVERAGEIF($P$6:$P$505, P375, $AF$6:$AF$505)))</f>
        <v/>
      </c>
      <c r="AK375" s="11">
        <f>IF(AF375="","",IF(AF375="-","-",IF((AF375-AJ375)=0,"-",IF((AF375-AJ375)&gt;0,"↑","↓"))))</f>
        <v/>
      </c>
      <c r="AM375" s="124">
        <f>IF(I375="","",((I375-$AJ$2)*$AL$3*((1+$AL$3)^(30*12)))/(((1+$AL$3)^(30*12))-1))</f>
        <v/>
      </c>
    </row>
    <row r="376">
      <c r="B376" s="4" t="n"/>
      <c r="C376" s="10" t="n"/>
      <c r="D376" s="9" t="n"/>
      <c r="E376" s="9" t="n"/>
      <c r="F376" s="10" t="n"/>
      <c r="G376" s="9" t="n"/>
      <c r="H376" s="16" t="n"/>
      <c r="I376" s="123" t="n"/>
      <c r="J376" s="7" t="n"/>
      <c r="K376" s="5" t="n"/>
      <c r="L376" s="5" t="n"/>
      <c r="M376" s="8" t="n"/>
      <c r="N376" s="8" t="n"/>
      <c r="O376" s="5" t="n"/>
      <c r="P376" s="5" t="n"/>
      <c r="Q376" s="8" t="n"/>
      <c r="R376" s="8" t="n"/>
      <c r="S376" s="5" t="n"/>
      <c r="T376" s="5" t="n"/>
      <c r="U376" s="8" t="n"/>
      <c r="V376" s="8" t="n"/>
      <c r="W376" s="5" t="n"/>
      <c r="X376" s="5" t="n"/>
      <c r="Y376" s="5" t="n"/>
      <c r="Z376" s="5" t="n"/>
      <c r="AA376" s="5" t="n"/>
      <c r="AB376" s="5" t="n"/>
      <c r="AC376" s="12" t="n"/>
      <c r="AD376" s="16" t="n"/>
      <c r="AE376" s="11" t="n"/>
      <c r="AF376" s="11" t="n"/>
      <c r="AH376" s="11">
        <f>IF(P376="","",AVERAGEIF($P$6:$P$505, P376, $AE$6:$AE$505))</f>
        <v/>
      </c>
      <c r="AI376" s="11">
        <f>IF(AE376="","",IF(AE376="-","-",IF((AE376-AH376)=0,"-",IF((AE376-AH376)&gt;0,"↑","↓"))))</f>
        <v/>
      </c>
      <c r="AJ376" s="11">
        <f>IF(AF376="","",IF(AF376="-","-",AVERAGEIF($P$6:$P$505, P376, $AF$6:$AF$505)))</f>
        <v/>
      </c>
      <c r="AK376" s="11">
        <f>IF(AF376="","",IF(AF376="-","-",IF((AF376-AJ376)=0,"-",IF((AF376-AJ376)&gt;0,"↑","↓"))))</f>
        <v/>
      </c>
      <c r="AM376" s="124">
        <f>IF(I376="","",((I376-$AJ$2)*$AL$3*((1+$AL$3)^(30*12)))/(((1+$AL$3)^(30*12))-1))</f>
        <v/>
      </c>
    </row>
    <row r="377">
      <c r="B377" s="4" t="n"/>
      <c r="C377" s="10" t="n"/>
      <c r="D377" s="9" t="n"/>
      <c r="E377" s="9" t="n"/>
      <c r="F377" s="10" t="n"/>
      <c r="G377" s="9" t="n"/>
      <c r="H377" s="17" t="n"/>
      <c r="I377" s="123" t="n"/>
      <c r="J377" s="7" t="n"/>
      <c r="K377" s="5" t="n"/>
      <c r="L377" s="5" t="n"/>
      <c r="M377" s="8" t="n"/>
      <c r="N377" s="8" t="n"/>
      <c r="O377" s="5" t="n"/>
      <c r="P377" s="5" t="n"/>
      <c r="Q377" s="8" t="n"/>
      <c r="R377" s="8" t="n"/>
      <c r="S377" s="5" t="n"/>
      <c r="T377" s="5" t="n"/>
      <c r="U377" s="8" t="n"/>
      <c r="V377" s="8" t="n"/>
      <c r="W377" s="5" t="n"/>
      <c r="X377" s="5" t="n"/>
      <c r="Y377" s="5" t="n"/>
      <c r="Z377" s="5" t="n"/>
      <c r="AA377" s="5" t="n"/>
      <c r="AB377" s="5" t="n"/>
      <c r="AC377" s="12" t="n"/>
      <c r="AD377" s="17" t="n"/>
      <c r="AE377" s="11" t="n"/>
      <c r="AF377" s="11" t="n"/>
      <c r="AH377" s="11">
        <f>IF(P377="","",AVERAGEIF($P$6:$P$505, P377, $AE$6:$AE$505))</f>
        <v/>
      </c>
      <c r="AI377" s="11">
        <f>IF(AE377="","",IF(AE377="-","-",IF((AE377-AH377)=0,"-",IF((AE377-AH377)&gt;0,"↑","↓"))))</f>
        <v/>
      </c>
      <c r="AJ377" s="11">
        <f>IF(AF377="","",IF(AF377="-","-",AVERAGEIF($P$6:$P$505, P377, $AF$6:$AF$505)))</f>
        <v/>
      </c>
      <c r="AK377" s="11">
        <f>IF(AF377="","",IF(AF377="-","-",IF((AF377-AJ377)=0,"-",IF((AF377-AJ377)&gt;0,"↑","↓"))))</f>
        <v/>
      </c>
      <c r="AM377" s="124">
        <f>IF(I377="","",((I377-$AJ$2)*$AL$3*((1+$AL$3)^(30*12)))/(((1+$AL$3)^(30*12))-1))</f>
        <v/>
      </c>
    </row>
    <row r="378">
      <c r="B378" s="4" t="n"/>
      <c r="C378" s="10" t="n"/>
      <c r="D378" s="9" t="n"/>
      <c r="E378" s="9" t="n"/>
      <c r="F378" s="10" t="n"/>
      <c r="G378" s="9" t="n"/>
      <c r="H378" s="17" t="n"/>
      <c r="I378" s="123" t="n"/>
      <c r="J378" s="7" t="n"/>
      <c r="K378" s="5" t="n"/>
      <c r="L378" s="5" t="n"/>
      <c r="M378" s="8" t="n"/>
      <c r="N378" s="8" t="n"/>
      <c r="O378" s="5" t="n"/>
      <c r="P378" s="5" t="n"/>
      <c r="Q378" s="8" t="n"/>
      <c r="R378" s="8" t="n"/>
      <c r="S378" s="5" t="n"/>
      <c r="T378" s="5" t="n"/>
      <c r="U378" s="8" t="n"/>
      <c r="V378" s="8" t="n"/>
      <c r="W378" s="5" t="n"/>
      <c r="X378" s="5" t="n"/>
      <c r="Y378" s="5" t="n"/>
      <c r="Z378" s="5" t="n"/>
      <c r="AA378" s="5" t="n"/>
      <c r="AB378" s="5" t="n"/>
      <c r="AC378" s="12" t="n"/>
      <c r="AD378" s="17" t="n"/>
      <c r="AE378" s="11" t="n"/>
      <c r="AF378" s="11" t="n"/>
      <c r="AH378" s="11">
        <f>IF(P378="","",AVERAGEIF($P$6:$P$505, P378, $AE$6:$AE$505))</f>
        <v/>
      </c>
      <c r="AI378" s="11">
        <f>IF(AE378="","",IF(AE378="-","-",IF((AE378-AH378)=0,"-",IF((AE378-AH378)&gt;0,"↑","↓"))))</f>
        <v/>
      </c>
      <c r="AJ378" s="11">
        <f>IF(AF378="","",IF(AF378="-","-",AVERAGEIF($P$6:$P$505, P378, $AF$6:$AF$505)))</f>
        <v/>
      </c>
      <c r="AK378" s="11">
        <f>IF(AF378="","",IF(AF378="-","-",IF((AF378-AJ378)=0,"-",IF((AF378-AJ378)&gt;0,"↑","↓"))))</f>
        <v/>
      </c>
      <c r="AM378" s="124">
        <f>IF(I378="","",((I378-$AJ$2)*$AL$3*((1+$AL$3)^(30*12)))/(((1+$AL$3)^(30*12))-1))</f>
        <v/>
      </c>
    </row>
    <row r="379">
      <c r="B379" s="4" t="n"/>
      <c r="C379" s="10" t="n"/>
      <c r="D379" s="9" t="n"/>
      <c r="E379" s="9" t="n"/>
      <c r="F379" s="10" t="n"/>
      <c r="G379" s="9" t="n"/>
      <c r="H379" s="16" t="n"/>
      <c r="I379" s="123" t="n"/>
      <c r="J379" s="7" t="n"/>
      <c r="K379" s="5" t="n"/>
      <c r="L379" s="5" t="n"/>
      <c r="M379" s="8" t="n"/>
      <c r="N379" s="8" t="n"/>
      <c r="O379" s="5" t="n"/>
      <c r="P379" s="5" t="n"/>
      <c r="Q379" s="8" t="n"/>
      <c r="R379" s="8" t="n"/>
      <c r="S379" s="5" t="n"/>
      <c r="T379" s="5" t="n"/>
      <c r="U379" s="8" t="n"/>
      <c r="V379" s="8" t="n"/>
      <c r="W379" s="5" t="n"/>
      <c r="X379" s="5" t="n"/>
      <c r="Y379" s="5" t="n"/>
      <c r="Z379" s="5" t="n"/>
      <c r="AA379" s="5" t="n"/>
      <c r="AB379" s="5" t="n"/>
      <c r="AC379" s="12" t="n"/>
      <c r="AD379" s="16" t="n"/>
      <c r="AE379" s="11" t="n"/>
      <c r="AF379" s="11" t="n"/>
      <c r="AH379" s="11">
        <f>IF(P379="","",AVERAGEIF($P$6:$P$505, P379, $AE$6:$AE$505))</f>
        <v/>
      </c>
      <c r="AI379" s="11">
        <f>IF(AE379="","",IF(AE379="-","-",IF((AE379-AH379)=0,"-",IF((AE379-AH379)&gt;0,"↑","↓"))))</f>
        <v/>
      </c>
      <c r="AJ379" s="11">
        <f>IF(AF379="","",IF(AF379="-","-",AVERAGEIF($P$6:$P$505, P379, $AF$6:$AF$505)))</f>
        <v/>
      </c>
      <c r="AK379" s="11">
        <f>IF(AF379="","",IF(AF379="-","-",IF((AF379-AJ379)=0,"-",IF((AF379-AJ379)&gt;0,"↑","↓"))))</f>
        <v/>
      </c>
      <c r="AM379" s="124">
        <f>IF(I379="","",((I379-$AJ$2)*$AL$3*((1+$AL$3)^(30*12)))/(((1+$AL$3)^(30*12))-1))</f>
        <v/>
      </c>
    </row>
    <row r="380">
      <c r="B380" s="4" t="n"/>
      <c r="C380" s="10" t="n"/>
      <c r="D380" s="9" t="n"/>
      <c r="E380" s="9" t="n"/>
      <c r="F380" s="10" t="n"/>
      <c r="G380" s="9" t="n"/>
      <c r="H380" s="17" t="n"/>
      <c r="I380" s="123" t="n"/>
      <c r="J380" s="7" t="n"/>
      <c r="K380" s="5" t="n"/>
      <c r="L380" s="5" t="n"/>
      <c r="M380" s="8" t="n"/>
      <c r="N380" s="8" t="n"/>
      <c r="O380" s="5" t="n"/>
      <c r="P380" s="5" t="n"/>
      <c r="Q380" s="8" t="n"/>
      <c r="R380" s="8" t="n"/>
      <c r="S380" s="5" t="n"/>
      <c r="T380" s="5" t="n"/>
      <c r="U380" s="8" t="n"/>
      <c r="V380" s="8" t="n"/>
      <c r="W380" s="5" t="n"/>
      <c r="X380" s="5" t="n"/>
      <c r="Y380" s="5" t="n"/>
      <c r="Z380" s="5" t="n"/>
      <c r="AA380" s="5" t="n"/>
      <c r="AB380" s="5" t="n"/>
      <c r="AC380" s="12" t="n"/>
      <c r="AD380" s="17" t="n"/>
      <c r="AE380" s="11" t="n"/>
      <c r="AF380" s="11" t="n"/>
      <c r="AH380" s="11">
        <f>IF(P380="","",AVERAGEIF($P$6:$P$505, P380, $AE$6:$AE$505))</f>
        <v/>
      </c>
      <c r="AI380" s="11">
        <f>IF(AE380="","",IF(AE380="-","-",IF((AE380-AH380)=0,"-",IF((AE380-AH380)&gt;0,"↑","↓"))))</f>
        <v/>
      </c>
      <c r="AJ380" s="11">
        <f>IF(AF380="","",IF(AF380="-","-",AVERAGEIF($P$6:$P$505, P380, $AF$6:$AF$505)))</f>
        <v/>
      </c>
      <c r="AK380" s="11">
        <f>IF(AF380="","",IF(AF380="-","-",IF((AF380-AJ380)=0,"-",IF((AF380-AJ380)&gt;0,"↑","↓"))))</f>
        <v/>
      </c>
      <c r="AM380" s="124">
        <f>IF(I380="","",((I380-$AJ$2)*$AL$3*((1+$AL$3)^(30*12)))/(((1+$AL$3)^(30*12))-1))</f>
        <v/>
      </c>
    </row>
    <row r="381">
      <c r="B381" s="4" t="n"/>
      <c r="C381" s="10" t="n"/>
      <c r="D381" s="9" t="n"/>
      <c r="E381" s="9" t="n"/>
      <c r="F381" s="10" t="n"/>
      <c r="G381" s="9" t="n"/>
      <c r="H381" s="17" t="n"/>
      <c r="I381" s="123" t="n"/>
      <c r="J381" s="7" t="n"/>
      <c r="K381" s="5" t="n"/>
      <c r="L381" s="5" t="n"/>
      <c r="M381" s="8" t="n"/>
      <c r="N381" s="8" t="n"/>
      <c r="O381" s="5" t="n"/>
      <c r="P381" s="5" t="n"/>
      <c r="Q381" s="8" t="n"/>
      <c r="R381" s="8" t="n"/>
      <c r="S381" s="5" t="n"/>
      <c r="T381" s="5" t="n"/>
      <c r="U381" s="8" t="n"/>
      <c r="V381" s="8" t="n"/>
      <c r="W381" s="5" t="n"/>
      <c r="X381" s="5" t="n"/>
      <c r="Y381" s="5" t="n"/>
      <c r="Z381" s="5" t="n"/>
      <c r="AA381" s="5" t="n"/>
      <c r="AB381" s="5" t="n"/>
      <c r="AC381" s="12" t="n"/>
      <c r="AD381" s="17" t="n"/>
      <c r="AE381" s="11" t="n"/>
      <c r="AF381" s="11" t="n"/>
      <c r="AH381" s="11">
        <f>IF(P381="","",AVERAGEIF($P$6:$P$505, P381, $AE$6:$AE$505))</f>
        <v/>
      </c>
      <c r="AI381" s="11">
        <f>IF(AE381="","",IF(AE381="-","-",IF((AE381-AH381)=0,"-",IF((AE381-AH381)&gt;0,"↑","↓"))))</f>
        <v/>
      </c>
      <c r="AJ381" s="11">
        <f>IF(AF381="","",IF(AF381="-","-",AVERAGEIF($P$6:$P$505, P381, $AF$6:$AF$505)))</f>
        <v/>
      </c>
      <c r="AK381" s="11">
        <f>IF(AF381="","",IF(AF381="-","-",IF((AF381-AJ381)=0,"-",IF((AF381-AJ381)&gt;0,"↑","↓"))))</f>
        <v/>
      </c>
      <c r="AM381" s="124">
        <f>IF(I381="","",((I381-$AJ$2)*$AL$3*((1+$AL$3)^(30*12)))/(((1+$AL$3)^(30*12))-1))</f>
        <v/>
      </c>
    </row>
    <row r="382">
      <c r="B382" s="4" t="n"/>
      <c r="C382" s="10" t="n"/>
      <c r="D382" s="9" t="n"/>
      <c r="E382" s="9" t="n"/>
      <c r="F382" s="10" t="n"/>
      <c r="G382" s="9" t="n"/>
      <c r="H382" s="16" t="n"/>
      <c r="I382" s="123" t="n"/>
      <c r="J382" s="7" t="n"/>
      <c r="K382" s="5" t="n"/>
      <c r="L382" s="5" t="n"/>
      <c r="M382" s="8" t="n"/>
      <c r="N382" s="8" t="n"/>
      <c r="O382" s="5" t="n"/>
      <c r="P382" s="5" t="n"/>
      <c r="Q382" s="8" t="n"/>
      <c r="R382" s="8" t="n"/>
      <c r="S382" s="5" t="n"/>
      <c r="T382" s="5" t="n"/>
      <c r="U382" s="8" t="n"/>
      <c r="V382" s="8" t="n"/>
      <c r="W382" s="5" t="n"/>
      <c r="X382" s="5" t="n"/>
      <c r="Y382" s="5" t="n"/>
      <c r="Z382" s="5" t="n"/>
      <c r="AA382" s="5" t="n"/>
      <c r="AB382" s="5" t="n"/>
      <c r="AC382" s="12" t="n"/>
      <c r="AD382" s="16" t="n"/>
      <c r="AE382" s="11" t="n"/>
      <c r="AF382" s="11" t="n"/>
      <c r="AH382" s="11">
        <f>IF(P382="","",AVERAGEIF($P$6:$P$505, P382, $AE$6:$AE$505))</f>
        <v/>
      </c>
      <c r="AI382" s="11">
        <f>IF(AE382="","",IF(AE382="-","-",IF((AE382-AH382)=0,"-",IF((AE382-AH382)&gt;0,"↑","↓"))))</f>
        <v/>
      </c>
      <c r="AJ382" s="11">
        <f>IF(AF382="","",IF(AF382="-","-",AVERAGEIF($P$6:$P$505, P382, $AF$6:$AF$505)))</f>
        <v/>
      </c>
      <c r="AK382" s="11">
        <f>IF(AF382="","",IF(AF382="-","-",IF((AF382-AJ382)=0,"-",IF((AF382-AJ382)&gt;0,"↑","↓"))))</f>
        <v/>
      </c>
      <c r="AM382" s="124">
        <f>IF(I382="","",((I382-$AJ$2)*$AL$3*((1+$AL$3)^(30*12)))/(((1+$AL$3)^(30*12))-1))</f>
        <v/>
      </c>
    </row>
    <row r="383">
      <c r="B383" s="4" t="n"/>
      <c r="C383" s="10" t="n"/>
      <c r="D383" s="9" t="n"/>
      <c r="E383" s="9" t="n"/>
      <c r="F383" s="10" t="n"/>
      <c r="G383" s="9" t="n"/>
      <c r="H383" s="17" t="n"/>
      <c r="I383" s="123" t="n"/>
      <c r="J383" s="7" t="n"/>
      <c r="K383" s="5" t="n"/>
      <c r="L383" s="5" t="n"/>
      <c r="M383" s="8" t="n"/>
      <c r="N383" s="8" t="n"/>
      <c r="O383" s="5" t="n"/>
      <c r="P383" s="5" t="n"/>
      <c r="Q383" s="8" t="n"/>
      <c r="R383" s="8" t="n"/>
      <c r="S383" s="5" t="n"/>
      <c r="T383" s="5" t="n"/>
      <c r="U383" s="8" t="n"/>
      <c r="V383" s="8" t="n"/>
      <c r="W383" s="5" t="n"/>
      <c r="X383" s="5" t="n"/>
      <c r="Y383" s="5" t="n"/>
      <c r="Z383" s="5" t="n"/>
      <c r="AA383" s="5" t="n"/>
      <c r="AB383" s="5" t="n"/>
      <c r="AC383" s="12" t="n"/>
      <c r="AD383" s="17" t="n"/>
      <c r="AE383" s="11" t="n"/>
      <c r="AF383" s="11" t="n"/>
      <c r="AH383" s="11">
        <f>IF(P383="","",AVERAGEIF($P$6:$P$505, P383, $AE$6:$AE$505))</f>
        <v/>
      </c>
      <c r="AI383" s="11">
        <f>IF(AE383="","",IF(AE383="-","-",IF((AE383-AH383)=0,"-",IF((AE383-AH383)&gt;0,"↑","↓"))))</f>
        <v/>
      </c>
      <c r="AJ383" s="11">
        <f>IF(AF383="","",IF(AF383="-","-",AVERAGEIF($P$6:$P$505, P383, $AF$6:$AF$505)))</f>
        <v/>
      </c>
      <c r="AK383" s="11">
        <f>IF(AF383="","",IF(AF383="-","-",IF((AF383-AJ383)=0,"-",IF((AF383-AJ383)&gt;0,"↑","↓"))))</f>
        <v/>
      </c>
      <c r="AM383" s="124">
        <f>IF(I383="","",((I383-$AJ$2)*$AL$3*((1+$AL$3)^(30*12)))/(((1+$AL$3)^(30*12))-1))</f>
        <v/>
      </c>
    </row>
    <row r="384">
      <c r="B384" s="4" t="n"/>
      <c r="C384" s="10" t="n"/>
      <c r="D384" s="9" t="n"/>
      <c r="E384" s="9" t="n"/>
      <c r="F384" s="10" t="n"/>
      <c r="G384" s="9" t="n"/>
      <c r="H384" s="17" t="n"/>
      <c r="I384" s="123" t="n"/>
      <c r="J384" s="7" t="n"/>
      <c r="K384" s="5" t="n"/>
      <c r="L384" s="5" t="n"/>
      <c r="M384" s="8" t="n"/>
      <c r="N384" s="8" t="n"/>
      <c r="O384" s="5" t="n"/>
      <c r="P384" s="5" t="n"/>
      <c r="Q384" s="8" t="n"/>
      <c r="R384" s="8" t="n"/>
      <c r="S384" s="5" t="n"/>
      <c r="T384" s="5" t="n"/>
      <c r="U384" s="8" t="n"/>
      <c r="V384" s="8" t="n"/>
      <c r="W384" s="5" t="n"/>
      <c r="X384" s="5" t="n"/>
      <c r="Y384" s="5" t="n"/>
      <c r="Z384" s="5" t="n"/>
      <c r="AA384" s="5" t="n"/>
      <c r="AB384" s="5" t="n"/>
      <c r="AC384" s="12" t="n"/>
      <c r="AD384" s="17" t="n"/>
      <c r="AE384" s="11" t="n"/>
      <c r="AF384" s="11" t="n"/>
      <c r="AH384" s="11">
        <f>IF(P384="","",AVERAGEIF($P$6:$P$505, P384, $AE$6:$AE$505))</f>
        <v/>
      </c>
      <c r="AI384" s="11">
        <f>IF(AE384="","",IF(AE384="-","-",IF((AE384-AH384)=0,"-",IF((AE384-AH384)&gt;0,"↑","↓"))))</f>
        <v/>
      </c>
      <c r="AJ384" s="11">
        <f>IF(AF384="","",IF(AF384="-","-",AVERAGEIF($P$6:$P$505, P384, $AF$6:$AF$505)))</f>
        <v/>
      </c>
      <c r="AK384" s="11">
        <f>IF(AF384="","",IF(AF384="-","-",IF((AF384-AJ384)=0,"-",IF((AF384-AJ384)&gt;0,"↑","↓"))))</f>
        <v/>
      </c>
      <c r="AM384" s="124">
        <f>IF(I384="","",((I384-$AJ$2)*$AL$3*((1+$AL$3)^(30*12)))/(((1+$AL$3)^(30*12))-1))</f>
        <v/>
      </c>
    </row>
    <row r="385">
      <c r="B385" s="4" t="n"/>
      <c r="C385" s="10" t="n"/>
      <c r="D385" s="9" t="n"/>
      <c r="E385" s="9" t="n"/>
      <c r="F385" s="10" t="n"/>
      <c r="G385" s="9" t="n"/>
      <c r="H385" s="16" t="n"/>
      <c r="I385" s="123" t="n"/>
      <c r="J385" s="7" t="n"/>
      <c r="K385" s="5" t="n"/>
      <c r="L385" s="5" t="n"/>
      <c r="M385" s="8" t="n"/>
      <c r="N385" s="8" t="n"/>
      <c r="O385" s="5" t="n"/>
      <c r="P385" s="5" t="n"/>
      <c r="Q385" s="8" t="n"/>
      <c r="R385" s="8" t="n"/>
      <c r="S385" s="5" t="n"/>
      <c r="T385" s="5" t="n"/>
      <c r="U385" s="8" t="n"/>
      <c r="V385" s="8" t="n"/>
      <c r="W385" s="5" t="n"/>
      <c r="X385" s="5" t="n"/>
      <c r="Y385" s="5" t="n"/>
      <c r="Z385" s="5" t="n"/>
      <c r="AA385" s="5" t="n"/>
      <c r="AB385" s="5" t="n"/>
      <c r="AC385" s="12" t="n"/>
      <c r="AD385" s="16" t="n"/>
      <c r="AE385" s="11" t="n"/>
      <c r="AF385" s="11" t="n"/>
      <c r="AH385" s="11">
        <f>IF(P385="","",AVERAGEIF($P$6:$P$505, P385, $AE$6:$AE$505))</f>
        <v/>
      </c>
      <c r="AI385" s="11">
        <f>IF(AE385="","",IF(AE385="-","-",IF((AE385-AH385)=0,"-",IF((AE385-AH385)&gt;0,"↑","↓"))))</f>
        <v/>
      </c>
      <c r="AJ385" s="11">
        <f>IF(AF385="","",IF(AF385="-","-",AVERAGEIF($P$6:$P$505, P385, $AF$6:$AF$505)))</f>
        <v/>
      </c>
      <c r="AK385" s="11">
        <f>IF(AF385="","",IF(AF385="-","-",IF((AF385-AJ385)=0,"-",IF((AF385-AJ385)&gt;0,"↑","↓"))))</f>
        <v/>
      </c>
      <c r="AM385" s="124">
        <f>IF(I385="","",((I385-$AJ$2)*$AL$3*((1+$AL$3)^(30*12)))/(((1+$AL$3)^(30*12))-1))</f>
        <v/>
      </c>
    </row>
    <row r="386">
      <c r="B386" s="4" t="n"/>
      <c r="C386" s="10" t="n"/>
      <c r="D386" s="9" t="n"/>
      <c r="E386" s="9" t="n"/>
      <c r="F386" s="10" t="n"/>
      <c r="G386" s="9" t="n"/>
      <c r="H386" s="17" t="n"/>
      <c r="I386" s="123" t="n"/>
      <c r="J386" s="7" t="n"/>
      <c r="K386" s="5" t="n"/>
      <c r="L386" s="5" t="n"/>
      <c r="M386" s="8" t="n"/>
      <c r="N386" s="8" t="n"/>
      <c r="O386" s="5" t="n"/>
      <c r="P386" s="5" t="n"/>
      <c r="Q386" s="8" t="n"/>
      <c r="R386" s="8" t="n"/>
      <c r="S386" s="5" t="n"/>
      <c r="T386" s="5" t="n"/>
      <c r="U386" s="8" t="n"/>
      <c r="V386" s="8" t="n"/>
      <c r="W386" s="5" t="n"/>
      <c r="X386" s="5" t="n"/>
      <c r="Y386" s="5" t="n"/>
      <c r="Z386" s="5" t="n"/>
      <c r="AA386" s="5" t="n"/>
      <c r="AB386" s="5" t="n"/>
      <c r="AC386" s="12" t="n"/>
      <c r="AD386" s="17" t="n"/>
      <c r="AE386" s="11" t="n"/>
      <c r="AF386" s="11" t="n"/>
      <c r="AH386" s="11">
        <f>IF(P386="","",AVERAGEIF($P$6:$P$505, P386, $AE$6:$AE$505))</f>
        <v/>
      </c>
      <c r="AI386" s="11">
        <f>IF(AE386="","",IF(AE386="-","-",IF((AE386-AH386)=0,"-",IF((AE386-AH386)&gt;0,"↑","↓"))))</f>
        <v/>
      </c>
      <c r="AJ386" s="11">
        <f>IF(AF386="","",IF(AF386="-","-",AVERAGEIF($P$6:$P$505, P386, $AF$6:$AF$505)))</f>
        <v/>
      </c>
      <c r="AK386" s="11">
        <f>IF(AF386="","",IF(AF386="-","-",IF((AF386-AJ386)=0,"-",IF((AF386-AJ386)&gt;0,"↑","↓"))))</f>
        <v/>
      </c>
      <c r="AM386" s="124">
        <f>IF(I386="","",((I386-$AJ$2)*$AL$3*((1+$AL$3)^(30*12)))/(((1+$AL$3)^(30*12))-1))</f>
        <v/>
      </c>
    </row>
    <row r="387">
      <c r="B387" s="4" t="n"/>
      <c r="C387" s="10" t="n"/>
      <c r="D387" s="9" t="n"/>
      <c r="E387" s="9" t="n"/>
      <c r="F387" s="10" t="n"/>
      <c r="G387" s="9" t="n"/>
      <c r="H387" s="17" t="n"/>
      <c r="I387" s="123" t="n"/>
      <c r="J387" s="7" t="n"/>
      <c r="K387" s="5" t="n"/>
      <c r="L387" s="5" t="n"/>
      <c r="M387" s="8" t="n"/>
      <c r="N387" s="8" t="n"/>
      <c r="O387" s="5" t="n"/>
      <c r="P387" s="5" t="n"/>
      <c r="Q387" s="8" t="n"/>
      <c r="R387" s="8" t="n"/>
      <c r="S387" s="5" t="n"/>
      <c r="T387" s="5" t="n"/>
      <c r="U387" s="8" t="n"/>
      <c r="V387" s="8" t="n"/>
      <c r="W387" s="5" t="n"/>
      <c r="X387" s="5" t="n"/>
      <c r="Y387" s="5" t="n"/>
      <c r="Z387" s="5" t="n"/>
      <c r="AA387" s="5" t="n"/>
      <c r="AB387" s="5" t="n"/>
      <c r="AC387" s="12" t="n"/>
      <c r="AD387" s="17" t="n"/>
      <c r="AE387" s="11" t="n"/>
      <c r="AF387" s="11" t="n"/>
      <c r="AH387" s="11">
        <f>IF(P387="","",AVERAGEIF($P$6:$P$505, P387, $AE$6:$AE$505))</f>
        <v/>
      </c>
      <c r="AI387" s="11">
        <f>IF(AE387="","",IF(AE387="-","-",IF((AE387-AH387)=0,"-",IF((AE387-AH387)&gt;0,"↑","↓"))))</f>
        <v/>
      </c>
      <c r="AJ387" s="11">
        <f>IF(AF387="","",IF(AF387="-","-",AVERAGEIF($P$6:$P$505, P387, $AF$6:$AF$505)))</f>
        <v/>
      </c>
      <c r="AK387" s="11">
        <f>IF(AF387="","",IF(AF387="-","-",IF((AF387-AJ387)=0,"-",IF((AF387-AJ387)&gt;0,"↑","↓"))))</f>
        <v/>
      </c>
      <c r="AM387" s="124">
        <f>IF(I387="","",((I387-$AJ$2)*$AL$3*((1+$AL$3)^(30*12)))/(((1+$AL$3)^(30*12))-1))</f>
        <v/>
      </c>
    </row>
    <row r="388">
      <c r="B388" s="4" t="n"/>
      <c r="C388" s="10" t="n"/>
      <c r="D388" s="9" t="n"/>
      <c r="E388" s="9" t="n"/>
      <c r="F388" s="10" t="n"/>
      <c r="G388" s="9" t="n"/>
      <c r="H388" s="16" t="n"/>
      <c r="I388" s="123" t="n"/>
      <c r="J388" s="7" t="n"/>
      <c r="K388" s="5" t="n"/>
      <c r="L388" s="5" t="n"/>
      <c r="M388" s="8" t="n"/>
      <c r="N388" s="8" t="n"/>
      <c r="O388" s="5" t="n"/>
      <c r="P388" s="5" t="n"/>
      <c r="Q388" s="8" t="n"/>
      <c r="R388" s="8" t="n"/>
      <c r="S388" s="5" t="n"/>
      <c r="T388" s="5" t="n"/>
      <c r="U388" s="8" t="n"/>
      <c r="V388" s="8" t="n"/>
      <c r="W388" s="5" t="n"/>
      <c r="X388" s="5" t="n"/>
      <c r="Y388" s="5" t="n"/>
      <c r="Z388" s="5" t="n"/>
      <c r="AA388" s="5" t="n"/>
      <c r="AB388" s="5" t="n"/>
      <c r="AC388" s="12" t="n"/>
      <c r="AD388" s="16" t="n"/>
      <c r="AE388" s="11" t="n"/>
      <c r="AF388" s="11" t="n"/>
      <c r="AH388" s="11">
        <f>IF(P388="","",AVERAGEIF($P$6:$P$505, P388, $AE$6:$AE$505))</f>
        <v/>
      </c>
      <c r="AI388" s="11">
        <f>IF(AE388="","",IF(AE388="-","-",IF((AE388-AH388)=0,"-",IF((AE388-AH388)&gt;0,"↑","↓"))))</f>
        <v/>
      </c>
      <c r="AJ388" s="11">
        <f>IF(AF388="","",IF(AF388="-","-",AVERAGEIF($P$6:$P$505, P388, $AF$6:$AF$505)))</f>
        <v/>
      </c>
      <c r="AK388" s="11">
        <f>IF(AF388="","",IF(AF388="-","-",IF((AF388-AJ388)=0,"-",IF((AF388-AJ388)&gt;0,"↑","↓"))))</f>
        <v/>
      </c>
      <c r="AM388" s="124">
        <f>IF(I388="","",((I388-$AJ$2)*$AL$3*((1+$AL$3)^(30*12)))/(((1+$AL$3)^(30*12))-1))</f>
        <v/>
      </c>
    </row>
    <row r="389">
      <c r="B389" s="4" t="n"/>
      <c r="C389" s="10" t="n"/>
      <c r="D389" s="9" t="n"/>
      <c r="E389" s="9" t="n"/>
      <c r="F389" s="10" t="n"/>
      <c r="G389" s="9" t="n"/>
      <c r="H389" s="17" t="n"/>
      <c r="I389" s="123" t="n"/>
      <c r="J389" s="7" t="n"/>
      <c r="K389" s="5" t="n"/>
      <c r="L389" s="5" t="n"/>
      <c r="M389" s="8" t="n"/>
      <c r="N389" s="8" t="n"/>
      <c r="O389" s="5" t="n"/>
      <c r="P389" s="5" t="n"/>
      <c r="Q389" s="8" t="n"/>
      <c r="R389" s="8" t="n"/>
      <c r="S389" s="5" t="n"/>
      <c r="T389" s="5" t="n"/>
      <c r="U389" s="8" t="n"/>
      <c r="V389" s="8" t="n"/>
      <c r="W389" s="5" t="n"/>
      <c r="X389" s="5" t="n"/>
      <c r="Y389" s="5" t="n"/>
      <c r="Z389" s="5" t="n"/>
      <c r="AA389" s="5" t="n"/>
      <c r="AB389" s="5" t="n"/>
      <c r="AC389" s="12" t="n"/>
      <c r="AD389" s="17" t="n"/>
      <c r="AE389" s="11" t="n"/>
      <c r="AF389" s="11" t="n"/>
      <c r="AH389" s="11">
        <f>IF(P389="","",AVERAGEIF($P$6:$P$505, P389, $AE$6:$AE$505))</f>
        <v/>
      </c>
      <c r="AI389" s="11">
        <f>IF(AE389="","",IF(AE389="-","-",IF((AE389-AH389)=0,"-",IF((AE389-AH389)&gt;0,"↑","↓"))))</f>
        <v/>
      </c>
      <c r="AJ389" s="11">
        <f>IF(AF389="","",IF(AF389="-","-",AVERAGEIF($P$6:$P$505, P389, $AF$6:$AF$505)))</f>
        <v/>
      </c>
      <c r="AK389" s="11">
        <f>IF(AF389="","",IF(AF389="-","-",IF((AF389-AJ389)=0,"-",IF((AF389-AJ389)&gt;0,"↑","↓"))))</f>
        <v/>
      </c>
      <c r="AM389" s="124">
        <f>IF(I389="","",((I389-$AJ$2)*$AL$3*((1+$AL$3)^(30*12)))/(((1+$AL$3)^(30*12))-1))</f>
        <v/>
      </c>
    </row>
    <row r="390">
      <c r="B390" s="4" t="n"/>
      <c r="C390" s="10" t="n"/>
      <c r="D390" s="9" t="n"/>
      <c r="E390" s="9" t="n"/>
      <c r="F390" s="10" t="n"/>
      <c r="G390" s="9" t="n"/>
      <c r="H390" s="17" t="n"/>
      <c r="I390" s="123" t="n"/>
      <c r="J390" s="7" t="n"/>
      <c r="K390" s="5" t="n"/>
      <c r="L390" s="5" t="n"/>
      <c r="M390" s="8" t="n"/>
      <c r="N390" s="8" t="n"/>
      <c r="O390" s="5" t="n"/>
      <c r="P390" s="5" t="n"/>
      <c r="Q390" s="8" t="n"/>
      <c r="R390" s="8" t="n"/>
      <c r="S390" s="5" t="n"/>
      <c r="T390" s="5" t="n"/>
      <c r="U390" s="8" t="n"/>
      <c r="V390" s="8" t="n"/>
      <c r="W390" s="5" t="n"/>
      <c r="X390" s="5" t="n"/>
      <c r="Y390" s="5" t="n"/>
      <c r="Z390" s="5" t="n"/>
      <c r="AA390" s="5" t="n"/>
      <c r="AB390" s="5" t="n"/>
      <c r="AC390" s="12" t="n"/>
      <c r="AD390" s="17" t="n"/>
      <c r="AE390" s="11" t="n"/>
      <c r="AF390" s="11" t="n"/>
      <c r="AH390" s="11">
        <f>IF(P390="","",AVERAGEIF($P$6:$P$505, P390, $AE$6:$AE$505))</f>
        <v/>
      </c>
      <c r="AI390" s="11">
        <f>IF(AE390="","",IF(AE390="-","-",IF((AE390-AH390)=0,"-",IF((AE390-AH390)&gt;0,"↑","↓"))))</f>
        <v/>
      </c>
      <c r="AJ390" s="11">
        <f>IF(AF390="","",IF(AF390="-","-",AVERAGEIF($P$6:$P$505, P390, $AF$6:$AF$505)))</f>
        <v/>
      </c>
      <c r="AK390" s="11">
        <f>IF(AF390="","",IF(AF390="-","-",IF((AF390-AJ390)=0,"-",IF((AF390-AJ390)&gt;0,"↑","↓"))))</f>
        <v/>
      </c>
      <c r="AM390" s="124">
        <f>IF(I390="","",((I390-$AJ$2)*$AL$3*((1+$AL$3)^(30*12)))/(((1+$AL$3)^(30*12))-1))</f>
        <v/>
      </c>
    </row>
    <row r="391">
      <c r="B391" s="4" t="n"/>
      <c r="C391" s="10" t="n"/>
      <c r="D391" s="9" t="n"/>
      <c r="E391" s="9" t="n"/>
      <c r="F391" s="10" t="n"/>
      <c r="G391" s="9" t="n"/>
      <c r="H391" s="16" t="n"/>
      <c r="I391" s="123" t="n"/>
      <c r="J391" s="7" t="n"/>
      <c r="K391" s="5" t="n"/>
      <c r="L391" s="5" t="n"/>
      <c r="M391" s="8" t="n"/>
      <c r="N391" s="8" t="n"/>
      <c r="O391" s="5" t="n"/>
      <c r="P391" s="5" t="n"/>
      <c r="Q391" s="8" t="n"/>
      <c r="R391" s="8" t="n"/>
      <c r="S391" s="5" t="n"/>
      <c r="T391" s="5" t="n"/>
      <c r="U391" s="8" t="n"/>
      <c r="V391" s="8" t="n"/>
      <c r="W391" s="5" t="n"/>
      <c r="X391" s="5" t="n"/>
      <c r="Y391" s="5" t="n"/>
      <c r="Z391" s="5" t="n"/>
      <c r="AA391" s="5" t="n"/>
      <c r="AB391" s="5" t="n"/>
      <c r="AC391" s="12" t="n"/>
      <c r="AD391" s="16" t="n"/>
      <c r="AE391" s="11" t="n"/>
      <c r="AF391" s="11" t="n"/>
      <c r="AH391" s="11">
        <f>IF(P391="","",AVERAGEIF($P$6:$P$505, P391, $AE$6:$AE$505))</f>
        <v/>
      </c>
      <c r="AI391" s="11">
        <f>IF(AE391="","",IF(AE391="-","-",IF((AE391-AH391)=0,"-",IF((AE391-AH391)&gt;0,"↑","↓"))))</f>
        <v/>
      </c>
      <c r="AJ391" s="11">
        <f>IF(AF391="","",IF(AF391="-","-",AVERAGEIF($P$6:$P$505, P391, $AF$6:$AF$505)))</f>
        <v/>
      </c>
      <c r="AK391" s="11">
        <f>IF(AF391="","",IF(AF391="-","-",IF((AF391-AJ391)=0,"-",IF((AF391-AJ391)&gt;0,"↑","↓"))))</f>
        <v/>
      </c>
      <c r="AM391" s="124">
        <f>IF(I391="","",((I391-$AJ$2)*$AL$3*((1+$AL$3)^(30*12)))/(((1+$AL$3)^(30*12))-1))</f>
        <v/>
      </c>
    </row>
    <row r="392">
      <c r="B392" s="4" t="n"/>
      <c r="C392" s="10" t="n"/>
      <c r="D392" s="9" t="n"/>
      <c r="E392" s="9" t="n"/>
      <c r="F392" s="10" t="n"/>
      <c r="G392" s="9" t="n"/>
      <c r="H392" s="17" t="n"/>
      <c r="I392" s="123" t="n"/>
      <c r="J392" s="7" t="n"/>
      <c r="K392" s="5" t="n"/>
      <c r="L392" s="5" t="n"/>
      <c r="M392" s="8" t="n"/>
      <c r="N392" s="8" t="n"/>
      <c r="O392" s="5" t="n"/>
      <c r="P392" s="5" t="n"/>
      <c r="Q392" s="8" t="n"/>
      <c r="R392" s="8" t="n"/>
      <c r="S392" s="5" t="n"/>
      <c r="T392" s="5" t="n"/>
      <c r="U392" s="8" t="n"/>
      <c r="V392" s="8" t="n"/>
      <c r="W392" s="5" t="n"/>
      <c r="X392" s="5" t="n"/>
      <c r="Y392" s="5" t="n"/>
      <c r="Z392" s="5" t="n"/>
      <c r="AA392" s="5" t="n"/>
      <c r="AB392" s="5" t="n"/>
      <c r="AC392" s="12" t="n"/>
      <c r="AD392" s="17" t="n"/>
      <c r="AE392" s="11" t="n"/>
      <c r="AF392" s="11" t="n"/>
      <c r="AH392" s="11">
        <f>IF(P392="","",AVERAGEIF($P$6:$P$505, P392, $AE$6:$AE$505))</f>
        <v/>
      </c>
      <c r="AI392" s="11">
        <f>IF(AE392="","",IF(AE392="-","-",IF((AE392-AH392)=0,"-",IF((AE392-AH392)&gt;0,"↑","↓"))))</f>
        <v/>
      </c>
      <c r="AJ392" s="11">
        <f>IF(AF392="","",IF(AF392="-","-",AVERAGEIF($P$6:$P$505, P392, $AF$6:$AF$505)))</f>
        <v/>
      </c>
      <c r="AK392" s="11">
        <f>IF(AF392="","",IF(AF392="-","-",IF((AF392-AJ392)=0,"-",IF((AF392-AJ392)&gt;0,"↑","↓"))))</f>
        <v/>
      </c>
      <c r="AM392" s="124">
        <f>IF(I392="","",((I392-$AJ$2)*$AL$3*((1+$AL$3)^(30*12)))/(((1+$AL$3)^(30*12))-1))</f>
        <v/>
      </c>
    </row>
    <row r="393">
      <c r="B393" s="4" t="n"/>
      <c r="C393" s="10" t="n"/>
      <c r="D393" s="9" t="n"/>
      <c r="E393" s="9" t="n"/>
      <c r="F393" s="10" t="n"/>
      <c r="G393" s="9" t="n"/>
      <c r="H393" s="17" t="n"/>
      <c r="I393" s="123" t="n"/>
      <c r="J393" s="7" t="n"/>
      <c r="K393" s="5" t="n"/>
      <c r="L393" s="5" t="n"/>
      <c r="M393" s="8" t="n"/>
      <c r="N393" s="8" t="n"/>
      <c r="O393" s="5" t="n"/>
      <c r="P393" s="5" t="n"/>
      <c r="Q393" s="8" t="n"/>
      <c r="R393" s="8" t="n"/>
      <c r="S393" s="5" t="n"/>
      <c r="T393" s="5" t="n"/>
      <c r="U393" s="8" t="n"/>
      <c r="V393" s="8" t="n"/>
      <c r="W393" s="5" t="n"/>
      <c r="X393" s="5" t="n"/>
      <c r="Y393" s="5" t="n"/>
      <c r="Z393" s="5" t="n"/>
      <c r="AA393" s="5" t="n"/>
      <c r="AB393" s="5" t="n"/>
      <c r="AC393" s="12" t="n"/>
      <c r="AD393" s="17" t="n"/>
      <c r="AE393" s="11" t="n"/>
      <c r="AF393" s="11" t="n"/>
      <c r="AH393" s="11">
        <f>IF(P393="","",AVERAGEIF($P$6:$P$505, P393, $AE$6:$AE$505))</f>
        <v/>
      </c>
      <c r="AI393" s="11">
        <f>IF(AE393="","",IF(AE393="-","-",IF((AE393-AH393)=0,"-",IF((AE393-AH393)&gt;0,"↑","↓"))))</f>
        <v/>
      </c>
      <c r="AJ393" s="11">
        <f>IF(AF393="","",IF(AF393="-","-",AVERAGEIF($P$6:$P$505, P393, $AF$6:$AF$505)))</f>
        <v/>
      </c>
      <c r="AK393" s="11">
        <f>IF(AF393="","",IF(AF393="-","-",IF((AF393-AJ393)=0,"-",IF((AF393-AJ393)&gt;0,"↑","↓"))))</f>
        <v/>
      </c>
      <c r="AM393" s="124">
        <f>IF(I393="","",((I393-$AJ$2)*$AL$3*((1+$AL$3)^(30*12)))/(((1+$AL$3)^(30*12))-1))</f>
        <v/>
      </c>
    </row>
    <row r="394">
      <c r="B394" s="4" t="n"/>
      <c r="C394" s="10" t="n"/>
      <c r="D394" s="9" t="n"/>
      <c r="E394" s="9" t="n"/>
      <c r="F394" s="10" t="n"/>
      <c r="G394" s="9" t="n"/>
      <c r="H394" s="16" t="n"/>
      <c r="I394" s="123" t="n"/>
      <c r="J394" s="7" t="n"/>
      <c r="K394" s="5" t="n"/>
      <c r="L394" s="5" t="n"/>
      <c r="M394" s="8" t="n"/>
      <c r="N394" s="8" t="n"/>
      <c r="O394" s="5" t="n"/>
      <c r="P394" s="5" t="n"/>
      <c r="Q394" s="8" t="n"/>
      <c r="R394" s="8" t="n"/>
      <c r="S394" s="5" t="n"/>
      <c r="T394" s="5" t="n"/>
      <c r="U394" s="8" t="n"/>
      <c r="V394" s="8" t="n"/>
      <c r="W394" s="5" t="n"/>
      <c r="X394" s="5" t="n"/>
      <c r="Y394" s="5" t="n"/>
      <c r="Z394" s="5" t="n"/>
      <c r="AA394" s="5" t="n"/>
      <c r="AB394" s="5" t="n"/>
      <c r="AC394" s="12" t="n"/>
      <c r="AD394" s="16" t="n"/>
      <c r="AE394" s="11" t="n"/>
      <c r="AF394" s="11" t="n"/>
      <c r="AH394" s="11">
        <f>IF(P394="","",AVERAGEIF($P$6:$P$505, P394, $AE$6:$AE$505))</f>
        <v/>
      </c>
      <c r="AI394" s="11">
        <f>IF(AE394="","",IF(AE394="-","-",IF((AE394-AH394)=0,"-",IF((AE394-AH394)&gt;0,"↑","↓"))))</f>
        <v/>
      </c>
      <c r="AJ394" s="11">
        <f>IF(AF394="","",IF(AF394="-","-",AVERAGEIF($P$6:$P$505, P394, $AF$6:$AF$505)))</f>
        <v/>
      </c>
      <c r="AK394" s="11">
        <f>IF(AF394="","",IF(AF394="-","-",IF((AF394-AJ394)=0,"-",IF((AF394-AJ394)&gt;0,"↑","↓"))))</f>
        <v/>
      </c>
      <c r="AM394" s="124">
        <f>IF(I394="","",((I394-$AJ$2)*$AL$3*((1+$AL$3)^(30*12)))/(((1+$AL$3)^(30*12))-1))</f>
        <v/>
      </c>
    </row>
    <row r="395">
      <c r="B395" s="4" t="n"/>
      <c r="C395" s="10" t="n"/>
      <c r="D395" s="9" t="n"/>
      <c r="E395" s="9" t="n"/>
      <c r="F395" s="10" t="n"/>
      <c r="G395" s="9" t="n"/>
      <c r="H395" s="17" t="n"/>
      <c r="I395" s="123" t="n"/>
      <c r="J395" s="7" t="n"/>
      <c r="K395" s="5" t="n"/>
      <c r="L395" s="5" t="n"/>
      <c r="M395" s="8" t="n"/>
      <c r="N395" s="8" t="n"/>
      <c r="O395" s="5" t="n"/>
      <c r="P395" s="5" t="n"/>
      <c r="Q395" s="8" t="n"/>
      <c r="R395" s="8" t="n"/>
      <c r="S395" s="5" t="n"/>
      <c r="T395" s="5" t="n"/>
      <c r="U395" s="8" t="n"/>
      <c r="V395" s="8" t="n"/>
      <c r="W395" s="5" t="n"/>
      <c r="X395" s="5" t="n"/>
      <c r="Y395" s="5" t="n"/>
      <c r="Z395" s="5" t="n"/>
      <c r="AA395" s="5" t="n"/>
      <c r="AB395" s="5" t="n"/>
      <c r="AC395" s="12" t="n"/>
      <c r="AD395" s="17" t="n"/>
      <c r="AE395" s="11" t="n"/>
      <c r="AF395" s="11" t="n"/>
      <c r="AH395" s="11">
        <f>IF(P395="","",AVERAGEIF($P$6:$P$505, P395, $AE$6:$AE$505))</f>
        <v/>
      </c>
      <c r="AI395" s="11">
        <f>IF(AE395="","",IF(AE395="-","-",IF((AE395-AH395)=0,"-",IF((AE395-AH395)&gt;0,"↑","↓"))))</f>
        <v/>
      </c>
      <c r="AJ395" s="11">
        <f>IF(AF395="","",IF(AF395="-","-",AVERAGEIF($P$6:$P$505, P395, $AF$6:$AF$505)))</f>
        <v/>
      </c>
      <c r="AK395" s="11">
        <f>IF(AF395="","",IF(AF395="-","-",IF((AF395-AJ395)=0,"-",IF((AF395-AJ395)&gt;0,"↑","↓"))))</f>
        <v/>
      </c>
      <c r="AM395" s="124">
        <f>IF(I395="","",((I395-$AJ$2)*$AL$3*((1+$AL$3)^(30*12)))/(((1+$AL$3)^(30*12))-1))</f>
        <v/>
      </c>
    </row>
    <row r="396">
      <c r="B396" s="4" t="n"/>
      <c r="C396" s="10" t="n"/>
      <c r="D396" s="9" t="n"/>
      <c r="E396" s="9" t="n"/>
      <c r="F396" s="10" t="n"/>
      <c r="G396" s="9" t="n"/>
      <c r="H396" s="17" t="n"/>
      <c r="I396" s="123" t="n"/>
      <c r="J396" s="7" t="n"/>
      <c r="K396" s="5" t="n"/>
      <c r="L396" s="5" t="n"/>
      <c r="M396" s="8" t="n"/>
      <c r="N396" s="8" t="n"/>
      <c r="O396" s="5" t="n"/>
      <c r="P396" s="5" t="n"/>
      <c r="Q396" s="8" t="n"/>
      <c r="R396" s="8" t="n"/>
      <c r="S396" s="5" t="n"/>
      <c r="T396" s="5" t="n"/>
      <c r="U396" s="8" t="n"/>
      <c r="V396" s="8" t="n"/>
      <c r="W396" s="5" t="n"/>
      <c r="X396" s="5" t="n"/>
      <c r="Y396" s="5" t="n"/>
      <c r="Z396" s="5" t="n"/>
      <c r="AA396" s="5" t="n"/>
      <c r="AB396" s="5" t="n"/>
      <c r="AC396" s="12" t="n"/>
      <c r="AD396" s="17" t="n"/>
      <c r="AE396" s="11" t="n"/>
      <c r="AF396" s="11" t="n"/>
      <c r="AH396" s="11">
        <f>IF(P396="","",AVERAGEIF($P$6:$P$505, P396, $AE$6:$AE$505))</f>
        <v/>
      </c>
      <c r="AI396" s="11">
        <f>IF(AE396="","",IF(AE396="-","-",IF((AE396-AH396)=0,"-",IF((AE396-AH396)&gt;0,"↑","↓"))))</f>
        <v/>
      </c>
      <c r="AJ396" s="11">
        <f>IF(AF396="","",IF(AF396="-","-",AVERAGEIF($P$6:$P$505, P396, $AF$6:$AF$505)))</f>
        <v/>
      </c>
      <c r="AK396" s="11">
        <f>IF(AF396="","",IF(AF396="-","-",IF((AF396-AJ396)=0,"-",IF((AF396-AJ396)&gt;0,"↑","↓"))))</f>
        <v/>
      </c>
      <c r="AM396" s="124">
        <f>IF(I396="","",((I396-$AJ$2)*$AL$3*((1+$AL$3)^(30*12)))/(((1+$AL$3)^(30*12))-1))</f>
        <v/>
      </c>
    </row>
    <row r="397">
      <c r="B397" s="4" t="n"/>
      <c r="C397" s="10" t="n"/>
      <c r="D397" s="9" t="n"/>
      <c r="E397" s="9" t="n"/>
      <c r="F397" s="10" t="n"/>
      <c r="G397" s="9" t="n"/>
      <c r="H397" s="16" t="n"/>
      <c r="I397" s="123" t="n"/>
      <c r="J397" s="7" t="n"/>
      <c r="K397" s="5" t="n"/>
      <c r="L397" s="5" t="n"/>
      <c r="M397" s="8" t="n"/>
      <c r="N397" s="8" t="n"/>
      <c r="O397" s="5" t="n"/>
      <c r="P397" s="5" t="n"/>
      <c r="Q397" s="8" t="n"/>
      <c r="R397" s="8" t="n"/>
      <c r="S397" s="5" t="n"/>
      <c r="T397" s="5" t="n"/>
      <c r="U397" s="8" t="n"/>
      <c r="V397" s="8" t="n"/>
      <c r="W397" s="5" t="n"/>
      <c r="X397" s="5" t="n"/>
      <c r="Y397" s="5" t="n"/>
      <c r="Z397" s="5" t="n"/>
      <c r="AA397" s="5" t="n"/>
      <c r="AB397" s="5" t="n"/>
      <c r="AC397" s="12" t="n"/>
      <c r="AD397" s="16" t="n"/>
      <c r="AE397" s="11" t="n"/>
      <c r="AF397" s="11" t="n"/>
      <c r="AH397" s="11">
        <f>IF(P397="","",AVERAGEIF($P$6:$P$505, P397, $AE$6:$AE$505))</f>
        <v/>
      </c>
      <c r="AI397" s="11">
        <f>IF(AE397="","",IF(AE397="-","-",IF((AE397-AH397)=0,"-",IF((AE397-AH397)&gt;0,"↑","↓"))))</f>
        <v/>
      </c>
      <c r="AJ397" s="11">
        <f>IF(AF397="","",IF(AF397="-","-",AVERAGEIF($P$6:$P$505, P397, $AF$6:$AF$505)))</f>
        <v/>
      </c>
      <c r="AK397" s="11">
        <f>IF(AF397="","",IF(AF397="-","-",IF((AF397-AJ397)=0,"-",IF((AF397-AJ397)&gt;0,"↑","↓"))))</f>
        <v/>
      </c>
      <c r="AM397" s="124">
        <f>IF(I397="","",((I397-$AJ$2)*$AL$3*((1+$AL$3)^(30*12)))/(((1+$AL$3)^(30*12))-1))</f>
        <v/>
      </c>
    </row>
    <row r="398">
      <c r="B398" s="4" t="n"/>
      <c r="C398" s="10" t="n"/>
      <c r="D398" s="9" t="n"/>
      <c r="E398" s="9" t="n"/>
      <c r="F398" s="10" t="n"/>
      <c r="G398" s="9" t="n"/>
      <c r="H398" s="17" t="n"/>
      <c r="I398" s="123" t="n"/>
      <c r="J398" s="7" t="n"/>
      <c r="K398" s="5" t="n"/>
      <c r="L398" s="5" t="n"/>
      <c r="M398" s="8" t="n"/>
      <c r="N398" s="8" t="n"/>
      <c r="O398" s="5" t="n"/>
      <c r="P398" s="5" t="n"/>
      <c r="Q398" s="8" t="n"/>
      <c r="R398" s="8" t="n"/>
      <c r="S398" s="5" t="n"/>
      <c r="T398" s="5" t="n"/>
      <c r="U398" s="8" t="n"/>
      <c r="V398" s="8" t="n"/>
      <c r="W398" s="5" t="n"/>
      <c r="X398" s="5" t="n"/>
      <c r="Y398" s="5" t="n"/>
      <c r="Z398" s="5" t="n"/>
      <c r="AA398" s="5" t="n"/>
      <c r="AB398" s="5" t="n"/>
      <c r="AC398" s="12" t="n"/>
      <c r="AD398" s="17" t="n"/>
      <c r="AE398" s="11" t="n"/>
      <c r="AF398" s="11" t="n"/>
      <c r="AH398" s="11">
        <f>IF(P398="","",AVERAGEIF($P$6:$P$505, P398, $AE$6:$AE$505))</f>
        <v/>
      </c>
      <c r="AI398" s="11">
        <f>IF(AE398="","",IF(AE398="-","-",IF((AE398-AH398)=0,"-",IF((AE398-AH398)&gt;0,"↑","↓"))))</f>
        <v/>
      </c>
      <c r="AJ398" s="11">
        <f>IF(AF398="","",IF(AF398="-","-",AVERAGEIF($P$6:$P$505, P398, $AF$6:$AF$505)))</f>
        <v/>
      </c>
      <c r="AK398" s="11">
        <f>IF(AF398="","",IF(AF398="-","-",IF((AF398-AJ398)=0,"-",IF((AF398-AJ398)&gt;0,"↑","↓"))))</f>
        <v/>
      </c>
      <c r="AM398" s="124">
        <f>IF(I398="","",((I398-$AJ$2)*$AL$3*((1+$AL$3)^(30*12)))/(((1+$AL$3)^(30*12))-1))</f>
        <v/>
      </c>
    </row>
    <row r="399">
      <c r="B399" s="4" t="n"/>
      <c r="C399" s="10" t="n"/>
      <c r="D399" s="9" t="n"/>
      <c r="E399" s="9" t="n"/>
      <c r="F399" s="10" t="n"/>
      <c r="G399" s="9" t="n"/>
      <c r="H399" s="17" t="n"/>
      <c r="I399" s="123" t="n"/>
      <c r="J399" s="7" t="n"/>
      <c r="K399" s="5" t="n"/>
      <c r="L399" s="5" t="n"/>
      <c r="M399" s="8" t="n"/>
      <c r="N399" s="8" t="n"/>
      <c r="O399" s="5" t="n"/>
      <c r="P399" s="5" t="n"/>
      <c r="Q399" s="8" t="n"/>
      <c r="R399" s="8" t="n"/>
      <c r="S399" s="5" t="n"/>
      <c r="T399" s="5" t="n"/>
      <c r="U399" s="8" t="n"/>
      <c r="V399" s="8" t="n"/>
      <c r="W399" s="5" t="n"/>
      <c r="X399" s="5" t="n"/>
      <c r="Y399" s="5" t="n"/>
      <c r="Z399" s="5" t="n"/>
      <c r="AA399" s="5" t="n"/>
      <c r="AB399" s="5" t="n"/>
      <c r="AC399" s="12" t="n"/>
      <c r="AD399" s="17" t="n"/>
      <c r="AE399" s="11" t="n"/>
      <c r="AF399" s="11" t="n"/>
      <c r="AH399" s="11">
        <f>IF(P399="","",AVERAGEIF($P$6:$P$505, P399, $AE$6:$AE$505))</f>
        <v/>
      </c>
      <c r="AI399" s="11">
        <f>IF(AE399="","",IF(AE399="-","-",IF((AE399-AH399)=0,"-",IF((AE399-AH399)&gt;0,"↑","↓"))))</f>
        <v/>
      </c>
      <c r="AJ399" s="11">
        <f>IF(AF399="","",IF(AF399="-","-",AVERAGEIF($P$6:$P$505, P399, $AF$6:$AF$505)))</f>
        <v/>
      </c>
      <c r="AK399" s="11">
        <f>IF(AF399="","",IF(AF399="-","-",IF((AF399-AJ399)=0,"-",IF((AF399-AJ399)&gt;0,"↑","↓"))))</f>
        <v/>
      </c>
      <c r="AM399" s="124">
        <f>IF(I399="","",((I399-$AJ$2)*$AL$3*((1+$AL$3)^(30*12)))/(((1+$AL$3)^(30*12))-1))</f>
        <v/>
      </c>
    </row>
    <row r="400">
      <c r="B400" s="4" t="n"/>
      <c r="C400" s="10" t="n"/>
      <c r="D400" s="9" t="n"/>
      <c r="E400" s="9" t="n"/>
      <c r="F400" s="10" t="n"/>
      <c r="G400" s="9" t="n"/>
      <c r="H400" s="16" t="n"/>
      <c r="I400" s="123" t="n"/>
      <c r="J400" s="7" t="n"/>
      <c r="K400" s="5" t="n"/>
      <c r="L400" s="5" t="n"/>
      <c r="M400" s="8" t="n"/>
      <c r="N400" s="8" t="n"/>
      <c r="O400" s="5" t="n"/>
      <c r="P400" s="5" t="n"/>
      <c r="Q400" s="8" t="n"/>
      <c r="R400" s="8" t="n"/>
      <c r="S400" s="5" t="n"/>
      <c r="T400" s="5" t="n"/>
      <c r="U400" s="8" t="n"/>
      <c r="V400" s="8" t="n"/>
      <c r="W400" s="5" t="n"/>
      <c r="X400" s="5" t="n"/>
      <c r="Y400" s="5" t="n"/>
      <c r="Z400" s="5" t="n"/>
      <c r="AA400" s="5" t="n"/>
      <c r="AB400" s="5" t="n"/>
      <c r="AC400" s="12" t="n"/>
      <c r="AD400" s="16" t="n"/>
      <c r="AE400" s="11" t="n"/>
      <c r="AF400" s="11" t="n"/>
      <c r="AH400" s="11">
        <f>IF(P400="","",AVERAGEIF($P$6:$P$505, P400, $AE$6:$AE$505))</f>
        <v/>
      </c>
      <c r="AI400" s="11">
        <f>IF(AE400="","",IF(AE400="-","-",IF((AE400-AH400)=0,"-",IF((AE400-AH400)&gt;0,"↑","↓"))))</f>
        <v/>
      </c>
      <c r="AJ400" s="11">
        <f>IF(AF400="","",IF(AF400="-","-",AVERAGEIF($P$6:$P$505, P400, $AF$6:$AF$505)))</f>
        <v/>
      </c>
      <c r="AK400" s="11">
        <f>IF(AF400="","",IF(AF400="-","-",IF((AF400-AJ400)=0,"-",IF((AF400-AJ400)&gt;0,"↑","↓"))))</f>
        <v/>
      </c>
      <c r="AM400" s="124">
        <f>IF(I400="","",((I400-$AJ$2)*$AL$3*((1+$AL$3)^(30*12)))/(((1+$AL$3)^(30*12))-1))</f>
        <v/>
      </c>
    </row>
    <row r="401">
      <c r="B401" s="4" t="n"/>
      <c r="C401" s="10" t="n"/>
      <c r="D401" s="9" t="n"/>
      <c r="E401" s="9" t="n"/>
      <c r="F401" s="10" t="n"/>
      <c r="G401" s="9" t="n"/>
      <c r="H401" s="17" t="n"/>
      <c r="I401" s="123" t="n"/>
      <c r="J401" s="7" t="n"/>
      <c r="K401" s="5" t="n"/>
      <c r="L401" s="5" t="n"/>
      <c r="M401" s="8" t="n"/>
      <c r="N401" s="8" t="n"/>
      <c r="O401" s="5" t="n"/>
      <c r="P401" s="5" t="n"/>
      <c r="Q401" s="8" t="n"/>
      <c r="R401" s="8" t="n"/>
      <c r="S401" s="5" t="n"/>
      <c r="T401" s="5" t="n"/>
      <c r="U401" s="8" t="n"/>
      <c r="V401" s="8" t="n"/>
      <c r="W401" s="5" t="n"/>
      <c r="X401" s="5" t="n"/>
      <c r="Y401" s="5" t="n"/>
      <c r="Z401" s="5" t="n"/>
      <c r="AA401" s="5" t="n"/>
      <c r="AB401" s="5" t="n"/>
      <c r="AC401" s="12" t="n"/>
      <c r="AD401" s="17" t="n"/>
      <c r="AE401" s="11" t="n"/>
      <c r="AF401" s="11" t="n"/>
      <c r="AH401" s="11">
        <f>IF(P401="","",AVERAGEIF($P$6:$P$505, P401, $AE$6:$AE$505))</f>
        <v/>
      </c>
      <c r="AI401" s="11">
        <f>IF(AE401="","",IF(AE401="-","-",IF((AE401-AH401)=0,"-",IF((AE401-AH401)&gt;0,"↑","↓"))))</f>
        <v/>
      </c>
      <c r="AJ401" s="11">
        <f>IF(AF401="","",IF(AF401="-","-",AVERAGEIF($P$6:$P$505, P401, $AF$6:$AF$505)))</f>
        <v/>
      </c>
      <c r="AK401" s="11">
        <f>IF(AF401="","",IF(AF401="-","-",IF((AF401-AJ401)=0,"-",IF((AF401-AJ401)&gt;0,"↑","↓"))))</f>
        <v/>
      </c>
      <c r="AM401" s="124">
        <f>IF(I401="","",((I401-$AJ$2)*$AL$3*((1+$AL$3)^(30*12)))/(((1+$AL$3)^(30*12))-1))</f>
        <v/>
      </c>
    </row>
    <row r="402">
      <c r="B402" s="4" t="n"/>
      <c r="C402" s="10" t="n"/>
      <c r="D402" s="9" t="n"/>
      <c r="E402" s="9" t="n"/>
      <c r="F402" s="10" t="n"/>
      <c r="G402" s="9" t="n"/>
      <c r="H402" s="17" t="n"/>
      <c r="I402" s="123" t="n"/>
      <c r="J402" s="7" t="n"/>
      <c r="K402" s="5" t="n"/>
      <c r="L402" s="5" t="n"/>
      <c r="M402" s="8" t="n"/>
      <c r="N402" s="8" t="n"/>
      <c r="O402" s="5" t="n"/>
      <c r="P402" s="5" t="n"/>
      <c r="Q402" s="8" t="n"/>
      <c r="R402" s="8" t="n"/>
      <c r="S402" s="5" t="n"/>
      <c r="T402" s="5" t="n"/>
      <c r="U402" s="8" t="n"/>
      <c r="V402" s="8" t="n"/>
      <c r="W402" s="5" t="n"/>
      <c r="X402" s="5" t="n"/>
      <c r="Y402" s="5" t="n"/>
      <c r="Z402" s="5" t="n"/>
      <c r="AA402" s="5" t="n"/>
      <c r="AB402" s="5" t="n"/>
      <c r="AC402" s="12" t="n"/>
      <c r="AD402" s="17" t="n"/>
      <c r="AE402" s="11" t="n"/>
      <c r="AF402" s="11" t="n"/>
      <c r="AH402" s="11">
        <f>IF(P402="","",AVERAGEIF($P$6:$P$505, P402, $AE$6:$AE$505))</f>
        <v/>
      </c>
      <c r="AI402" s="11">
        <f>IF(AE402="","",IF(AE402="-","-",IF((AE402-AH402)=0,"-",IF((AE402-AH402)&gt;0,"↑","↓"))))</f>
        <v/>
      </c>
      <c r="AJ402" s="11">
        <f>IF(AF402="","",IF(AF402="-","-",AVERAGEIF($P$6:$P$505, P402, $AF$6:$AF$505)))</f>
        <v/>
      </c>
      <c r="AK402" s="11">
        <f>IF(AF402="","",IF(AF402="-","-",IF((AF402-AJ402)=0,"-",IF((AF402-AJ402)&gt;0,"↑","↓"))))</f>
        <v/>
      </c>
      <c r="AM402" s="124">
        <f>IF(I402="","",((I402-$AJ$2)*$AL$3*((1+$AL$3)^(30*12)))/(((1+$AL$3)^(30*12))-1))</f>
        <v/>
      </c>
    </row>
    <row r="403">
      <c r="B403" s="4" t="n"/>
      <c r="C403" s="10" t="n"/>
      <c r="D403" s="9" t="n"/>
      <c r="E403" s="9" t="n"/>
      <c r="F403" s="10" t="n"/>
      <c r="G403" s="9" t="n"/>
      <c r="H403" s="16" t="n"/>
      <c r="I403" s="123" t="n"/>
      <c r="J403" s="7" t="n"/>
      <c r="K403" s="5" t="n"/>
      <c r="L403" s="5" t="n"/>
      <c r="M403" s="8" t="n"/>
      <c r="N403" s="8" t="n"/>
      <c r="O403" s="5" t="n"/>
      <c r="P403" s="5" t="n"/>
      <c r="Q403" s="8" t="n"/>
      <c r="R403" s="8" t="n"/>
      <c r="S403" s="5" t="n"/>
      <c r="T403" s="5" t="n"/>
      <c r="U403" s="8" t="n"/>
      <c r="V403" s="8" t="n"/>
      <c r="W403" s="5" t="n"/>
      <c r="X403" s="5" t="n"/>
      <c r="Y403" s="5" t="n"/>
      <c r="Z403" s="5" t="n"/>
      <c r="AA403" s="5" t="n"/>
      <c r="AB403" s="5" t="n"/>
      <c r="AC403" s="12" t="n"/>
      <c r="AD403" s="16" t="n"/>
      <c r="AE403" s="11" t="n"/>
      <c r="AF403" s="11" t="n"/>
      <c r="AH403" s="11">
        <f>IF(P403="","",AVERAGEIF($P$6:$P$505, P403, $AE$6:$AE$505))</f>
        <v/>
      </c>
      <c r="AI403" s="11">
        <f>IF(AE403="","",IF(AE403="-","-",IF((AE403-AH403)=0,"-",IF((AE403-AH403)&gt;0,"↑","↓"))))</f>
        <v/>
      </c>
      <c r="AJ403" s="11">
        <f>IF(AF403="","",IF(AF403="-","-",AVERAGEIF($P$6:$P$505, P403, $AF$6:$AF$505)))</f>
        <v/>
      </c>
      <c r="AK403" s="11">
        <f>IF(AF403="","",IF(AF403="-","-",IF((AF403-AJ403)=0,"-",IF((AF403-AJ403)&gt;0,"↑","↓"))))</f>
        <v/>
      </c>
      <c r="AM403" s="124">
        <f>IF(I403="","",((I403-$AJ$2)*$AL$3*((1+$AL$3)^(30*12)))/(((1+$AL$3)^(30*12))-1))</f>
        <v/>
      </c>
    </row>
    <row r="404">
      <c r="B404" s="4" t="n"/>
      <c r="C404" s="10" t="n"/>
      <c r="D404" s="9" t="n"/>
      <c r="E404" s="9" t="n"/>
      <c r="F404" s="10" t="n"/>
      <c r="G404" s="9" t="n"/>
      <c r="H404" s="17" t="n"/>
      <c r="I404" s="123" t="n"/>
      <c r="J404" s="7" t="n"/>
      <c r="K404" s="5" t="n"/>
      <c r="L404" s="5" t="n"/>
      <c r="M404" s="8" t="n"/>
      <c r="N404" s="8" t="n"/>
      <c r="O404" s="5" t="n"/>
      <c r="P404" s="5" t="n"/>
      <c r="Q404" s="8" t="n"/>
      <c r="R404" s="8" t="n"/>
      <c r="S404" s="5" t="n"/>
      <c r="T404" s="5" t="n"/>
      <c r="U404" s="8" t="n"/>
      <c r="V404" s="8" t="n"/>
      <c r="W404" s="5" t="n"/>
      <c r="X404" s="5" t="n"/>
      <c r="Y404" s="5" t="n"/>
      <c r="Z404" s="5" t="n"/>
      <c r="AA404" s="5" t="n"/>
      <c r="AB404" s="5" t="n"/>
      <c r="AC404" s="12" t="n"/>
      <c r="AD404" s="17" t="n"/>
      <c r="AE404" s="11" t="n"/>
      <c r="AF404" s="11" t="n"/>
      <c r="AH404" s="11">
        <f>IF(P404="","",AVERAGEIF($P$6:$P$505, P404, $AE$6:$AE$505))</f>
        <v/>
      </c>
      <c r="AI404" s="11">
        <f>IF(AE404="","",IF(AE404="-","-",IF((AE404-AH404)=0,"-",IF((AE404-AH404)&gt;0,"↑","↓"))))</f>
        <v/>
      </c>
      <c r="AJ404" s="11">
        <f>IF(AF404="","",IF(AF404="-","-",AVERAGEIF($P$6:$P$505, P404, $AF$6:$AF$505)))</f>
        <v/>
      </c>
      <c r="AK404" s="11">
        <f>IF(AF404="","",IF(AF404="-","-",IF((AF404-AJ404)=0,"-",IF((AF404-AJ404)&gt;0,"↑","↓"))))</f>
        <v/>
      </c>
      <c r="AM404" s="124">
        <f>IF(I404="","",((I404-$AJ$2)*$AL$3*((1+$AL$3)^(30*12)))/(((1+$AL$3)^(30*12))-1))</f>
        <v/>
      </c>
    </row>
    <row r="405">
      <c r="B405" s="4" t="n"/>
      <c r="C405" s="10" t="n"/>
      <c r="D405" s="9" t="n"/>
      <c r="E405" s="9" t="n"/>
      <c r="F405" s="10" t="n"/>
      <c r="G405" s="9" t="n"/>
      <c r="H405" s="17" t="n"/>
      <c r="I405" s="123" t="n"/>
      <c r="J405" s="7" t="n"/>
      <c r="K405" s="5" t="n"/>
      <c r="L405" s="5" t="n"/>
      <c r="M405" s="8" t="n"/>
      <c r="N405" s="8" t="n"/>
      <c r="O405" s="5" t="n"/>
      <c r="P405" s="5" t="n"/>
      <c r="Q405" s="8" t="n"/>
      <c r="R405" s="8" t="n"/>
      <c r="S405" s="5" t="n"/>
      <c r="T405" s="5" t="n"/>
      <c r="U405" s="8" t="n"/>
      <c r="V405" s="8" t="n"/>
      <c r="W405" s="5" t="n"/>
      <c r="X405" s="5" t="n"/>
      <c r="Y405" s="5" t="n"/>
      <c r="Z405" s="5" t="n"/>
      <c r="AA405" s="5" t="n"/>
      <c r="AB405" s="5" t="n"/>
      <c r="AC405" s="12" t="n"/>
      <c r="AD405" s="17" t="n"/>
      <c r="AE405" s="11" t="n"/>
      <c r="AF405" s="11" t="n"/>
      <c r="AH405" s="11">
        <f>IF(P405="","",AVERAGEIF($P$6:$P$505, P405, $AE$6:$AE$505))</f>
        <v/>
      </c>
      <c r="AI405" s="11">
        <f>IF(AE405="","",IF(AE405="-","-",IF((AE405-AH405)=0,"-",IF((AE405-AH405)&gt;0,"↑","↓"))))</f>
        <v/>
      </c>
      <c r="AJ405" s="11">
        <f>IF(AF405="","",IF(AF405="-","-",AVERAGEIF($P$6:$P$505, P405, $AF$6:$AF$505)))</f>
        <v/>
      </c>
      <c r="AK405" s="11">
        <f>IF(AF405="","",IF(AF405="-","-",IF((AF405-AJ405)=0,"-",IF((AF405-AJ405)&gt;0,"↑","↓"))))</f>
        <v/>
      </c>
      <c r="AM405" s="124">
        <f>IF(I405="","",((I405-$AJ$2)*$AL$3*((1+$AL$3)^(30*12)))/(((1+$AL$3)^(30*12))-1))</f>
        <v/>
      </c>
    </row>
    <row r="406">
      <c r="B406" s="4" t="n"/>
      <c r="C406" s="10" t="n"/>
      <c r="D406" s="9" t="n"/>
      <c r="E406" s="9" t="n"/>
      <c r="F406" s="10" t="n"/>
      <c r="G406" s="9" t="n"/>
      <c r="H406" s="16" t="n"/>
      <c r="I406" s="123" t="n"/>
      <c r="J406" s="7" t="n"/>
      <c r="K406" s="5" t="n"/>
      <c r="L406" s="5" t="n"/>
      <c r="M406" s="8" t="n"/>
      <c r="N406" s="8" t="n"/>
      <c r="O406" s="5" t="n"/>
      <c r="P406" s="5" t="n"/>
      <c r="Q406" s="8" t="n"/>
      <c r="R406" s="8" t="n"/>
      <c r="S406" s="5" t="n"/>
      <c r="T406" s="5" t="n"/>
      <c r="U406" s="8" t="n"/>
      <c r="V406" s="8" t="n"/>
      <c r="W406" s="5" t="n"/>
      <c r="X406" s="5" t="n"/>
      <c r="Y406" s="5" t="n"/>
      <c r="Z406" s="5" t="n"/>
      <c r="AA406" s="5" t="n"/>
      <c r="AB406" s="5" t="n"/>
      <c r="AC406" s="12" t="n"/>
      <c r="AD406" s="16" t="n"/>
      <c r="AE406" s="11" t="n"/>
      <c r="AF406" s="11" t="n"/>
      <c r="AH406" s="11">
        <f>IF(P406="","",AVERAGEIF($P$6:$P$505, P406, $AE$6:$AE$505))</f>
        <v/>
      </c>
      <c r="AI406" s="11">
        <f>IF(AE406="","",IF(AE406="-","-",IF((AE406-AH406)=0,"-",IF((AE406-AH406)&gt;0,"↑","↓"))))</f>
        <v/>
      </c>
      <c r="AJ406" s="11">
        <f>IF(AF406="","",IF(AF406="-","-",AVERAGEIF($P$6:$P$505, P406, $AF$6:$AF$505)))</f>
        <v/>
      </c>
      <c r="AK406" s="11">
        <f>IF(AF406="","",IF(AF406="-","-",IF((AF406-AJ406)=0,"-",IF((AF406-AJ406)&gt;0,"↑","↓"))))</f>
        <v/>
      </c>
      <c r="AM406" s="124">
        <f>IF(I406="","",((I406-$AJ$2)*$AL$3*((1+$AL$3)^(30*12)))/(((1+$AL$3)^(30*12))-1))</f>
        <v/>
      </c>
    </row>
    <row r="407">
      <c r="B407" s="4" t="n"/>
      <c r="C407" s="10" t="n"/>
      <c r="D407" s="9" t="n"/>
      <c r="E407" s="9" t="n"/>
      <c r="F407" s="10" t="n"/>
      <c r="G407" s="9" t="n"/>
      <c r="H407" s="17" t="n"/>
      <c r="I407" s="123" t="n"/>
      <c r="J407" s="7" t="n"/>
      <c r="K407" s="5" t="n"/>
      <c r="L407" s="5" t="n"/>
      <c r="M407" s="8" t="n"/>
      <c r="N407" s="8" t="n"/>
      <c r="O407" s="5" t="n"/>
      <c r="P407" s="5" t="n"/>
      <c r="Q407" s="8" t="n"/>
      <c r="R407" s="8" t="n"/>
      <c r="S407" s="5" t="n"/>
      <c r="T407" s="5" t="n"/>
      <c r="U407" s="8" t="n"/>
      <c r="V407" s="8" t="n"/>
      <c r="W407" s="5" t="n"/>
      <c r="X407" s="5" t="n"/>
      <c r="Y407" s="5" t="n"/>
      <c r="Z407" s="5" t="n"/>
      <c r="AA407" s="5" t="n"/>
      <c r="AB407" s="5" t="n"/>
      <c r="AC407" s="12" t="n"/>
      <c r="AD407" s="17" t="n"/>
      <c r="AE407" s="11" t="n"/>
      <c r="AF407" s="11" t="n"/>
      <c r="AH407" s="11">
        <f>IF(P407="","",AVERAGEIF($P$6:$P$505, P407, $AE$6:$AE$505))</f>
        <v/>
      </c>
      <c r="AI407" s="11">
        <f>IF(AE407="","",IF(AE407="-","-",IF((AE407-AH407)=0,"-",IF((AE407-AH407)&gt;0,"↑","↓"))))</f>
        <v/>
      </c>
      <c r="AJ407" s="11">
        <f>IF(AF407="","",IF(AF407="-","-",AVERAGEIF($P$6:$P$505, P407, $AF$6:$AF$505)))</f>
        <v/>
      </c>
      <c r="AK407" s="11">
        <f>IF(AF407="","",IF(AF407="-","-",IF((AF407-AJ407)=0,"-",IF((AF407-AJ407)&gt;0,"↑","↓"))))</f>
        <v/>
      </c>
      <c r="AM407" s="124">
        <f>IF(I407="","",((I407-$AJ$2)*$AL$3*((1+$AL$3)^(30*12)))/(((1+$AL$3)^(30*12))-1))</f>
        <v/>
      </c>
    </row>
    <row r="408">
      <c r="B408" s="4" t="n"/>
      <c r="C408" s="10" t="n"/>
      <c r="D408" s="9" t="n"/>
      <c r="E408" s="9" t="n"/>
      <c r="F408" s="10" t="n"/>
      <c r="G408" s="9" t="n"/>
      <c r="H408" s="17" t="n"/>
      <c r="I408" s="123" t="n"/>
      <c r="J408" s="7" t="n"/>
      <c r="K408" s="5" t="n"/>
      <c r="L408" s="5" t="n"/>
      <c r="M408" s="8" t="n"/>
      <c r="N408" s="8" t="n"/>
      <c r="O408" s="5" t="n"/>
      <c r="P408" s="5" t="n"/>
      <c r="Q408" s="8" t="n"/>
      <c r="R408" s="8" t="n"/>
      <c r="S408" s="5" t="n"/>
      <c r="T408" s="5" t="n"/>
      <c r="U408" s="8" t="n"/>
      <c r="V408" s="8" t="n"/>
      <c r="W408" s="5" t="n"/>
      <c r="X408" s="5" t="n"/>
      <c r="Y408" s="5" t="n"/>
      <c r="Z408" s="5" t="n"/>
      <c r="AA408" s="5" t="n"/>
      <c r="AB408" s="5" t="n"/>
      <c r="AC408" s="12" t="n"/>
      <c r="AD408" s="17" t="n"/>
      <c r="AE408" s="11" t="n"/>
      <c r="AF408" s="11" t="n"/>
      <c r="AH408" s="11">
        <f>IF(P408="","",AVERAGEIF($P$6:$P$505, P408, $AE$6:$AE$505))</f>
        <v/>
      </c>
      <c r="AI408" s="11">
        <f>IF(AE408="","",IF(AE408="-","-",IF((AE408-AH408)=0,"-",IF((AE408-AH408)&gt;0,"↑","↓"))))</f>
        <v/>
      </c>
      <c r="AJ408" s="11">
        <f>IF(AF408="","",IF(AF408="-","-",AVERAGEIF($P$6:$P$505, P408, $AF$6:$AF$505)))</f>
        <v/>
      </c>
      <c r="AK408" s="11">
        <f>IF(AF408="","",IF(AF408="-","-",IF((AF408-AJ408)=0,"-",IF((AF408-AJ408)&gt;0,"↑","↓"))))</f>
        <v/>
      </c>
      <c r="AM408" s="124">
        <f>IF(I408="","",((I408-$AJ$2)*$AL$3*((1+$AL$3)^(30*12)))/(((1+$AL$3)^(30*12))-1))</f>
        <v/>
      </c>
    </row>
    <row r="409">
      <c r="B409" s="4" t="n"/>
      <c r="C409" s="10" t="n"/>
      <c r="D409" s="9" t="n"/>
      <c r="E409" s="9" t="n"/>
      <c r="F409" s="10" t="n"/>
      <c r="G409" s="9" t="n"/>
      <c r="H409" s="16" t="n"/>
      <c r="I409" s="123" t="n"/>
      <c r="J409" s="7" t="n"/>
      <c r="K409" s="5" t="n"/>
      <c r="L409" s="5" t="n"/>
      <c r="M409" s="8" t="n"/>
      <c r="N409" s="8" t="n"/>
      <c r="O409" s="5" t="n"/>
      <c r="P409" s="5" t="n"/>
      <c r="Q409" s="8" t="n"/>
      <c r="R409" s="8" t="n"/>
      <c r="S409" s="5" t="n"/>
      <c r="T409" s="5" t="n"/>
      <c r="U409" s="8" t="n"/>
      <c r="V409" s="8" t="n"/>
      <c r="W409" s="5" t="n"/>
      <c r="X409" s="5" t="n"/>
      <c r="Y409" s="5" t="n"/>
      <c r="Z409" s="5" t="n"/>
      <c r="AA409" s="5" t="n"/>
      <c r="AB409" s="5" t="n"/>
      <c r="AC409" s="12" t="n"/>
      <c r="AD409" s="16" t="n"/>
      <c r="AE409" s="11" t="n"/>
      <c r="AF409" s="11" t="n"/>
      <c r="AH409" s="11">
        <f>IF(P409="","",AVERAGEIF($P$6:$P$505, P409, $AE$6:$AE$505))</f>
        <v/>
      </c>
      <c r="AI409" s="11">
        <f>IF(AE409="","",IF(AE409="-","-",IF((AE409-AH409)=0,"-",IF((AE409-AH409)&gt;0,"↑","↓"))))</f>
        <v/>
      </c>
      <c r="AJ409" s="11">
        <f>IF(AF409="","",IF(AF409="-","-",AVERAGEIF($P$6:$P$505, P409, $AF$6:$AF$505)))</f>
        <v/>
      </c>
      <c r="AK409" s="11">
        <f>IF(AF409="","",IF(AF409="-","-",IF((AF409-AJ409)=0,"-",IF((AF409-AJ409)&gt;0,"↑","↓"))))</f>
        <v/>
      </c>
      <c r="AM409" s="124">
        <f>IF(I409="","",((I409-$AJ$2)*$AL$3*((1+$AL$3)^(30*12)))/(((1+$AL$3)^(30*12))-1))</f>
        <v/>
      </c>
    </row>
    <row r="410">
      <c r="B410" s="4" t="n"/>
      <c r="C410" s="10" t="n"/>
      <c r="D410" s="9" t="n"/>
      <c r="E410" s="9" t="n"/>
      <c r="F410" s="10" t="n"/>
      <c r="G410" s="9" t="n"/>
      <c r="H410" s="17" t="n"/>
      <c r="I410" s="123" t="n"/>
      <c r="J410" s="7" t="n"/>
      <c r="K410" s="5" t="n"/>
      <c r="L410" s="5" t="n"/>
      <c r="M410" s="8" t="n"/>
      <c r="N410" s="8" t="n"/>
      <c r="O410" s="5" t="n"/>
      <c r="P410" s="5" t="n"/>
      <c r="Q410" s="8" t="n"/>
      <c r="R410" s="8" t="n"/>
      <c r="S410" s="5" t="n"/>
      <c r="T410" s="5" t="n"/>
      <c r="U410" s="8" t="n"/>
      <c r="V410" s="8" t="n"/>
      <c r="W410" s="5" t="n"/>
      <c r="X410" s="5" t="n"/>
      <c r="Y410" s="5" t="n"/>
      <c r="Z410" s="5" t="n"/>
      <c r="AA410" s="5" t="n"/>
      <c r="AB410" s="5" t="n"/>
      <c r="AC410" s="12" t="n"/>
      <c r="AD410" s="17" t="n"/>
      <c r="AE410" s="11" t="n"/>
      <c r="AF410" s="11" t="n"/>
      <c r="AH410" s="11">
        <f>IF(P410="","",AVERAGEIF($P$6:$P$505, P410, $AE$6:$AE$505))</f>
        <v/>
      </c>
      <c r="AI410" s="11">
        <f>IF(AE410="","",IF(AE410="-","-",IF((AE410-AH410)=0,"-",IF((AE410-AH410)&gt;0,"↑","↓"))))</f>
        <v/>
      </c>
      <c r="AJ410" s="11">
        <f>IF(AF410="","",IF(AF410="-","-",AVERAGEIF($P$6:$P$505, P410, $AF$6:$AF$505)))</f>
        <v/>
      </c>
      <c r="AK410" s="11">
        <f>IF(AF410="","",IF(AF410="-","-",IF((AF410-AJ410)=0,"-",IF((AF410-AJ410)&gt;0,"↑","↓"))))</f>
        <v/>
      </c>
      <c r="AM410" s="124">
        <f>IF(I410="","",((I410-$AJ$2)*$AL$3*((1+$AL$3)^(30*12)))/(((1+$AL$3)^(30*12))-1))</f>
        <v/>
      </c>
    </row>
    <row r="411">
      <c r="B411" s="4" t="n"/>
      <c r="C411" s="10" t="n"/>
      <c r="D411" s="9" t="n"/>
      <c r="E411" s="9" t="n"/>
      <c r="F411" s="10" t="n"/>
      <c r="G411" s="9" t="n"/>
      <c r="H411" s="17" t="n"/>
      <c r="I411" s="123" t="n"/>
      <c r="J411" s="7" t="n"/>
      <c r="K411" s="5" t="n"/>
      <c r="L411" s="5" t="n"/>
      <c r="M411" s="8" t="n"/>
      <c r="N411" s="8" t="n"/>
      <c r="O411" s="5" t="n"/>
      <c r="P411" s="5" t="n"/>
      <c r="Q411" s="8" t="n"/>
      <c r="R411" s="8" t="n"/>
      <c r="S411" s="5" t="n"/>
      <c r="T411" s="5" t="n"/>
      <c r="U411" s="8" t="n"/>
      <c r="V411" s="8" t="n"/>
      <c r="W411" s="5" t="n"/>
      <c r="X411" s="5" t="n"/>
      <c r="Y411" s="5" t="n"/>
      <c r="Z411" s="5" t="n"/>
      <c r="AA411" s="5" t="n"/>
      <c r="AB411" s="5" t="n"/>
      <c r="AC411" s="12" t="n"/>
      <c r="AD411" s="17" t="n"/>
      <c r="AE411" s="11" t="n"/>
      <c r="AF411" s="11" t="n"/>
      <c r="AH411" s="11">
        <f>IF(P411="","",AVERAGEIF($P$6:$P$505, P411, $AE$6:$AE$505))</f>
        <v/>
      </c>
      <c r="AI411" s="11">
        <f>IF(AE411="","",IF(AE411="-","-",IF((AE411-AH411)=0,"-",IF((AE411-AH411)&gt;0,"↑","↓"))))</f>
        <v/>
      </c>
      <c r="AJ411" s="11">
        <f>IF(AF411="","",IF(AF411="-","-",AVERAGEIF($P$6:$P$505, P411, $AF$6:$AF$505)))</f>
        <v/>
      </c>
      <c r="AK411" s="11">
        <f>IF(AF411="","",IF(AF411="-","-",IF((AF411-AJ411)=0,"-",IF((AF411-AJ411)&gt;0,"↑","↓"))))</f>
        <v/>
      </c>
      <c r="AM411" s="124">
        <f>IF(I411="","",((I411-$AJ$2)*$AL$3*((1+$AL$3)^(30*12)))/(((1+$AL$3)^(30*12))-1))</f>
        <v/>
      </c>
    </row>
    <row r="412">
      <c r="B412" s="4" t="n"/>
      <c r="C412" s="10" t="n"/>
      <c r="D412" s="9" t="n"/>
      <c r="E412" s="9" t="n"/>
      <c r="F412" s="10" t="n"/>
      <c r="G412" s="9" t="n"/>
      <c r="H412" s="16" t="n"/>
      <c r="I412" s="123" t="n"/>
      <c r="J412" s="7" t="n"/>
      <c r="K412" s="5" t="n"/>
      <c r="L412" s="5" t="n"/>
      <c r="M412" s="8" t="n"/>
      <c r="N412" s="8" t="n"/>
      <c r="O412" s="5" t="n"/>
      <c r="P412" s="5" t="n"/>
      <c r="Q412" s="8" t="n"/>
      <c r="R412" s="8" t="n"/>
      <c r="S412" s="5" t="n"/>
      <c r="T412" s="5" t="n"/>
      <c r="U412" s="8" t="n"/>
      <c r="V412" s="8" t="n"/>
      <c r="W412" s="5" t="n"/>
      <c r="X412" s="5" t="n"/>
      <c r="Y412" s="5" t="n"/>
      <c r="Z412" s="5" t="n"/>
      <c r="AA412" s="5" t="n"/>
      <c r="AB412" s="5" t="n"/>
      <c r="AC412" s="12" t="n"/>
      <c r="AD412" s="16" t="n"/>
      <c r="AE412" s="11" t="n"/>
      <c r="AF412" s="11" t="n"/>
      <c r="AH412" s="11">
        <f>IF(P412="","",AVERAGEIF($P$6:$P$505, P412, $AE$6:$AE$505))</f>
        <v/>
      </c>
      <c r="AI412" s="11">
        <f>IF(AE412="","",IF(AE412="-","-",IF((AE412-AH412)=0,"-",IF((AE412-AH412)&gt;0,"↑","↓"))))</f>
        <v/>
      </c>
      <c r="AJ412" s="11">
        <f>IF(AF412="","",IF(AF412="-","-",AVERAGEIF($P$6:$P$505, P412, $AF$6:$AF$505)))</f>
        <v/>
      </c>
      <c r="AK412" s="11">
        <f>IF(AF412="","",IF(AF412="-","-",IF((AF412-AJ412)=0,"-",IF((AF412-AJ412)&gt;0,"↑","↓"))))</f>
        <v/>
      </c>
      <c r="AM412" s="124">
        <f>IF(I412="","",((I412-$AJ$2)*$AL$3*((1+$AL$3)^(30*12)))/(((1+$AL$3)^(30*12))-1))</f>
        <v/>
      </c>
    </row>
    <row r="413">
      <c r="B413" s="4" t="n"/>
      <c r="C413" s="10" t="n"/>
      <c r="D413" s="9" t="n"/>
      <c r="E413" s="9" t="n"/>
      <c r="F413" s="10" t="n"/>
      <c r="G413" s="9" t="n"/>
      <c r="H413" s="17" t="n"/>
      <c r="I413" s="123" t="n"/>
      <c r="J413" s="7" t="n"/>
      <c r="K413" s="5" t="n"/>
      <c r="L413" s="5" t="n"/>
      <c r="M413" s="8" t="n"/>
      <c r="N413" s="8" t="n"/>
      <c r="O413" s="5" t="n"/>
      <c r="P413" s="5" t="n"/>
      <c r="Q413" s="8" t="n"/>
      <c r="R413" s="8" t="n"/>
      <c r="S413" s="5" t="n"/>
      <c r="T413" s="5" t="n"/>
      <c r="U413" s="8" t="n"/>
      <c r="V413" s="8" t="n"/>
      <c r="W413" s="5" t="n"/>
      <c r="X413" s="5" t="n"/>
      <c r="Y413" s="5" t="n"/>
      <c r="Z413" s="5" t="n"/>
      <c r="AA413" s="5" t="n"/>
      <c r="AB413" s="5" t="n"/>
      <c r="AC413" s="12" t="n"/>
      <c r="AD413" s="17" t="n"/>
      <c r="AE413" s="11" t="n"/>
      <c r="AF413" s="11" t="n"/>
      <c r="AH413" s="11">
        <f>IF(P413="","",AVERAGEIF($P$6:$P$505, P413, $AE$6:$AE$505))</f>
        <v/>
      </c>
      <c r="AI413" s="11">
        <f>IF(AE413="","",IF(AE413="-","-",IF((AE413-AH413)=0,"-",IF((AE413-AH413)&gt;0,"↑","↓"))))</f>
        <v/>
      </c>
      <c r="AJ413" s="11">
        <f>IF(AF413="","",IF(AF413="-","-",AVERAGEIF($P$6:$P$505, P413, $AF$6:$AF$505)))</f>
        <v/>
      </c>
      <c r="AK413" s="11">
        <f>IF(AF413="","",IF(AF413="-","-",IF((AF413-AJ413)=0,"-",IF((AF413-AJ413)&gt;0,"↑","↓"))))</f>
        <v/>
      </c>
      <c r="AM413" s="124">
        <f>IF(I413="","",((I413-$AJ$2)*$AL$3*((1+$AL$3)^(30*12)))/(((1+$AL$3)^(30*12))-1))</f>
        <v/>
      </c>
    </row>
    <row r="414">
      <c r="B414" s="4" t="n"/>
      <c r="C414" s="10" t="n"/>
      <c r="D414" s="9" t="n"/>
      <c r="E414" s="9" t="n"/>
      <c r="F414" s="10" t="n"/>
      <c r="G414" s="9" t="n"/>
      <c r="H414" s="17" t="n"/>
      <c r="I414" s="123" t="n"/>
      <c r="J414" s="7" t="n"/>
      <c r="K414" s="5" t="n"/>
      <c r="L414" s="5" t="n"/>
      <c r="M414" s="8" t="n"/>
      <c r="N414" s="8" t="n"/>
      <c r="O414" s="5" t="n"/>
      <c r="P414" s="5" t="n"/>
      <c r="Q414" s="8" t="n"/>
      <c r="R414" s="8" t="n"/>
      <c r="S414" s="5" t="n"/>
      <c r="T414" s="5" t="n"/>
      <c r="U414" s="8" t="n"/>
      <c r="V414" s="8" t="n"/>
      <c r="W414" s="5" t="n"/>
      <c r="X414" s="5" t="n"/>
      <c r="Y414" s="5" t="n"/>
      <c r="Z414" s="5" t="n"/>
      <c r="AA414" s="5" t="n"/>
      <c r="AB414" s="5" t="n"/>
      <c r="AC414" s="12" t="n"/>
      <c r="AD414" s="17" t="n"/>
      <c r="AE414" s="11" t="n"/>
      <c r="AF414" s="11" t="n"/>
      <c r="AH414" s="11">
        <f>IF(P414="","",AVERAGEIF($P$6:$P$505, P414, $AE$6:$AE$505))</f>
        <v/>
      </c>
      <c r="AI414" s="11">
        <f>IF(AE414="","",IF(AE414="-","-",IF((AE414-AH414)=0,"-",IF((AE414-AH414)&gt;0,"↑","↓"))))</f>
        <v/>
      </c>
      <c r="AJ414" s="11">
        <f>IF(AF414="","",IF(AF414="-","-",AVERAGEIF($P$6:$P$505, P414, $AF$6:$AF$505)))</f>
        <v/>
      </c>
      <c r="AK414" s="11">
        <f>IF(AF414="","",IF(AF414="-","-",IF((AF414-AJ414)=0,"-",IF((AF414-AJ414)&gt;0,"↑","↓"))))</f>
        <v/>
      </c>
      <c r="AM414" s="124">
        <f>IF(I414="","",((I414-$AJ$2)*$AL$3*((1+$AL$3)^(30*12)))/(((1+$AL$3)^(30*12))-1))</f>
        <v/>
      </c>
    </row>
    <row r="415">
      <c r="B415" s="4" t="n"/>
      <c r="C415" s="10" t="n"/>
      <c r="D415" s="9" t="n"/>
      <c r="E415" s="9" t="n"/>
      <c r="F415" s="10" t="n"/>
      <c r="G415" s="9" t="n"/>
      <c r="H415" s="16" t="n"/>
      <c r="I415" s="123" t="n"/>
      <c r="J415" s="7" t="n"/>
      <c r="K415" s="5" t="n"/>
      <c r="L415" s="5" t="n"/>
      <c r="M415" s="8" t="n"/>
      <c r="N415" s="8" t="n"/>
      <c r="O415" s="5" t="n"/>
      <c r="P415" s="5" t="n"/>
      <c r="Q415" s="8" t="n"/>
      <c r="R415" s="8" t="n"/>
      <c r="S415" s="5" t="n"/>
      <c r="T415" s="5" t="n"/>
      <c r="U415" s="8" t="n"/>
      <c r="V415" s="8" t="n"/>
      <c r="W415" s="5" t="n"/>
      <c r="X415" s="5" t="n"/>
      <c r="Y415" s="5" t="n"/>
      <c r="Z415" s="5" t="n"/>
      <c r="AA415" s="5" t="n"/>
      <c r="AB415" s="5" t="n"/>
      <c r="AC415" s="12" t="n"/>
      <c r="AD415" s="16" t="n"/>
      <c r="AE415" s="11" t="n"/>
      <c r="AF415" s="11" t="n"/>
      <c r="AH415" s="11">
        <f>IF(P415="","",AVERAGEIF($P$6:$P$505, P415, $AE$6:$AE$505))</f>
        <v/>
      </c>
      <c r="AI415" s="11">
        <f>IF(AE415="","",IF(AE415="-","-",IF((AE415-AH415)=0,"-",IF((AE415-AH415)&gt;0,"↑","↓"))))</f>
        <v/>
      </c>
      <c r="AJ415" s="11">
        <f>IF(AF415="","",IF(AF415="-","-",AVERAGEIF($P$6:$P$505, P415, $AF$6:$AF$505)))</f>
        <v/>
      </c>
      <c r="AK415" s="11">
        <f>IF(AF415="","",IF(AF415="-","-",IF((AF415-AJ415)=0,"-",IF((AF415-AJ415)&gt;0,"↑","↓"))))</f>
        <v/>
      </c>
      <c r="AM415" s="124">
        <f>IF(I415="","",((I415-$AJ$2)*$AL$3*((1+$AL$3)^(30*12)))/(((1+$AL$3)^(30*12))-1))</f>
        <v/>
      </c>
    </row>
    <row r="416">
      <c r="B416" s="4" t="n"/>
      <c r="C416" s="10" t="n"/>
      <c r="D416" s="9" t="n"/>
      <c r="E416" s="9" t="n"/>
      <c r="F416" s="10" t="n"/>
      <c r="G416" s="9" t="n"/>
      <c r="H416" s="17" t="n"/>
      <c r="I416" s="123" t="n"/>
      <c r="J416" s="7" t="n"/>
      <c r="K416" s="5" t="n"/>
      <c r="L416" s="5" t="n"/>
      <c r="M416" s="8" t="n"/>
      <c r="N416" s="8" t="n"/>
      <c r="O416" s="5" t="n"/>
      <c r="P416" s="5" t="n"/>
      <c r="Q416" s="8" t="n"/>
      <c r="R416" s="8" t="n"/>
      <c r="S416" s="5" t="n"/>
      <c r="T416" s="5" t="n"/>
      <c r="U416" s="8" t="n"/>
      <c r="V416" s="8" t="n"/>
      <c r="W416" s="5" t="n"/>
      <c r="X416" s="5" t="n"/>
      <c r="Y416" s="5" t="n"/>
      <c r="Z416" s="5" t="n"/>
      <c r="AA416" s="5" t="n"/>
      <c r="AB416" s="5" t="n"/>
      <c r="AC416" s="12" t="n"/>
      <c r="AD416" s="17" t="n"/>
      <c r="AE416" s="11" t="n"/>
      <c r="AF416" s="11" t="n"/>
      <c r="AH416" s="11">
        <f>IF(P416="","",AVERAGEIF($P$6:$P$505, P416, $AE$6:$AE$505))</f>
        <v/>
      </c>
      <c r="AI416" s="11">
        <f>IF(AE416="","",IF(AE416="-","-",IF((AE416-AH416)=0,"-",IF((AE416-AH416)&gt;0,"↑","↓"))))</f>
        <v/>
      </c>
      <c r="AJ416" s="11">
        <f>IF(AF416="","",IF(AF416="-","-",AVERAGEIF($P$6:$P$505, P416, $AF$6:$AF$505)))</f>
        <v/>
      </c>
      <c r="AK416" s="11">
        <f>IF(AF416="","",IF(AF416="-","-",IF((AF416-AJ416)=0,"-",IF((AF416-AJ416)&gt;0,"↑","↓"))))</f>
        <v/>
      </c>
      <c r="AM416" s="124">
        <f>IF(I416="","",((I416-$AJ$2)*$AL$3*((1+$AL$3)^(30*12)))/(((1+$AL$3)^(30*12))-1))</f>
        <v/>
      </c>
    </row>
    <row r="417">
      <c r="B417" s="4" t="n"/>
      <c r="C417" s="10" t="n"/>
      <c r="D417" s="9" t="n"/>
      <c r="E417" s="9" t="n"/>
      <c r="F417" s="10" t="n"/>
      <c r="G417" s="9" t="n"/>
      <c r="H417" s="17" t="n"/>
      <c r="I417" s="123" t="n"/>
      <c r="J417" s="7" t="n"/>
      <c r="K417" s="5" t="n"/>
      <c r="L417" s="5" t="n"/>
      <c r="M417" s="8" t="n"/>
      <c r="N417" s="8" t="n"/>
      <c r="O417" s="5" t="n"/>
      <c r="P417" s="5" t="n"/>
      <c r="Q417" s="8" t="n"/>
      <c r="R417" s="8" t="n"/>
      <c r="S417" s="5" t="n"/>
      <c r="T417" s="5" t="n"/>
      <c r="U417" s="8" t="n"/>
      <c r="V417" s="8" t="n"/>
      <c r="W417" s="5" t="n"/>
      <c r="X417" s="5" t="n"/>
      <c r="Y417" s="5" t="n"/>
      <c r="Z417" s="5" t="n"/>
      <c r="AA417" s="5" t="n"/>
      <c r="AB417" s="5" t="n"/>
      <c r="AC417" s="12" t="n"/>
      <c r="AD417" s="17" t="n"/>
      <c r="AE417" s="11" t="n"/>
      <c r="AF417" s="11" t="n"/>
      <c r="AH417" s="11">
        <f>IF(P417="","",AVERAGEIF($P$6:$P$505, P417, $AE$6:$AE$505))</f>
        <v/>
      </c>
      <c r="AI417" s="11">
        <f>IF(AE417="","",IF(AE417="-","-",IF((AE417-AH417)=0,"-",IF((AE417-AH417)&gt;0,"↑","↓"))))</f>
        <v/>
      </c>
      <c r="AJ417" s="11">
        <f>IF(AF417="","",IF(AF417="-","-",AVERAGEIF($P$6:$P$505, P417, $AF$6:$AF$505)))</f>
        <v/>
      </c>
      <c r="AK417" s="11">
        <f>IF(AF417="","",IF(AF417="-","-",IF((AF417-AJ417)=0,"-",IF((AF417-AJ417)&gt;0,"↑","↓"))))</f>
        <v/>
      </c>
      <c r="AM417" s="124">
        <f>IF(I417="","",((I417-$AJ$2)*$AL$3*((1+$AL$3)^(30*12)))/(((1+$AL$3)^(30*12))-1))</f>
        <v/>
      </c>
    </row>
    <row r="418">
      <c r="B418" s="4" t="n"/>
      <c r="C418" s="10" t="n"/>
      <c r="D418" s="9" t="n"/>
      <c r="E418" s="9" t="n"/>
      <c r="F418" s="10" t="n"/>
      <c r="G418" s="9" t="n"/>
      <c r="H418" s="16" t="n"/>
      <c r="I418" s="123" t="n"/>
      <c r="J418" s="7" t="n"/>
      <c r="K418" s="5" t="n"/>
      <c r="L418" s="5" t="n"/>
      <c r="M418" s="8" t="n"/>
      <c r="N418" s="8" t="n"/>
      <c r="O418" s="5" t="n"/>
      <c r="P418" s="5" t="n"/>
      <c r="Q418" s="8" t="n"/>
      <c r="R418" s="8" t="n"/>
      <c r="S418" s="5" t="n"/>
      <c r="T418" s="5" t="n"/>
      <c r="U418" s="8" t="n"/>
      <c r="V418" s="8" t="n"/>
      <c r="W418" s="5" t="n"/>
      <c r="X418" s="5" t="n"/>
      <c r="Y418" s="5" t="n"/>
      <c r="Z418" s="5" t="n"/>
      <c r="AA418" s="5" t="n"/>
      <c r="AB418" s="5" t="n"/>
      <c r="AC418" s="12" t="n"/>
      <c r="AD418" s="16" t="n"/>
      <c r="AE418" s="11" t="n"/>
      <c r="AF418" s="11" t="n"/>
      <c r="AH418" s="11">
        <f>IF(P418="","",AVERAGEIF($P$6:$P$505, P418, $AE$6:$AE$505))</f>
        <v/>
      </c>
      <c r="AI418" s="11">
        <f>IF(AE418="","",IF(AE418="-","-",IF((AE418-AH418)=0,"-",IF((AE418-AH418)&gt;0,"↑","↓"))))</f>
        <v/>
      </c>
      <c r="AJ418" s="11">
        <f>IF(AF418="","",IF(AF418="-","-",AVERAGEIF($P$6:$P$505, P418, $AF$6:$AF$505)))</f>
        <v/>
      </c>
      <c r="AK418" s="11">
        <f>IF(AF418="","",IF(AF418="-","-",IF((AF418-AJ418)=0,"-",IF((AF418-AJ418)&gt;0,"↑","↓"))))</f>
        <v/>
      </c>
      <c r="AM418" s="124">
        <f>IF(I418="","",((I418-$AJ$2)*$AL$3*((1+$AL$3)^(30*12)))/(((1+$AL$3)^(30*12))-1))</f>
        <v/>
      </c>
    </row>
    <row r="419">
      <c r="B419" s="4" t="n"/>
      <c r="C419" s="10" t="n"/>
      <c r="D419" s="9" t="n"/>
      <c r="E419" s="9" t="n"/>
      <c r="F419" s="10" t="n"/>
      <c r="G419" s="9" t="n"/>
      <c r="H419" s="17" t="n"/>
      <c r="I419" s="123" t="n"/>
      <c r="J419" s="7" t="n"/>
      <c r="K419" s="5" t="n"/>
      <c r="L419" s="5" t="n"/>
      <c r="M419" s="8" t="n"/>
      <c r="N419" s="8" t="n"/>
      <c r="O419" s="5" t="n"/>
      <c r="P419" s="5" t="n"/>
      <c r="Q419" s="8" t="n"/>
      <c r="R419" s="8" t="n"/>
      <c r="S419" s="5" t="n"/>
      <c r="T419" s="5" t="n"/>
      <c r="U419" s="8" t="n"/>
      <c r="V419" s="8" t="n"/>
      <c r="W419" s="5" t="n"/>
      <c r="X419" s="5" t="n"/>
      <c r="Y419" s="5" t="n"/>
      <c r="Z419" s="5" t="n"/>
      <c r="AA419" s="5" t="n"/>
      <c r="AB419" s="5" t="n"/>
      <c r="AC419" s="12" t="n"/>
      <c r="AD419" s="17" t="n"/>
      <c r="AE419" s="11" t="n"/>
      <c r="AF419" s="11" t="n"/>
      <c r="AH419" s="11">
        <f>IF(P419="","",AVERAGEIF($P$6:$P$505, P419, $AE$6:$AE$505))</f>
        <v/>
      </c>
      <c r="AI419" s="11">
        <f>IF(AE419="","",IF(AE419="-","-",IF((AE419-AH419)=0,"-",IF((AE419-AH419)&gt;0,"↑","↓"))))</f>
        <v/>
      </c>
      <c r="AJ419" s="11">
        <f>IF(AF419="","",IF(AF419="-","-",AVERAGEIF($P$6:$P$505, P419, $AF$6:$AF$505)))</f>
        <v/>
      </c>
      <c r="AK419" s="11">
        <f>IF(AF419="","",IF(AF419="-","-",IF((AF419-AJ419)=0,"-",IF((AF419-AJ419)&gt;0,"↑","↓"))))</f>
        <v/>
      </c>
      <c r="AM419" s="124">
        <f>IF(I419="","",((I419-$AJ$2)*$AL$3*((1+$AL$3)^(30*12)))/(((1+$AL$3)^(30*12))-1))</f>
        <v/>
      </c>
    </row>
    <row r="420">
      <c r="B420" s="4" t="n"/>
      <c r="C420" s="10" t="n"/>
      <c r="D420" s="9" t="n"/>
      <c r="E420" s="9" t="n"/>
      <c r="F420" s="10" t="n"/>
      <c r="G420" s="9" t="n"/>
      <c r="H420" s="17" t="n"/>
      <c r="I420" s="123" t="n"/>
      <c r="J420" s="7" t="n"/>
      <c r="K420" s="5" t="n"/>
      <c r="L420" s="5" t="n"/>
      <c r="M420" s="8" t="n"/>
      <c r="N420" s="8" t="n"/>
      <c r="O420" s="5" t="n"/>
      <c r="P420" s="5" t="n"/>
      <c r="Q420" s="8" t="n"/>
      <c r="R420" s="8" t="n"/>
      <c r="S420" s="5" t="n"/>
      <c r="T420" s="5" t="n"/>
      <c r="U420" s="8" t="n"/>
      <c r="V420" s="8" t="n"/>
      <c r="W420" s="5" t="n"/>
      <c r="X420" s="5" t="n"/>
      <c r="Y420" s="5" t="n"/>
      <c r="Z420" s="5" t="n"/>
      <c r="AA420" s="5" t="n"/>
      <c r="AB420" s="5" t="n"/>
      <c r="AC420" s="12" t="n"/>
      <c r="AD420" s="17" t="n"/>
      <c r="AE420" s="11" t="n"/>
      <c r="AF420" s="11" t="n"/>
      <c r="AH420" s="11">
        <f>IF(P420="","",AVERAGEIF($P$6:$P$505, P420, $AE$6:$AE$505))</f>
        <v/>
      </c>
      <c r="AI420" s="11">
        <f>IF(AE420="","",IF(AE420="-","-",IF((AE420-AH420)=0,"-",IF((AE420-AH420)&gt;0,"↑","↓"))))</f>
        <v/>
      </c>
      <c r="AJ420" s="11">
        <f>IF(AF420="","",IF(AF420="-","-",AVERAGEIF($P$6:$P$505, P420, $AF$6:$AF$505)))</f>
        <v/>
      </c>
      <c r="AK420" s="11">
        <f>IF(AF420="","",IF(AF420="-","-",IF((AF420-AJ420)=0,"-",IF((AF420-AJ420)&gt;0,"↑","↓"))))</f>
        <v/>
      </c>
      <c r="AM420" s="124">
        <f>IF(I420="","",((I420-$AJ$2)*$AL$3*((1+$AL$3)^(30*12)))/(((1+$AL$3)^(30*12))-1))</f>
        <v/>
      </c>
    </row>
    <row r="421">
      <c r="B421" s="4" t="n"/>
      <c r="C421" s="10" t="n"/>
      <c r="D421" s="9" t="n"/>
      <c r="E421" s="9" t="n"/>
      <c r="F421" s="10" t="n"/>
      <c r="G421" s="9" t="n"/>
      <c r="H421" s="16" t="n"/>
      <c r="I421" s="123" t="n"/>
      <c r="J421" s="7" t="n"/>
      <c r="K421" s="5" t="n"/>
      <c r="L421" s="5" t="n"/>
      <c r="M421" s="8" t="n"/>
      <c r="N421" s="8" t="n"/>
      <c r="O421" s="5" t="n"/>
      <c r="P421" s="5" t="n"/>
      <c r="Q421" s="8" t="n"/>
      <c r="R421" s="8" t="n"/>
      <c r="S421" s="5" t="n"/>
      <c r="T421" s="5" t="n"/>
      <c r="U421" s="8" t="n"/>
      <c r="V421" s="8" t="n"/>
      <c r="W421" s="5" t="n"/>
      <c r="X421" s="5" t="n"/>
      <c r="Y421" s="5" t="n"/>
      <c r="Z421" s="5" t="n"/>
      <c r="AA421" s="5" t="n"/>
      <c r="AB421" s="5" t="n"/>
      <c r="AC421" s="12" t="n"/>
      <c r="AD421" s="16" t="n"/>
      <c r="AE421" s="11" t="n"/>
      <c r="AF421" s="11" t="n"/>
      <c r="AH421" s="11">
        <f>IF(P421="","",AVERAGEIF($P$6:$P$505, P421, $AE$6:$AE$505))</f>
        <v/>
      </c>
      <c r="AI421" s="11">
        <f>IF(AE421="","",IF(AE421="-","-",IF((AE421-AH421)=0,"-",IF((AE421-AH421)&gt;0,"↑","↓"))))</f>
        <v/>
      </c>
      <c r="AJ421" s="11">
        <f>IF(AF421="","",IF(AF421="-","-",AVERAGEIF($P$6:$P$505, P421, $AF$6:$AF$505)))</f>
        <v/>
      </c>
      <c r="AK421" s="11">
        <f>IF(AF421="","",IF(AF421="-","-",IF((AF421-AJ421)=0,"-",IF((AF421-AJ421)&gt;0,"↑","↓"))))</f>
        <v/>
      </c>
      <c r="AM421" s="124">
        <f>IF(I421="","",((I421-$AJ$2)*$AL$3*((1+$AL$3)^(30*12)))/(((1+$AL$3)^(30*12))-1))</f>
        <v/>
      </c>
    </row>
    <row r="422">
      <c r="B422" s="4" t="n"/>
      <c r="C422" s="10" t="n"/>
      <c r="D422" s="9" t="n"/>
      <c r="E422" s="9" t="n"/>
      <c r="F422" s="10" t="n"/>
      <c r="G422" s="9" t="n"/>
      <c r="H422" s="17" t="n"/>
      <c r="I422" s="123" t="n"/>
      <c r="J422" s="7" t="n"/>
      <c r="K422" s="5" t="n"/>
      <c r="L422" s="5" t="n"/>
      <c r="M422" s="8" t="n"/>
      <c r="N422" s="8" t="n"/>
      <c r="O422" s="5" t="n"/>
      <c r="P422" s="5" t="n"/>
      <c r="Q422" s="8" t="n"/>
      <c r="R422" s="8" t="n"/>
      <c r="S422" s="5" t="n"/>
      <c r="T422" s="5" t="n"/>
      <c r="U422" s="8" t="n"/>
      <c r="V422" s="8" t="n"/>
      <c r="W422" s="5" t="n"/>
      <c r="X422" s="5" t="n"/>
      <c r="Y422" s="5" t="n"/>
      <c r="Z422" s="5" t="n"/>
      <c r="AA422" s="5" t="n"/>
      <c r="AB422" s="5" t="n"/>
      <c r="AC422" s="12" t="n"/>
      <c r="AD422" s="17" t="n"/>
      <c r="AE422" s="11" t="n"/>
      <c r="AF422" s="11" t="n"/>
      <c r="AH422" s="11">
        <f>IF(P422="","",AVERAGEIF($P$6:$P$505, P422, $AE$6:$AE$505))</f>
        <v/>
      </c>
      <c r="AI422" s="11">
        <f>IF(AE422="","",IF(AE422="-","-",IF((AE422-AH422)=0,"-",IF((AE422-AH422)&gt;0,"↑","↓"))))</f>
        <v/>
      </c>
      <c r="AJ422" s="11">
        <f>IF(AF422="","",IF(AF422="-","-",AVERAGEIF($P$6:$P$505, P422, $AF$6:$AF$505)))</f>
        <v/>
      </c>
      <c r="AK422" s="11">
        <f>IF(AF422="","",IF(AF422="-","-",IF((AF422-AJ422)=0,"-",IF((AF422-AJ422)&gt;0,"↑","↓"))))</f>
        <v/>
      </c>
      <c r="AM422" s="124">
        <f>IF(I422="","",((I422-$AJ$2)*$AL$3*((1+$AL$3)^(30*12)))/(((1+$AL$3)^(30*12))-1))</f>
        <v/>
      </c>
    </row>
    <row r="423">
      <c r="B423" s="4" t="n"/>
      <c r="C423" s="10" t="n"/>
      <c r="D423" s="9" t="n"/>
      <c r="E423" s="9" t="n"/>
      <c r="F423" s="10" t="n"/>
      <c r="G423" s="9" t="n"/>
      <c r="H423" s="17" t="n"/>
      <c r="I423" s="123" t="n"/>
      <c r="J423" s="7" t="n"/>
      <c r="K423" s="5" t="n"/>
      <c r="L423" s="5" t="n"/>
      <c r="M423" s="8" t="n"/>
      <c r="N423" s="8" t="n"/>
      <c r="O423" s="5" t="n"/>
      <c r="P423" s="5" t="n"/>
      <c r="Q423" s="8" t="n"/>
      <c r="R423" s="8" t="n"/>
      <c r="S423" s="5" t="n"/>
      <c r="T423" s="5" t="n"/>
      <c r="U423" s="8" t="n"/>
      <c r="V423" s="8" t="n"/>
      <c r="W423" s="5" t="n"/>
      <c r="X423" s="5" t="n"/>
      <c r="Y423" s="5" t="n"/>
      <c r="Z423" s="5" t="n"/>
      <c r="AA423" s="5" t="n"/>
      <c r="AB423" s="5" t="n"/>
      <c r="AC423" s="12" t="n"/>
      <c r="AD423" s="17" t="n"/>
      <c r="AE423" s="11" t="n"/>
      <c r="AF423" s="11" t="n"/>
      <c r="AH423" s="11">
        <f>IF(P423="","",AVERAGEIF($P$6:$P$505, P423, $AE$6:$AE$505))</f>
        <v/>
      </c>
      <c r="AI423" s="11">
        <f>IF(AE423="","",IF(AE423="-","-",IF((AE423-AH423)=0,"-",IF((AE423-AH423)&gt;0,"↑","↓"))))</f>
        <v/>
      </c>
      <c r="AJ423" s="11">
        <f>IF(AF423="","",IF(AF423="-","-",AVERAGEIF($P$6:$P$505, P423, $AF$6:$AF$505)))</f>
        <v/>
      </c>
      <c r="AK423" s="11">
        <f>IF(AF423="","",IF(AF423="-","-",IF((AF423-AJ423)=0,"-",IF((AF423-AJ423)&gt;0,"↑","↓"))))</f>
        <v/>
      </c>
      <c r="AM423" s="124">
        <f>IF(I423="","",((I423-$AJ$2)*$AL$3*((1+$AL$3)^(30*12)))/(((1+$AL$3)^(30*12))-1))</f>
        <v/>
      </c>
    </row>
    <row r="424">
      <c r="B424" s="4" t="n"/>
      <c r="C424" s="10" t="n"/>
      <c r="D424" s="9" t="n"/>
      <c r="E424" s="9" t="n"/>
      <c r="F424" s="10" t="n"/>
      <c r="G424" s="9" t="n"/>
      <c r="H424" s="16" t="n"/>
      <c r="I424" s="123" t="n"/>
      <c r="J424" s="7" t="n"/>
      <c r="K424" s="5" t="n"/>
      <c r="L424" s="5" t="n"/>
      <c r="M424" s="8" t="n"/>
      <c r="N424" s="8" t="n"/>
      <c r="O424" s="5" t="n"/>
      <c r="P424" s="5" t="n"/>
      <c r="Q424" s="8" t="n"/>
      <c r="R424" s="8" t="n"/>
      <c r="S424" s="5" t="n"/>
      <c r="T424" s="5" t="n"/>
      <c r="U424" s="8" t="n"/>
      <c r="V424" s="8" t="n"/>
      <c r="W424" s="5" t="n"/>
      <c r="X424" s="5" t="n"/>
      <c r="Y424" s="5" t="n"/>
      <c r="Z424" s="5" t="n"/>
      <c r="AA424" s="5" t="n"/>
      <c r="AB424" s="5" t="n"/>
      <c r="AC424" s="12" t="n"/>
      <c r="AD424" s="16" t="n"/>
      <c r="AE424" s="11" t="n"/>
      <c r="AF424" s="11" t="n"/>
      <c r="AH424" s="11">
        <f>IF(P424="","",AVERAGEIF($P$6:$P$505, P424, $AE$6:$AE$505))</f>
        <v/>
      </c>
      <c r="AI424" s="11">
        <f>IF(AE424="","",IF(AE424="-","-",IF((AE424-AH424)=0,"-",IF((AE424-AH424)&gt;0,"↑","↓"))))</f>
        <v/>
      </c>
      <c r="AJ424" s="11">
        <f>IF(AF424="","",IF(AF424="-","-",AVERAGEIF($P$6:$P$505, P424, $AF$6:$AF$505)))</f>
        <v/>
      </c>
      <c r="AK424" s="11">
        <f>IF(AF424="","",IF(AF424="-","-",IF((AF424-AJ424)=0,"-",IF((AF424-AJ424)&gt;0,"↑","↓"))))</f>
        <v/>
      </c>
      <c r="AM424" s="124">
        <f>IF(I424="","",((I424-$AJ$2)*$AL$3*((1+$AL$3)^(30*12)))/(((1+$AL$3)^(30*12))-1))</f>
        <v/>
      </c>
    </row>
    <row r="425">
      <c r="B425" s="4" t="n"/>
      <c r="C425" s="10" t="n"/>
      <c r="D425" s="9" t="n"/>
      <c r="E425" s="9" t="n"/>
      <c r="F425" s="10" t="n"/>
      <c r="G425" s="9" t="n"/>
      <c r="H425" s="17" t="n"/>
      <c r="I425" s="123" t="n"/>
      <c r="J425" s="7" t="n"/>
      <c r="K425" s="5" t="n"/>
      <c r="L425" s="5" t="n"/>
      <c r="M425" s="8" t="n"/>
      <c r="N425" s="8" t="n"/>
      <c r="O425" s="5" t="n"/>
      <c r="P425" s="5" t="n"/>
      <c r="Q425" s="8" t="n"/>
      <c r="R425" s="8" t="n"/>
      <c r="S425" s="5" t="n"/>
      <c r="T425" s="5" t="n"/>
      <c r="U425" s="8" t="n"/>
      <c r="V425" s="8" t="n"/>
      <c r="W425" s="5" t="n"/>
      <c r="X425" s="5" t="n"/>
      <c r="Y425" s="5" t="n"/>
      <c r="Z425" s="5" t="n"/>
      <c r="AA425" s="5" t="n"/>
      <c r="AB425" s="5" t="n"/>
      <c r="AC425" s="12" t="n"/>
      <c r="AD425" s="17" t="n"/>
      <c r="AE425" s="11" t="n"/>
      <c r="AF425" s="11" t="n"/>
      <c r="AH425" s="11">
        <f>IF(P425="","",AVERAGEIF($P$6:$P$505, P425, $AE$6:$AE$505))</f>
        <v/>
      </c>
      <c r="AI425" s="11">
        <f>IF(AE425="","",IF(AE425="-","-",IF((AE425-AH425)=0,"-",IF((AE425-AH425)&gt;0,"↑","↓"))))</f>
        <v/>
      </c>
      <c r="AJ425" s="11">
        <f>IF(AF425="","",IF(AF425="-","-",AVERAGEIF($P$6:$P$505, P425, $AF$6:$AF$505)))</f>
        <v/>
      </c>
      <c r="AK425" s="11">
        <f>IF(AF425="","",IF(AF425="-","-",IF((AF425-AJ425)=0,"-",IF((AF425-AJ425)&gt;0,"↑","↓"))))</f>
        <v/>
      </c>
      <c r="AM425" s="124">
        <f>IF(I425="","",((I425-$AJ$2)*$AL$3*((1+$AL$3)^(30*12)))/(((1+$AL$3)^(30*12))-1))</f>
        <v/>
      </c>
    </row>
    <row r="426">
      <c r="B426" s="4" t="n"/>
      <c r="C426" s="10" t="n"/>
      <c r="D426" s="9" t="n"/>
      <c r="E426" s="9" t="n"/>
      <c r="F426" s="10" t="n"/>
      <c r="G426" s="9" t="n"/>
      <c r="H426" s="17" t="n"/>
      <c r="I426" s="123" t="n"/>
      <c r="J426" s="7" t="n"/>
      <c r="K426" s="5" t="n"/>
      <c r="L426" s="5" t="n"/>
      <c r="M426" s="8" t="n"/>
      <c r="N426" s="8" t="n"/>
      <c r="O426" s="5" t="n"/>
      <c r="P426" s="5" t="n"/>
      <c r="Q426" s="8" t="n"/>
      <c r="R426" s="8" t="n"/>
      <c r="S426" s="5" t="n"/>
      <c r="T426" s="5" t="n"/>
      <c r="U426" s="8" t="n"/>
      <c r="V426" s="8" t="n"/>
      <c r="W426" s="5" t="n"/>
      <c r="X426" s="5" t="n"/>
      <c r="Y426" s="5" t="n"/>
      <c r="Z426" s="5" t="n"/>
      <c r="AA426" s="5" t="n"/>
      <c r="AB426" s="5" t="n"/>
      <c r="AC426" s="12" t="n"/>
      <c r="AD426" s="17" t="n"/>
      <c r="AE426" s="11" t="n"/>
      <c r="AF426" s="11" t="n"/>
      <c r="AH426" s="11">
        <f>IF(P426="","",AVERAGEIF($P$6:$P$505, P426, $AE$6:$AE$505))</f>
        <v/>
      </c>
      <c r="AI426" s="11">
        <f>IF(AE426="","",IF(AE426="-","-",IF((AE426-AH426)=0,"-",IF((AE426-AH426)&gt;0,"↑","↓"))))</f>
        <v/>
      </c>
      <c r="AJ426" s="11">
        <f>IF(AF426="","",IF(AF426="-","-",AVERAGEIF($P$6:$P$505, P426, $AF$6:$AF$505)))</f>
        <v/>
      </c>
      <c r="AK426" s="11">
        <f>IF(AF426="","",IF(AF426="-","-",IF((AF426-AJ426)=0,"-",IF((AF426-AJ426)&gt;0,"↑","↓"))))</f>
        <v/>
      </c>
      <c r="AM426" s="124">
        <f>IF(I426="","",((I426-$AJ$2)*$AL$3*((1+$AL$3)^(30*12)))/(((1+$AL$3)^(30*12))-1))</f>
        <v/>
      </c>
    </row>
    <row r="427">
      <c r="B427" s="4" t="n"/>
      <c r="C427" s="10" t="n"/>
      <c r="D427" s="9" t="n"/>
      <c r="E427" s="9" t="n"/>
      <c r="F427" s="10" t="n"/>
      <c r="G427" s="9" t="n"/>
      <c r="H427" s="16" t="n"/>
      <c r="I427" s="123" t="n"/>
      <c r="J427" s="7" t="n"/>
      <c r="K427" s="5" t="n"/>
      <c r="L427" s="5" t="n"/>
      <c r="M427" s="8" t="n"/>
      <c r="N427" s="8" t="n"/>
      <c r="O427" s="5" t="n"/>
      <c r="P427" s="5" t="n"/>
      <c r="Q427" s="8" t="n"/>
      <c r="R427" s="8" t="n"/>
      <c r="S427" s="5" t="n"/>
      <c r="T427" s="5" t="n"/>
      <c r="U427" s="8" t="n"/>
      <c r="V427" s="8" t="n"/>
      <c r="W427" s="5" t="n"/>
      <c r="X427" s="5" t="n"/>
      <c r="Y427" s="5" t="n"/>
      <c r="Z427" s="5" t="n"/>
      <c r="AA427" s="5" t="n"/>
      <c r="AB427" s="5" t="n"/>
      <c r="AC427" s="12" t="n"/>
      <c r="AD427" s="16" t="n"/>
      <c r="AE427" s="11" t="n"/>
      <c r="AF427" s="11" t="n"/>
      <c r="AH427" s="11">
        <f>IF(P427="","",AVERAGEIF($P$6:$P$505, P427, $AE$6:$AE$505))</f>
        <v/>
      </c>
      <c r="AI427" s="11">
        <f>IF(AE427="","",IF(AE427="-","-",IF((AE427-AH427)=0,"-",IF((AE427-AH427)&gt;0,"↑","↓"))))</f>
        <v/>
      </c>
      <c r="AJ427" s="11">
        <f>IF(AF427="","",IF(AF427="-","-",AVERAGEIF($P$6:$P$505, P427, $AF$6:$AF$505)))</f>
        <v/>
      </c>
      <c r="AK427" s="11">
        <f>IF(AF427="","",IF(AF427="-","-",IF((AF427-AJ427)=0,"-",IF((AF427-AJ427)&gt;0,"↑","↓"))))</f>
        <v/>
      </c>
      <c r="AM427" s="124">
        <f>IF(I427="","",((I427-$AJ$2)*$AL$3*((1+$AL$3)^(30*12)))/(((1+$AL$3)^(30*12))-1))</f>
        <v/>
      </c>
    </row>
    <row r="428">
      <c r="B428" s="4" t="n"/>
      <c r="C428" s="10" t="n"/>
      <c r="D428" s="9" t="n"/>
      <c r="E428" s="9" t="n"/>
      <c r="F428" s="10" t="n"/>
      <c r="G428" s="9" t="n"/>
      <c r="H428" s="17" t="n"/>
      <c r="I428" s="123" t="n"/>
      <c r="J428" s="7" t="n"/>
      <c r="K428" s="5" t="n"/>
      <c r="L428" s="5" t="n"/>
      <c r="M428" s="8" t="n"/>
      <c r="N428" s="8" t="n"/>
      <c r="O428" s="5" t="n"/>
      <c r="P428" s="5" t="n"/>
      <c r="Q428" s="8" t="n"/>
      <c r="R428" s="8" t="n"/>
      <c r="S428" s="5" t="n"/>
      <c r="T428" s="5" t="n"/>
      <c r="U428" s="8" t="n"/>
      <c r="V428" s="8" t="n"/>
      <c r="W428" s="5" t="n"/>
      <c r="X428" s="5" t="n"/>
      <c r="Y428" s="5" t="n"/>
      <c r="Z428" s="5" t="n"/>
      <c r="AA428" s="5" t="n"/>
      <c r="AB428" s="5" t="n"/>
      <c r="AC428" s="12" t="n"/>
      <c r="AD428" s="17" t="n"/>
      <c r="AE428" s="11" t="n"/>
      <c r="AF428" s="11" t="n"/>
      <c r="AH428" s="11">
        <f>IF(P428="","",AVERAGEIF($P$6:$P$505, P428, $AE$6:$AE$505))</f>
        <v/>
      </c>
      <c r="AI428" s="11">
        <f>IF(AE428="","",IF(AE428="-","-",IF((AE428-AH428)=0,"-",IF((AE428-AH428)&gt;0,"↑","↓"))))</f>
        <v/>
      </c>
      <c r="AJ428" s="11">
        <f>IF(AF428="","",IF(AF428="-","-",AVERAGEIF($P$6:$P$505, P428, $AF$6:$AF$505)))</f>
        <v/>
      </c>
      <c r="AK428" s="11">
        <f>IF(AF428="","",IF(AF428="-","-",IF((AF428-AJ428)=0,"-",IF((AF428-AJ428)&gt;0,"↑","↓"))))</f>
        <v/>
      </c>
      <c r="AM428" s="124">
        <f>IF(I428="","",((I428-$AJ$2)*$AL$3*((1+$AL$3)^(30*12)))/(((1+$AL$3)^(30*12))-1))</f>
        <v/>
      </c>
    </row>
    <row r="429">
      <c r="B429" s="4" t="n"/>
      <c r="C429" s="10" t="n"/>
      <c r="D429" s="9" t="n"/>
      <c r="E429" s="9" t="n"/>
      <c r="F429" s="10" t="n"/>
      <c r="G429" s="9" t="n"/>
      <c r="H429" s="17" t="n"/>
      <c r="I429" s="123" t="n"/>
      <c r="J429" s="7" t="n"/>
      <c r="K429" s="5" t="n"/>
      <c r="L429" s="5" t="n"/>
      <c r="M429" s="8" t="n"/>
      <c r="N429" s="8" t="n"/>
      <c r="O429" s="5" t="n"/>
      <c r="P429" s="5" t="n"/>
      <c r="Q429" s="8" t="n"/>
      <c r="R429" s="8" t="n"/>
      <c r="S429" s="5" t="n"/>
      <c r="T429" s="5" t="n"/>
      <c r="U429" s="8" t="n"/>
      <c r="V429" s="8" t="n"/>
      <c r="W429" s="5" t="n"/>
      <c r="X429" s="5" t="n"/>
      <c r="Y429" s="5" t="n"/>
      <c r="Z429" s="5" t="n"/>
      <c r="AA429" s="5" t="n"/>
      <c r="AB429" s="5" t="n"/>
      <c r="AC429" s="12" t="n"/>
      <c r="AD429" s="17" t="n"/>
      <c r="AE429" s="11" t="n"/>
      <c r="AF429" s="11" t="n"/>
      <c r="AH429" s="11">
        <f>IF(P429="","",AVERAGEIF($P$6:$P$505, P429, $AE$6:$AE$505))</f>
        <v/>
      </c>
      <c r="AI429" s="11">
        <f>IF(AE429="","",IF(AE429="-","-",IF((AE429-AH429)=0,"-",IF((AE429-AH429)&gt;0,"↑","↓"))))</f>
        <v/>
      </c>
      <c r="AJ429" s="11">
        <f>IF(AF429="","",IF(AF429="-","-",AVERAGEIF($P$6:$P$505, P429, $AF$6:$AF$505)))</f>
        <v/>
      </c>
      <c r="AK429" s="11">
        <f>IF(AF429="","",IF(AF429="-","-",IF((AF429-AJ429)=0,"-",IF((AF429-AJ429)&gt;0,"↑","↓"))))</f>
        <v/>
      </c>
      <c r="AM429" s="124">
        <f>IF(I429="","",((I429-$AJ$2)*$AL$3*((1+$AL$3)^(30*12)))/(((1+$AL$3)^(30*12))-1))</f>
        <v/>
      </c>
    </row>
    <row r="430">
      <c r="B430" s="4" t="n"/>
      <c r="C430" s="10" t="n"/>
      <c r="D430" s="9" t="n"/>
      <c r="E430" s="9" t="n"/>
      <c r="F430" s="10" t="n"/>
      <c r="G430" s="9" t="n"/>
      <c r="H430" s="16" t="n"/>
      <c r="I430" s="123" t="n"/>
      <c r="J430" s="7" t="n"/>
      <c r="K430" s="5" t="n"/>
      <c r="L430" s="5" t="n"/>
      <c r="M430" s="8" t="n"/>
      <c r="N430" s="8" t="n"/>
      <c r="O430" s="5" t="n"/>
      <c r="P430" s="5" t="n"/>
      <c r="Q430" s="8" t="n"/>
      <c r="R430" s="8" t="n"/>
      <c r="S430" s="5" t="n"/>
      <c r="T430" s="5" t="n"/>
      <c r="U430" s="8" t="n"/>
      <c r="V430" s="8" t="n"/>
      <c r="W430" s="5" t="n"/>
      <c r="X430" s="5" t="n"/>
      <c r="Y430" s="5" t="n"/>
      <c r="Z430" s="5" t="n"/>
      <c r="AA430" s="5" t="n"/>
      <c r="AB430" s="5" t="n"/>
      <c r="AC430" s="12" t="n"/>
      <c r="AD430" s="16" t="n"/>
      <c r="AE430" s="11" t="n"/>
      <c r="AF430" s="11" t="n"/>
      <c r="AH430" s="11">
        <f>IF(P430="","",AVERAGEIF($P$6:$P$505, P430, $AE$6:$AE$505))</f>
        <v/>
      </c>
      <c r="AI430" s="11">
        <f>IF(AE430="","",IF(AE430="-","-",IF((AE430-AH430)=0,"-",IF((AE430-AH430)&gt;0,"↑","↓"))))</f>
        <v/>
      </c>
      <c r="AJ430" s="11">
        <f>IF(AF430="","",IF(AF430="-","-",AVERAGEIF($P$6:$P$505, P430, $AF$6:$AF$505)))</f>
        <v/>
      </c>
      <c r="AK430" s="11">
        <f>IF(AF430="","",IF(AF430="-","-",IF((AF430-AJ430)=0,"-",IF((AF430-AJ430)&gt;0,"↑","↓"))))</f>
        <v/>
      </c>
      <c r="AM430" s="124">
        <f>IF(I430="","",((I430-$AJ$2)*$AL$3*((1+$AL$3)^(30*12)))/(((1+$AL$3)^(30*12))-1))</f>
        <v/>
      </c>
    </row>
    <row r="431">
      <c r="B431" s="4" t="n"/>
      <c r="C431" s="10" t="n"/>
      <c r="D431" s="9" t="n"/>
      <c r="E431" s="9" t="n"/>
      <c r="F431" s="10" t="n"/>
      <c r="G431" s="9" t="n"/>
      <c r="H431" s="17" t="n"/>
      <c r="I431" s="123" t="n"/>
      <c r="J431" s="7" t="n"/>
      <c r="K431" s="5" t="n"/>
      <c r="L431" s="5" t="n"/>
      <c r="M431" s="8" t="n"/>
      <c r="N431" s="8" t="n"/>
      <c r="O431" s="5" t="n"/>
      <c r="P431" s="5" t="n"/>
      <c r="Q431" s="8" t="n"/>
      <c r="R431" s="8" t="n"/>
      <c r="S431" s="5" t="n"/>
      <c r="T431" s="5" t="n"/>
      <c r="U431" s="8" t="n"/>
      <c r="V431" s="8" t="n"/>
      <c r="W431" s="5" t="n"/>
      <c r="X431" s="5" t="n"/>
      <c r="Y431" s="5" t="n"/>
      <c r="Z431" s="5" t="n"/>
      <c r="AA431" s="5" t="n"/>
      <c r="AB431" s="5" t="n"/>
      <c r="AC431" s="12" t="n"/>
      <c r="AD431" s="17" t="n"/>
      <c r="AE431" s="11" t="n"/>
      <c r="AF431" s="11" t="n"/>
      <c r="AH431" s="11">
        <f>IF(P431="","",AVERAGEIF($P$6:$P$505, P431, $AE$6:$AE$505))</f>
        <v/>
      </c>
      <c r="AI431" s="11">
        <f>IF(AE431="","",IF(AE431="-","-",IF((AE431-AH431)=0,"-",IF((AE431-AH431)&gt;0,"↑","↓"))))</f>
        <v/>
      </c>
      <c r="AJ431" s="11">
        <f>IF(AF431="","",IF(AF431="-","-",AVERAGEIF($P$6:$P$505, P431, $AF$6:$AF$505)))</f>
        <v/>
      </c>
      <c r="AK431" s="11">
        <f>IF(AF431="","",IF(AF431="-","-",IF((AF431-AJ431)=0,"-",IF((AF431-AJ431)&gt;0,"↑","↓"))))</f>
        <v/>
      </c>
      <c r="AM431" s="124">
        <f>IF(I431="","",((I431-$AJ$2)*$AL$3*((1+$AL$3)^(30*12)))/(((1+$AL$3)^(30*12))-1))</f>
        <v/>
      </c>
    </row>
    <row r="432">
      <c r="B432" s="4" t="n"/>
      <c r="C432" s="10" t="n"/>
      <c r="D432" s="9" t="n"/>
      <c r="E432" s="9" t="n"/>
      <c r="F432" s="10" t="n"/>
      <c r="G432" s="9" t="n"/>
      <c r="H432" s="17" t="n"/>
      <c r="I432" s="123" t="n"/>
      <c r="J432" s="7" t="n"/>
      <c r="K432" s="5" t="n"/>
      <c r="L432" s="5" t="n"/>
      <c r="M432" s="8" t="n"/>
      <c r="N432" s="8" t="n"/>
      <c r="O432" s="5" t="n"/>
      <c r="P432" s="5" t="n"/>
      <c r="Q432" s="8" t="n"/>
      <c r="R432" s="8" t="n"/>
      <c r="S432" s="5" t="n"/>
      <c r="T432" s="5" t="n"/>
      <c r="U432" s="8" t="n"/>
      <c r="V432" s="8" t="n"/>
      <c r="W432" s="5" t="n"/>
      <c r="X432" s="5" t="n"/>
      <c r="Y432" s="5" t="n"/>
      <c r="Z432" s="5" t="n"/>
      <c r="AA432" s="5" t="n"/>
      <c r="AB432" s="5" t="n"/>
      <c r="AC432" s="12" t="n"/>
      <c r="AD432" s="17" t="n"/>
      <c r="AE432" s="11" t="n"/>
      <c r="AF432" s="11" t="n"/>
      <c r="AH432" s="11">
        <f>IF(P432="","",AVERAGEIF($P$6:$P$505, P432, $AE$6:$AE$505))</f>
        <v/>
      </c>
      <c r="AI432" s="11">
        <f>IF(AE432="","",IF(AE432="-","-",IF((AE432-AH432)=0,"-",IF((AE432-AH432)&gt;0,"↑","↓"))))</f>
        <v/>
      </c>
      <c r="AJ432" s="11">
        <f>IF(AF432="","",IF(AF432="-","-",AVERAGEIF($P$6:$P$505, P432, $AF$6:$AF$505)))</f>
        <v/>
      </c>
      <c r="AK432" s="11">
        <f>IF(AF432="","",IF(AF432="-","-",IF((AF432-AJ432)=0,"-",IF((AF432-AJ432)&gt;0,"↑","↓"))))</f>
        <v/>
      </c>
      <c r="AM432" s="124">
        <f>IF(I432="","",((I432-$AJ$2)*$AL$3*((1+$AL$3)^(30*12)))/(((1+$AL$3)^(30*12))-1))</f>
        <v/>
      </c>
    </row>
    <row r="433">
      <c r="B433" s="4" t="n"/>
      <c r="C433" s="10" t="n"/>
      <c r="D433" s="9" t="n"/>
      <c r="E433" s="9" t="n"/>
      <c r="F433" s="10" t="n"/>
      <c r="G433" s="9" t="n"/>
      <c r="H433" s="16" t="n"/>
      <c r="I433" s="123" t="n"/>
      <c r="J433" s="7" t="n"/>
      <c r="K433" s="5" t="n"/>
      <c r="L433" s="5" t="n"/>
      <c r="M433" s="8" t="n"/>
      <c r="N433" s="8" t="n"/>
      <c r="O433" s="5" t="n"/>
      <c r="P433" s="5" t="n"/>
      <c r="Q433" s="8" t="n"/>
      <c r="R433" s="8" t="n"/>
      <c r="S433" s="5" t="n"/>
      <c r="T433" s="5" t="n"/>
      <c r="U433" s="8" t="n"/>
      <c r="V433" s="8" t="n"/>
      <c r="W433" s="5" t="n"/>
      <c r="X433" s="5" t="n"/>
      <c r="Y433" s="5" t="n"/>
      <c r="Z433" s="5" t="n"/>
      <c r="AA433" s="5" t="n"/>
      <c r="AB433" s="5" t="n"/>
      <c r="AC433" s="12" t="n"/>
      <c r="AD433" s="16" t="n"/>
      <c r="AE433" s="11" t="n"/>
      <c r="AF433" s="11" t="n"/>
      <c r="AH433" s="11">
        <f>IF(P433="","",AVERAGEIF($P$6:$P$505, P433, $AE$6:$AE$505))</f>
        <v/>
      </c>
      <c r="AI433" s="11">
        <f>IF(AE433="","",IF(AE433="-","-",IF((AE433-AH433)=0,"-",IF((AE433-AH433)&gt;0,"↑","↓"))))</f>
        <v/>
      </c>
      <c r="AJ433" s="11">
        <f>IF(AF433="","",IF(AF433="-","-",AVERAGEIF($P$6:$P$505, P433, $AF$6:$AF$505)))</f>
        <v/>
      </c>
      <c r="AK433" s="11">
        <f>IF(AF433="","",IF(AF433="-","-",IF((AF433-AJ433)=0,"-",IF((AF433-AJ433)&gt;0,"↑","↓"))))</f>
        <v/>
      </c>
      <c r="AM433" s="124">
        <f>IF(I433="","",((I433-$AJ$2)*$AL$3*((1+$AL$3)^(30*12)))/(((1+$AL$3)^(30*12))-1))</f>
        <v/>
      </c>
    </row>
    <row r="434">
      <c r="B434" s="4" t="n"/>
      <c r="C434" s="10" t="n"/>
      <c r="D434" s="9" t="n"/>
      <c r="E434" s="9" t="n"/>
      <c r="F434" s="10" t="n"/>
      <c r="G434" s="9" t="n"/>
      <c r="H434" s="17" t="n"/>
      <c r="I434" s="123" t="n"/>
      <c r="J434" s="7" t="n"/>
      <c r="K434" s="5" t="n"/>
      <c r="L434" s="5" t="n"/>
      <c r="M434" s="8" t="n"/>
      <c r="N434" s="8" t="n"/>
      <c r="O434" s="5" t="n"/>
      <c r="P434" s="5" t="n"/>
      <c r="Q434" s="8" t="n"/>
      <c r="R434" s="8" t="n"/>
      <c r="S434" s="5" t="n"/>
      <c r="T434" s="5" t="n"/>
      <c r="U434" s="8" t="n"/>
      <c r="V434" s="8" t="n"/>
      <c r="W434" s="5" t="n"/>
      <c r="X434" s="5" t="n"/>
      <c r="Y434" s="5" t="n"/>
      <c r="Z434" s="5" t="n"/>
      <c r="AA434" s="5" t="n"/>
      <c r="AB434" s="5" t="n"/>
      <c r="AC434" s="12" t="n"/>
      <c r="AD434" s="17" t="n"/>
      <c r="AE434" s="11" t="n"/>
      <c r="AF434" s="11" t="n"/>
      <c r="AH434" s="11">
        <f>IF(P434="","",AVERAGEIF($P$6:$P$505, P434, $AE$6:$AE$505))</f>
        <v/>
      </c>
      <c r="AI434" s="11">
        <f>IF(AE434="","",IF(AE434="-","-",IF((AE434-AH434)=0,"-",IF((AE434-AH434)&gt;0,"↑","↓"))))</f>
        <v/>
      </c>
      <c r="AJ434" s="11">
        <f>IF(AF434="","",IF(AF434="-","-",AVERAGEIF($P$6:$P$505, P434, $AF$6:$AF$505)))</f>
        <v/>
      </c>
      <c r="AK434" s="11">
        <f>IF(AF434="","",IF(AF434="-","-",IF((AF434-AJ434)=0,"-",IF((AF434-AJ434)&gt;0,"↑","↓"))))</f>
        <v/>
      </c>
      <c r="AM434" s="124">
        <f>IF(I434="","",((I434-$AJ$2)*$AL$3*((1+$AL$3)^(30*12)))/(((1+$AL$3)^(30*12))-1))</f>
        <v/>
      </c>
    </row>
    <row r="435">
      <c r="B435" s="4" t="n"/>
      <c r="C435" s="10" t="n"/>
      <c r="D435" s="9" t="n"/>
      <c r="E435" s="9" t="n"/>
      <c r="F435" s="10" t="n"/>
      <c r="G435" s="9" t="n"/>
      <c r="H435" s="17" t="n"/>
      <c r="I435" s="123" t="n"/>
      <c r="J435" s="7" t="n"/>
      <c r="K435" s="5" t="n"/>
      <c r="L435" s="5" t="n"/>
      <c r="M435" s="8" t="n"/>
      <c r="N435" s="8" t="n"/>
      <c r="O435" s="5" t="n"/>
      <c r="P435" s="5" t="n"/>
      <c r="Q435" s="8" t="n"/>
      <c r="R435" s="8" t="n"/>
      <c r="S435" s="5" t="n"/>
      <c r="T435" s="5" t="n"/>
      <c r="U435" s="8" t="n"/>
      <c r="V435" s="8" t="n"/>
      <c r="W435" s="5" t="n"/>
      <c r="X435" s="5" t="n"/>
      <c r="Y435" s="5" t="n"/>
      <c r="Z435" s="5" t="n"/>
      <c r="AA435" s="5" t="n"/>
      <c r="AB435" s="5" t="n"/>
      <c r="AC435" s="12" t="n"/>
      <c r="AD435" s="17" t="n"/>
      <c r="AE435" s="11" t="n"/>
      <c r="AF435" s="11" t="n"/>
      <c r="AH435" s="11">
        <f>IF(P435="","",AVERAGEIF($P$6:$P$505, P435, $AE$6:$AE$505))</f>
        <v/>
      </c>
      <c r="AI435" s="11">
        <f>IF(AE435="","",IF(AE435="-","-",IF((AE435-AH435)=0,"-",IF((AE435-AH435)&gt;0,"↑","↓"))))</f>
        <v/>
      </c>
      <c r="AJ435" s="11">
        <f>IF(AF435="","",IF(AF435="-","-",AVERAGEIF($P$6:$P$505, P435, $AF$6:$AF$505)))</f>
        <v/>
      </c>
      <c r="AK435" s="11">
        <f>IF(AF435="","",IF(AF435="-","-",IF((AF435-AJ435)=0,"-",IF((AF435-AJ435)&gt;0,"↑","↓"))))</f>
        <v/>
      </c>
      <c r="AM435" s="124">
        <f>IF(I435="","",((I435-$AJ$2)*$AL$3*((1+$AL$3)^(30*12)))/(((1+$AL$3)^(30*12))-1))</f>
        <v/>
      </c>
    </row>
    <row r="436">
      <c r="B436" s="4" t="n"/>
      <c r="C436" s="10" t="n"/>
      <c r="D436" s="9" t="n"/>
      <c r="E436" s="9" t="n"/>
      <c r="F436" s="10" t="n"/>
      <c r="G436" s="9" t="n"/>
      <c r="H436" s="16" t="n"/>
      <c r="I436" s="123" t="n"/>
      <c r="J436" s="7" t="n"/>
      <c r="K436" s="5" t="n"/>
      <c r="L436" s="5" t="n"/>
      <c r="M436" s="8" t="n"/>
      <c r="N436" s="8" t="n"/>
      <c r="O436" s="5" t="n"/>
      <c r="P436" s="5" t="n"/>
      <c r="Q436" s="8" t="n"/>
      <c r="R436" s="8" t="n"/>
      <c r="S436" s="5" t="n"/>
      <c r="T436" s="5" t="n"/>
      <c r="U436" s="8" t="n"/>
      <c r="V436" s="8" t="n"/>
      <c r="W436" s="5" t="n"/>
      <c r="X436" s="5" t="n"/>
      <c r="Y436" s="5" t="n"/>
      <c r="Z436" s="5" t="n"/>
      <c r="AA436" s="5" t="n"/>
      <c r="AB436" s="5" t="n"/>
      <c r="AC436" s="12" t="n"/>
      <c r="AD436" s="16" t="n"/>
      <c r="AE436" s="11" t="n"/>
      <c r="AF436" s="11" t="n"/>
      <c r="AH436" s="11">
        <f>IF(P436="","",AVERAGEIF($P$6:$P$505, P436, $AE$6:$AE$505))</f>
        <v/>
      </c>
      <c r="AI436" s="11">
        <f>IF(AE436="","",IF(AE436="-","-",IF((AE436-AH436)=0,"-",IF((AE436-AH436)&gt;0,"↑","↓"))))</f>
        <v/>
      </c>
      <c r="AJ436" s="11">
        <f>IF(AF436="","",IF(AF436="-","-",AVERAGEIF($P$6:$P$505, P436, $AF$6:$AF$505)))</f>
        <v/>
      </c>
      <c r="AK436" s="11">
        <f>IF(AF436="","",IF(AF436="-","-",IF((AF436-AJ436)=0,"-",IF((AF436-AJ436)&gt;0,"↑","↓"))))</f>
        <v/>
      </c>
      <c r="AM436" s="124">
        <f>IF(I436="","",((I436-$AJ$2)*$AL$3*((1+$AL$3)^(30*12)))/(((1+$AL$3)^(30*12))-1))</f>
        <v/>
      </c>
    </row>
    <row r="437">
      <c r="B437" s="4" t="n"/>
      <c r="C437" s="10" t="n"/>
      <c r="D437" s="9" t="n"/>
      <c r="E437" s="9" t="n"/>
      <c r="F437" s="10" t="n"/>
      <c r="G437" s="9" t="n"/>
      <c r="H437" s="17" t="n"/>
      <c r="I437" s="123" t="n"/>
      <c r="J437" s="7" t="n"/>
      <c r="K437" s="5" t="n"/>
      <c r="L437" s="5" t="n"/>
      <c r="M437" s="8" t="n"/>
      <c r="N437" s="8" t="n"/>
      <c r="O437" s="5" t="n"/>
      <c r="P437" s="5" t="n"/>
      <c r="Q437" s="8" t="n"/>
      <c r="R437" s="8" t="n"/>
      <c r="S437" s="5" t="n"/>
      <c r="T437" s="5" t="n"/>
      <c r="U437" s="8" t="n"/>
      <c r="V437" s="8" t="n"/>
      <c r="W437" s="5" t="n"/>
      <c r="X437" s="5" t="n"/>
      <c r="Y437" s="5" t="n"/>
      <c r="Z437" s="5" t="n"/>
      <c r="AA437" s="5" t="n"/>
      <c r="AB437" s="5" t="n"/>
      <c r="AC437" s="12" t="n"/>
      <c r="AD437" s="17" t="n"/>
      <c r="AE437" s="11" t="n"/>
      <c r="AF437" s="11" t="n"/>
      <c r="AH437" s="11">
        <f>IF(P437="","",AVERAGEIF($P$6:$P$505, P437, $AE$6:$AE$505))</f>
        <v/>
      </c>
      <c r="AI437" s="11">
        <f>IF(AE437="","",IF(AE437="-","-",IF((AE437-AH437)=0,"-",IF((AE437-AH437)&gt;0,"↑","↓"))))</f>
        <v/>
      </c>
      <c r="AJ437" s="11">
        <f>IF(AF437="","",IF(AF437="-","-",AVERAGEIF($P$6:$P$505, P437, $AF$6:$AF$505)))</f>
        <v/>
      </c>
      <c r="AK437" s="11">
        <f>IF(AF437="","",IF(AF437="-","-",IF((AF437-AJ437)=0,"-",IF((AF437-AJ437)&gt;0,"↑","↓"))))</f>
        <v/>
      </c>
      <c r="AM437" s="124">
        <f>IF(I437="","",((I437-$AJ$2)*$AL$3*((1+$AL$3)^(30*12)))/(((1+$AL$3)^(30*12))-1))</f>
        <v/>
      </c>
    </row>
    <row r="438">
      <c r="B438" s="4" t="n"/>
      <c r="C438" s="10" t="n"/>
      <c r="D438" s="9" t="n"/>
      <c r="E438" s="9" t="n"/>
      <c r="F438" s="10" t="n"/>
      <c r="G438" s="9" t="n"/>
      <c r="H438" s="17" t="n"/>
      <c r="I438" s="123" t="n"/>
      <c r="J438" s="7" t="n"/>
      <c r="K438" s="5" t="n"/>
      <c r="L438" s="5" t="n"/>
      <c r="M438" s="8" t="n"/>
      <c r="N438" s="8" t="n"/>
      <c r="O438" s="5" t="n"/>
      <c r="P438" s="5" t="n"/>
      <c r="Q438" s="8" t="n"/>
      <c r="R438" s="8" t="n"/>
      <c r="S438" s="5" t="n"/>
      <c r="T438" s="5" t="n"/>
      <c r="U438" s="8" t="n"/>
      <c r="V438" s="8" t="n"/>
      <c r="W438" s="5" t="n"/>
      <c r="X438" s="5" t="n"/>
      <c r="Y438" s="5" t="n"/>
      <c r="Z438" s="5" t="n"/>
      <c r="AA438" s="5" t="n"/>
      <c r="AB438" s="5" t="n"/>
      <c r="AC438" s="12" t="n"/>
      <c r="AD438" s="17" t="n"/>
      <c r="AE438" s="11" t="n"/>
      <c r="AF438" s="11" t="n"/>
      <c r="AH438" s="11">
        <f>IF(P438="","",AVERAGEIF($P$6:$P$505, P438, $AE$6:$AE$505))</f>
        <v/>
      </c>
      <c r="AI438" s="11">
        <f>IF(AE438="","",IF(AE438="-","-",IF((AE438-AH438)=0,"-",IF((AE438-AH438)&gt;0,"↑","↓"))))</f>
        <v/>
      </c>
      <c r="AJ438" s="11">
        <f>IF(AF438="","",IF(AF438="-","-",AVERAGEIF($P$6:$P$505, P438, $AF$6:$AF$505)))</f>
        <v/>
      </c>
      <c r="AK438" s="11">
        <f>IF(AF438="","",IF(AF438="-","-",IF((AF438-AJ438)=0,"-",IF((AF438-AJ438)&gt;0,"↑","↓"))))</f>
        <v/>
      </c>
      <c r="AM438" s="124">
        <f>IF(I438="","",((I438-$AJ$2)*$AL$3*((1+$AL$3)^(30*12)))/(((1+$AL$3)^(30*12))-1))</f>
        <v/>
      </c>
    </row>
    <row r="439">
      <c r="B439" s="4" t="n"/>
      <c r="C439" s="10" t="n"/>
      <c r="D439" s="9" t="n"/>
      <c r="E439" s="9" t="n"/>
      <c r="F439" s="10" t="n"/>
      <c r="G439" s="9" t="n"/>
      <c r="H439" s="16" t="n"/>
      <c r="I439" s="123" t="n"/>
      <c r="J439" s="7" t="n"/>
      <c r="K439" s="5" t="n"/>
      <c r="L439" s="5" t="n"/>
      <c r="M439" s="8" t="n"/>
      <c r="N439" s="8" t="n"/>
      <c r="O439" s="5" t="n"/>
      <c r="P439" s="5" t="n"/>
      <c r="Q439" s="8" t="n"/>
      <c r="R439" s="8" t="n"/>
      <c r="S439" s="5" t="n"/>
      <c r="T439" s="5" t="n"/>
      <c r="U439" s="8" t="n"/>
      <c r="V439" s="8" t="n"/>
      <c r="W439" s="5" t="n"/>
      <c r="X439" s="5" t="n"/>
      <c r="Y439" s="5" t="n"/>
      <c r="Z439" s="5" t="n"/>
      <c r="AA439" s="5" t="n"/>
      <c r="AB439" s="5" t="n"/>
      <c r="AC439" s="12" t="n"/>
      <c r="AD439" s="16" t="n"/>
      <c r="AE439" s="11" t="n"/>
      <c r="AF439" s="11" t="n"/>
      <c r="AH439" s="11">
        <f>IF(P439="","",AVERAGEIF($P$6:$P$505, P439, $AE$6:$AE$505))</f>
        <v/>
      </c>
      <c r="AI439" s="11">
        <f>IF(AE439="","",IF(AE439="-","-",IF((AE439-AH439)=0,"-",IF((AE439-AH439)&gt;0,"↑","↓"))))</f>
        <v/>
      </c>
      <c r="AJ439" s="11">
        <f>IF(AF439="","",IF(AF439="-","-",AVERAGEIF($P$6:$P$505, P439, $AF$6:$AF$505)))</f>
        <v/>
      </c>
      <c r="AK439" s="11">
        <f>IF(AF439="","",IF(AF439="-","-",IF((AF439-AJ439)=0,"-",IF((AF439-AJ439)&gt;0,"↑","↓"))))</f>
        <v/>
      </c>
      <c r="AM439" s="124">
        <f>IF(I439="","",((I439-$AJ$2)*$AL$3*((1+$AL$3)^(30*12)))/(((1+$AL$3)^(30*12))-1))</f>
        <v/>
      </c>
    </row>
    <row r="440">
      <c r="B440" s="4" t="n"/>
      <c r="C440" s="10" t="n"/>
      <c r="D440" s="9" t="n"/>
      <c r="E440" s="9" t="n"/>
      <c r="F440" s="10" t="n"/>
      <c r="G440" s="9" t="n"/>
      <c r="H440" s="17" t="n"/>
      <c r="I440" s="123" t="n"/>
      <c r="J440" s="7" t="n"/>
      <c r="K440" s="5" t="n"/>
      <c r="L440" s="5" t="n"/>
      <c r="M440" s="8" t="n"/>
      <c r="N440" s="8" t="n"/>
      <c r="O440" s="5" t="n"/>
      <c r="P440" s="5" t="n"/>
      <c r="Q440" s="8" t="n"/>
      <c r="R440" s="8" t="n"/>
      <c r="S440" s="5" t="n"/>
      <c r="T440" s="5" t="n"/>
      <c r="U440" s="8" t="n"/>
      <c r="V440" s="8" t="n"/>
      <c r="W440" s="5" t="n"/>
      <c r="X440" s="5" t="n"/>
      <c r="Y440" s="5" t="n"/>
      <c r="Z440" s="5" t="n"/>
      <c r="AA440" s="5" t="n"/>
      <c r="AB440" s="5" t="n"/>
      <c r="AC440" s="12" t="n"/>
      <c r="AD440" s="17" t="n"/>
      <c r="AE440" s="11" t="n"/>
      <c r="AF440" s="11" t="n"/>
      <c r="AH440" s="11">
        <f>IF(P440="","",AVERAGEIF($P$6:$P$505, P440, $AE$6:$AE$505))</f>
        <v/>
      </c>
      <c r="AI440" s="11">
        <f>IF(AE440="","",IF(AE440="-","-",IF((AE440-AH440)=0,"-",IF((AE440-AH440)&gt;0,"↑","↓"))))</f>
        <v/>
      </c>
      <c r="AJ440" s="11">
        <f>IF(AF440="","",IF(AF440="-","-",AVERAGEIF($P$6:$P$505, P440, $AF$6:$AF$505)))</f>
        <v/>
      </c>
      <c r="AK440" s="11">
        <f>IF(AF440="","",IF(AF440="-","-",IF((AF440-AJ440)=0,"-",IF((AF440-AJ440)&gt;0,"↑","↓"))))</f>
        <v/>
      </c>
      <c r="AM440" s="124">
        <f>IF(I440="","",((I440-$AJ$2)*$AL$3*((1+$AL$3)^(30*12)))/(((1+$AL$3)^(30*12))-1))</f>
        <v/>
      </c>
    </row>
    <row r="441">
      <c r="B441" s="4" t="n"/>
      <c r="C441" s="10" t="n"/>
      <c r="D441" s="9" t="n"/>
      <c r="E441" s="9" t="n"/>
      <c r="F441" s="10" t="n"/>
      <c r="G441" s="9" t="n"/>
      <c r="H441" s="17" t="n"/>
      <c r="I441" s="123" t="n"/>
      <c r="J441" s="7" t="n"/>
      <c r="K441" s="5" t="n"/>
      <c r="L441" s="5" t="n"/>
      <c r="M441" s="8" t="n"/>
      <c r="N441" s="8" t="n"/>
      <c r="O441" s="5" t="n"/>
      <c r="P441" s="5" t="n"/>
      <c r="Q441" s="8" t="n"/>
      <c r="R441" s="8" t="n"/>
      <c r="S441" s="5" t="n"/>
      <c r="T441" s="5" t="n"/>
      <c r="U441" s="8" t="n"/>
      <c r="V441" s="8" t="n"/>
      <c r="W441" s="5" t="n"/>
      <c r="X441" s="5" t="n"/>
      <c r="Y441" s="5" t="n"/>
      <c r="Z441" s="5" t="n"/>
      <c r="AA441" s="5" t="n"/>
      <c r="AB441" s="5" t="n"/>
      <c r="AC441" s="12" t="n"/>
      <c r="AD441" s="17" t="n"/>
      <c r="AE441" s="11" t="n"/>
      <c r="AF441" s="11" t="n"/>
      <c r="AH441" s="11">
        <f>IF(P441="","",AVERAGEIF($P$6:$P$505, P441, $AE$6:$AE$505))</f>
        <v/>
      </c>
      <c r="AI441" s="11">
        <f>IF(AE441="","",IF(AE441="-","-",IF((AE441-AH441)=0,"-",IF((AE441-AH441)&gt;0,"↑","↓"))))</f>
        <v/>
      </c>
      <c r="AJ441" s="11">
        <f>IF(AF441="","",IF(AF441="-","-",AVERAGEIF($P$6:$P$505, P441, $AF$6:$AF$505)))</f>
        <v/>
      </c>
      <c r="AK441" s="11">
        <f>IF(AF441="","",IF(AF441="-","-",IF((AF441-AJ441)=0,"-",IF((AF441-AJ441)&gt;0,"↑","↓"))))</f>
        <v/>
      </c>
      <c r="AM441" s="124">
        <f>IF(I441="","",((I441-$AJ$2)*$AL$3*((1+$AL$3)^(30*12)))/(((1+$AL$3)^(30*12))-1))</f>
        <v/>
      </c>
    </row>
    <row r="442">
      <c r="B442" s="4" t="n"/>
      <c r="C442" s="10" t="n"/>
      <c r="D442" s="9" t="n"/>
      <c r="E442" s="9" t="n"/>
      <c r="F442" s="10" t="n"/>
      <c r="G442" s="9" t="n"/>
      <c r="H442" s="16" t="n"/>
      <c r="I442" s="123" t="n"/>
      <c r="J442" s="7" t="n"/>
      <c r="K442" s="5" t="n"/>
      <c r="L442" s="5" t="n"/>
      <c r="M442" s="8" t="n"/>
      <c r="N442" s="8" t="n"/>
      <c r="O442" s="5" t="n"/>
      <c r="P442" s="5" t="n"/>
      <c r="Q442" s="8" t="n"/>
      <c r="R442" s="8" t="n"/>
      <c r="S442" s="5" t="n"/>
      <c r="T442" s="5" t="n"/>
      <c r="U442" s="8" t="n"/>
      <c r="V442" s="8" t="n"/>
      <c r="W442" s="5" t="n"/>
      <c r="X442" s="5" t="n"/>
      <c r="Y442" s="5" t="n"/>
      <c r="Z442" s="5" t="n"/>
      <c r="AA442" s="5" t="n"/>
      <c r="AB442" s="5" t="n"/>
      <c r="AC442" s="12" t="n"/>
      <c r="AD442" s="16" t="n"/>
      <c r="AE442" s="11" t="n"/>
      <c r="AF442" s="11" t="n"/>
      <c r="AH442" s="11">
        <f>IF(P442="","",AVERAGEIF($P$6:$P$505, P442, $AE$6:$AE$505))</f>
        <v/>
      </c>
      <c r="AI442" s="11">
        <f>IF(AE442="","",IF(AE442="-","-",IF((AE442-AH442)=0,"-",IF((AE442-AH442)&gt;0,"↑","↓"))))</f>
        <v/>
      </c>
      <c r="AJ442" s="11">
        <f>IF(AF442="","",IF(AF442="-","-",AVERAGEIF($P$6:$P$505, P442, $AF$6:$AF$505)))</f>
        <v/>
      </c>
      <c r="AK442" s="11">
        <f>IF(AF442="","",IF(AF442="-","-",IF((AF442-AJ442)=0,"-",IF((AF442-AJ442)&gt;0,"↑","↓"))))</f>
        <v/>
      </c>
      <c r="AM442" s="124">
        <f>IF(I442="","",((I442-$AJ$2)*$AL$3*((1+$AL$3)^(30*12)))/(((1+$AL$3)^(30*12))-1))</f>
        <v/>
      </c>
    </row>
    <row r="443">
      <c r="B443" s="4" t="n"/>
      <c r="C443" s="10" t="n"/>
      <c r="D443" s="9" t="n"/>
      <c r="E443" s="9" t="n"/>
      <c r="F443" s="10" t="n"/>
      <c r="G443" s="9" t="n"/>
      <c r="H443" s="17" t="n"/>
      <c r="I443" s="123" t="n"/>
      <c r="J443" s="7" t="n"/>
      <c r="K443" s="5" t="n"/>
      <c r="L443" s="5" t="n"/>
      <c r="M443" s="8" t="n"/>
      <c r="N443" s="8" t="n"/>
      <c r="O443" s="5" t="n"/>
      <c r="P443" s="5" t="n"/>
      <c r="Q443" s="8" t="n"/>
      <c r="R443" s="8" t="n"/>
      <c r="S443" s="5" t="n"/>
      <c r="T443" s="5" t="n"/>
      <c r="U443" s="8" t="n"/>
      <c r="V443" s="8" t="n"/>
      <c r="W443" s="5" t="n"/>
      <c r="X443" s="5" t="n"/>
      <c r="Y443" s="5" t="n"/>
      <c r="Z443" s="5" t="n"/>
      <c r="AA443" s="5" t="n"/>
      <c r="AB443" s="5" t="n"/>
      <c r="AC443" s="12" t="n"/>
      <c r="AD443" s="17" t="n"/>
      <c r="AE443" s="11" t="n"/>
      <c r="AF443" s="11" t="n"/>
      <c r="AH443" s="11">
        <f>IF(P443="","",AVERAGEIF($P$6:$P$505, P443, $AE$6:$AE$505))</f>
        <v/>
      </c>
      <c r="AI443" s="11">
        <f>IF(AE443="","",IF(AE443="-","-",IF((AE443-AH443)=0,"-",IF((AE443-AH443)&gt;0,"↑","↓"))))</f>
        <v/>
      </c>
      <c r="AJ443" s="11">
        <f>IF(AF443="","",IF(AF443="-","-",AVERAGEIF($P$6:$P$505, P443, $AF$6:$AF$505)))</f>
        <v/>
      </c>
      <c r="AK443" s="11">
        <f>IF(AF443="","",IF(AF443="-","-",IF((AF443-AJ443)=0,"-",IF((AF443-AJ443)&gt;0,"↑","↓"))))</f>
        <v/>
      </c>
      <c r="AM443" s="124">
        <f>IF(I443="","",((I443-$AJ$2)*$AL$3*((1+$AL$3)^(30*12)))/(((1+$AL$3)^(30*12))-1))</f>
        <v/>
      </c>
    </row>
    <row r="444">
      <c r="B444" s="4" t="n"/>
      <c r="C444" s="10" t="n"/>
      <c r="D444" s="9" t="n"/>
      <c r="E444" s="9" t="n"/>
      <c r="F444" s="10" t="n"/>
      <c r="G444" s="9" t="n"/>
      <c r="H444" s="17" t="n"/>
      <c r="I444" s="123" t="n"/>
      <c r="J444" s="7" t="n"/>
      <c r="K444" s="5" t="n"/>
      <c r="L444" s="5" t="n"/>
      <c r="M444" s="8" t="n"/>
      <c r="N444" s="8" t="n"/>
      <c r="O444" s="5" t="n"/>
      <c r="P444" s="5" t="n"/>
      <c r="Q444" s="8" t="n"/>
      <c r="R444" s="8" t="n"/>
      <c r="S444" s="5" t="n"/>
      <c r="T444" s="5" t="n"/>
      <c r="U444" s="8" t="n"/>
      <c r="V444" s="8" t="n"/>
      <c r="W444" s="5" t="n"/>
      <c r="X444" s="5" t="n"/>
      <c r="Y444" s="5" t="n"/>
      <c r="Z444" s="5" t="n"/>
      <c r="AA444" s="5" t="n"/>
      <c r="AB444" s="5" t="n"/>
      <c r="AC444" s="12" t="n"/>
      <c r="AD444" s="17" t="n"/>
      <c r="AE444" s="11" t="n"/>
      <c r="AF444" s="11" t="n"/>
      <c r="AH444" s="11">
        <f>IF(P444="","",AVERAGEIF($P$6:$P$505, P444, $AE$6:$AE$505))</f>
        <v/>
      </c>
      <c r="AI444" s="11">
        <f>IF(AE444="","",IF(AE444="-","-",IF((AE444-AH444)=0,"-",IF((AE444-AH444)&gt;0,"↑","↓"))))</f>
        <v/>
      </c>
      <c r="AJ444" s="11">
        <f>IF(AF444="","",IF(AF444="-","-",AVERAGEIF($P$6:$P$505, P444, $AF$6:$AF$505)))</f>
        <v/>
      </c>
      <c r="AK444" s="11">
        <f>IF(AF444="","",IF(AF444="-","-",IF((AF444-AJ444)=0,"-",IF((AF444-AJ444)&gt;0,"↑","↓"))))</f>
        <v/>
      </c>
      <c r="AM444" s="124">
        <f>IF(I444="","",((I444-$AJ$2)*$AL$3*((1+$AL$3)^(30*12)))/(((1+$AL$3)^(30*12))-1))</f>
        <v/>
      </c>
    </row>
    <row r="445">
      <c r="B445" s="4" t="n"/>
      <c r="C445" s="10" t="n"/>
      <c r="D445" s="9" t="n"/>
      <c r="E445" s="9" t="n"/>
      <c r="F445" s="10" t="n"/>
      <c r="G445" s="9" t="n"/>
      <c r="H445" s="16" t="n"/>
      <c r="I445" s="123" t="n"/>
      <c r="J445" s="7" t="n"/>
      <c r="K445" s="5" t="n"/>
      <c r="L445" s="5" t="n"/>
      <c r="M445" s="8" t="n"/>
      <c r="N445" s="8" t="n"/>
      <c r="O445" s="5" t="n"/>
      <c r="P445" s="5" t="n"/>
      <c r="Q445" s="8" t="n"/>
      <c r="R445" s="8" t="n"/>
      <c r="S445" s="5" t="n"/>
      <c r="T445" s="5" t="n"/>
      <c r="U445" s="8" t="n"/>
      <c r="V445" s="8" t="n"/>
      <c r="W445" s="5" t="n"/>
      <c r="X445" s="5" t="n"/>
      <c r="Y445" s="5" t="n"/>
      <c r="Z445" s="5" t="n"/>
      <c r="AA445" s="5" t="n"/>
      <c r="AB445" s="5" t="n"/>
      <c r="AC445" s="12" t="n"/>
      <c r="AD445" s="16" t="n"/>
      <c r="AE445" s="11" t="n"/>
      <c r="AF445" s="11" t="n"/>
      <c r="AH445" s="11">
        <f>IF(P445="","",AVERAGEIF($P$6:$P$505, P445, $AE$6:$AE$505))</f>
        <v/>
      </c>
      <c r="AI445" s="11">
        <f>IF(AE445="","",IF(AE445="-","-",IF((AE445-AH445)=0,"-",IF((AE445-AH445)&gt;0,"↑","↓"))))</f>
        <v/>
      </c>
      <c r="AJ445" s="11">
        <f>IF(AF445="","",IF(AF445="-","-",AVERAGEIF($P$6:$P$505, P445, $AF$6:$AF$505)))</f>
        <v/>
      </c>
      <c r="AK445" s="11">
        <f>IF(AF445="","",IF(AF445="-","-",IF((AF445-AJ445)=0,"-",IF((AF445-AJ445)&gt;0,"↑","↓"))))</f>
        <v/>
      </c>
      <c r="AM445" s="124">
        <f>IF(I445="","",((I445-$AJ$2)*$AL$3*((1+$AL$3)^(30*12)))/(((1+$AL$3)^(30*12))-1))</f>
        <v/>
      </c>
    </row>
    <row r="446">
      <c r="B446" s="4" t="n"/>
      <c r="C446" s="10" t="n"/>
      <c r="D446" s="9" t="n"/>
      <c r="E446" s="9" t="n"/>
      <c r="F446" s="10" t="n"/>
      <c r="G446" s="9" t="n"/>
      <c r="H446" s="17" t="n"/>
      <c r="I446" s="123" t="n"/>
      <c r="J446" s="7" t="n"/>
      <c r="K446" s="5" t="n"/>
      <c r="L446" s="5" t="n"/>
      <c r="M446" s="8" t="n"/>
      <c r="N446" s="8" t="n"/>
      <c r="O446" s="5" t="n"/>
      <c r="P446" s="5" t="n"/>
      <c r="Q446" s="8" t="n"/>
      <c r="R446" s="8" t="n"/>
      <c r="S446" s="5" t="n"/>
      <c r="T446" s="5" t="n"/>
      <c r="U446" s="8" t="n"/>
      <c r="V446" s="8" t="n"/>
      <c r="W446" s="5" t="n"/>
      <c r="X446" s="5" t="n"/>
      <c r="Y446" s="5" t="n"/>
      <c r="Z446" s="5" t="n"/>
      <c r="AA446" s="5" t="n"/>
      <c r="AB446" s="5" t="n"/>
      <c r="AC446" s="12" t="n"/>
      <c r="AD446" s="17" t="n"/>
      <c r="AE446" s="11" t="n"/>
      <c r="AF446" s="11" t="n"/>
      <c r="AH446" s="11">
        <f>IF(P446="","",AVERAGEIF($P$6:$P$505, P446, $AE$6:$AE$505))</f>
        <v/>
      </c>
      <c r="AI446" s="11">
        <f>IF(AE446="","",IF(AE446="-","-",IF((AE446-AH446)=0,"-",IF((AE446-AH446)&gt;0,"↑","↓"))))</f>
        <v/>
      </c>
      <c r="AJ446" s="11">
        <f>IF(AF446="","",IF(AF446="-","-",AVERAGEIF($P$6:$P$505, P446, $AF$6:$AF$505)))</f>
        <v/>
      </c>
      <c r="AK446" s="11">
        <f>IF(AF446="","",IF(AF446="-","-",IF((AF446-AJ446)=0,"-",IF((AF446-AJ446)&gt;0,"↑","↓"))))</f>
        <v/>
      </c>
      <c r="AM446" s="124">
        <f>IF(I446="","",((I446-$AJ$2)*$AL$3*((1+$AL$3)^(30*12)))/(((1+$AL$3)^(30*12))-1))</f>
        <v/>
      </c>
    </row>
    <row r="447">
      <c r="B447" s="4" t="n"/>
      <c r="C447" s="10" t="n"/>
      <c r="D447" s="9" t="n"/>
      <c r="E447" s="9" t="n"/>
      <c r="F447" s="10" t="n"/>
      <c r="G447" s="9" t="n"/>
      <c r="H447" s="17" t="n"/>
      <c r="I447" s="123" t="n"/>
      <c r="J447" s="7" t="n"/>
      <c r="K447" s="5" t="n"/>
      <c r="L447" s="5" t="n"/>
      <c r="M447" s="8" t="n"/>
      <c r="N447" s="8" t="n"/>
      <c r="O447" s="5" t="n"/>
      <c r="P447" s="5" t="n"/>
      <c r="Q447" s="8" t="n"/>
      <c r="R447" s="8" t="n"/>
      <c r="S447" s="5" t="n"/>
      <c r="T447" s="5" t="n"/>
      <c r="U447" s="8" t="n"/>
      <c r="V447" s="8" t="n"/>
      <c r="W447" s="5" t="n"/>
      <c r="X447" s="5" t="n"/>
      <c r="Y447" s="5" t="n"/>
      <c r="Z447" s="5" t="n"/>
      <c r="AA447" s="5" t="n"/>
      <c r="AB447" s="5" t="n"/>
      <c r="AC447" s="12" t="n"/>
      <c r="AD447" s="17" t="n"/>
      <c r="AE447" s="11" t="n"/>
      <c r="AF447" s="11" t="n"/>
      <c r="AH447" s="11">
        <f>IF(P447="","",AVERAGEIF($P$6:$P$505, P447, $AE$6:$AE$505))</f>
        <v/>
      </c>
      <c r="AI447" s="11">
        <f>IF(AE447="","",IF(AE447="-","-",IF((AE447-AH447)=0,"-",IF((AE447-AH447)&gt;0,"↑","↓"))))</f>
        <v/>
      </c>
      <c r="AJ447" s="11">
        <f>IF(AF447="","",IF(AF447="-","-",AVERAGEIF($P$6:$P$505, P447, $AF$6:$AF$505)))</f>
        <v/>
      </c>
      <c r="AK447" s="11">
        <f>IF(AF447="","",IF(AF447="-","-",IF((AF447-AJ447)=0,"-",IF((AF447-AJ447)&gt;0,"↑","↓"))))</f>
        <v/>
      </c>
      <c r="AM447" s="124">
        <f>IF(I447="","",((I447-$AJ$2)*$AL$3*((1+$AL$3)^(30*12)))/(((1+$AL$3)^(30*12))-1))</f>
        <v/>
      </c>
    </row>
    <row r="448">
      <c r="B448" s="4" t="n"/>
      <c r="C448" s="10" t="n"/>
      <c r="D448" s="9" t="n"/>
      <c r="E448" s="9" t="n"/>
      <c r="F448" s="10" t="n"/>
      <c r="G448" s="9" t="n"/>
      <c r="H448" s="16" t="n"/>
      <c r="I448" s="123" t="n"/>
      <c r="J448" s="7" t="n"/>
      <c r="K448" s="5" t="n"/>
      <c r="L448" s="5" t="n"/>
      <c r="M448" s="8" t="n"/>
      <c r="N448" s="8" t="n"/>
      <c r="O448" s="5" t="n"/>
      <c r="P448" s="5" t="n"/>
      <c r="Q448" s="8" t="n"/>
      <c r="R448" s="8" t="n"/>
      <c r="S448" s="5" t="n"/>
      <c r="T448" s="5" t="n"/>
      <c r="U448" s="8" t="n"/>
      <c r="V448" s="8" t="n"/>
      <c r="W448" s="5" t="n"/>
      <c r="X448" s="5" t="n"/>
      <c r="Y448" s="5" t="n"/>
      <c r="Z448" s="5" t="n"/>
      <c r="AA448" s="5" t="n"/>
      <c r="AB448" s="5" t="n"/>
      <c r="AC448" s="12" t="n"/>
      <c r="AD448" s="16" t="n"/>
      <c r="AE448" s="11" t="n"/>
      <c r="AF448" s="11" t="n"/>
      <c r="AH448" s="11">
        <f>IF(P448="","",AVERAGEIF($P$6:$P$505, P448, $AE$6:$AE$505))</f>
        <v/>
      </c>
      <c r="AI448" s="11">
        <f>IF(AE448="","",IF(AE448="-","-",IF((AE448-AH448)=0,"-",IF((AE448-AH448)&gt;0,"↑","↓"))))</f>
        <v/>
      </c>
      <c r="AJ448" s="11">
        <f>IF(AF448="","",IF(AF448="-","-",AVERAGEIF($P$6:$P$505, P448, $AF$6:$AF$505)))</f>
        <v/>
      </c>
      <c r="AK448" s="11">
        <f>IF(AF448="","",IF(AF448="-","-",IF((AF448-AJ448)=0,"-",IF((AF448-AJ448)&gt;0,"↑","↓"))))</f>
        <v/>
      </c>
      <c r="AM448" s="124">
        <f>IF(I448="","",((I448-$AJ$2)*$AL$3*((1+$AL$3)^(30*12)))/(((1+$AL$3)^(30*12))-1))</f>
        <v/>
      </c>
    </row>
    <row r="449">
      <c r="B449" s="4" t="n"/>
      <c r="C449" s="10" t="n"/>
      <c r="D449" s="9" t="n"/>
      <c r="E449" s="9" t="n"/>
      <c r="F449" s="10" t="n"/>
      <c r="G449" s="9" t="n"/>
      <c r="H449" s="17" t="n"/>
      <c r="I449" s="123" t="n"/>
      <c r="J449" s="7" t="n"/>
      <c r="K449" s="5" t="n"/>
      <c r="L449" s="5" t="n"/>
      <c r="M449" s="8" t="n"/>
      <c r="N449" s="8" t="n"/>
      <c r="O449" s="5" t="n"/>
      <c r="P449" s="5" t="n"/>
      <c r="Q449" s="8" t="n"/>
      <c r="R449" s="8" t="n"/>
      <c r="S449" s="5" t="n"/>
      <c r="T449" s="5" t="n"/>
      <c r="U449" s="8" t="n"/>
      <c r="V449" s="8" t="n"/>
      <c r="W449" s="5" t="n"/>
      <c r="X449" s="5" t="n"/>
      <c r="Y449" s="5" t="n"/>
      <c r="Z449" s="5" t="n"/>
      <c r="AA449" s="5" t="n"/>
      <c r="AB449" s="5" t="n"/>
      <c r="AC449" s="12" t="n"/>
      <c r="AD449" s="17" t="n"/>
      <c r="AE449" s="11" t="n"/>
      <c r="AF449" s="11" t="n"/>
      <c r="AH449" s="11">
        <f>IF(P449="","",AVERAGEIF($P$6:$P$505, P449, $AE$6:$AE$505))</f>
        <v/>
      </c>
      <c r="AI449" s="11">
        <f>IF(AE449="","",IF(AE449="-","-",IF((AE449-AH449)=0,"-",IF((AE449-AH449)&gt;0,"↑","↓"))))</f>
        <v/>
      </c>
      <c r="AJ449" s="11">
        <f>IF(AF449="","",IF(AF449="-","-",AVERAGEIF($P$6:$P$505, P449, $AF$6:$AF$505)))</f>
        <v/>
      </c>
      <c r="AK449" s="11">
        <f>IF(AF449="","",IF(AF449="-","-",IF((AF449-AJ449)=0,"-",IF((AF449-AJ449)&gt;0,"↑","↓"))))</f>
        <v/>
      </c>
      <c r="AM449" s="124">
        <f>IF(I449="","",((I449-$AJ$2)*$AL$3*((1+$AL$3)^(30*12)))/(((1+$AL$3)^(30*12))-1))</f>
        <v/>
      </c>
    </row>
    <row r="450">
      <c r="B450" s="4" t="n"/>
      <c r="C450" s="10" t="n"/>
      <c r="D450" s="9" t="n"/>
      <c r="E450" s="9" t="n"/>
      <c r="F450" s="10" t="n"/>
      <c r="G450" s="9" t="n"/>
      <c r="H450" s="17" t="n"/>
      <c r="I450" s="123" t="n"/>
      <c r="J450" s="7" t="n"/>
      <c r="K450" s="5" t="n"/>
      <c r="L450" s="5" t="n"/>
      <c r="M450" s="8" t="n"/>
      <c r="N450" s="8" t="n"/>
      <c r="O450" s="5" t="n"/>
      <c r="P450" s="5" t="n"/>
      <c r="Q450" s="8" t="n"/>
      <c r="R450" s="8" t="n"/>
      <c r="S450" s="5" t="n"/>
      <c r="T450" s="5" t="n"/>
      <c r="U450" s="8" t="n"/>
      <c r="V450" s="8" t="n"/>
      <c r="W450" s="5" t="n"/>
      <c r="X450" s="5" t="n"/>
      <c r="Y450" s="5" t="n"/>
      <c r="Z450" s="5" t="n"/>
      <c r="AA450" s="5" t="n"/>
      <c r="AB450" s="5" t="n"/>
      <c r="AC450" s="12" t="n"/>
      <c r="AD450" s="17" t="n"/>
      <c r="AE450" s="11" t="n"/>
      <c r="AF450" s="11" t="n"/>
      <c r="AH450" s="11">
        <f>IF(P450="","",AVERAGEIF($P$6:$P$505, P450, $AE$6:$AE$505))</f>
        <v/>
      </c>
      <c r="AI450" s="11">
        <f>IF(AE450="","",IF(AE450="-","-",IF((AE450-AH450)=0,"-",IF((AE450-AH450)&gt;0,"↑","↓"))))</f>
        <v/>
      </c>
      <c r="AJ450" s="11">
        <f>IF(AF450="","",IF(AF450="-","-",AVERAGEIF($P$6:$P$505, P450, $AF$6:$AF$505)))</f>
        <v/>
      </c>
      <c r="AK450" s="11">
        <f>IF(AF450="","",IF(AF450="-","-",IF((AF450-AJ450)=0,"-",IF((AF450-AJ450)&gt;0,"↑","↓"))))</f>
        <v/>
      </c>
      <c r="AM450" s="124">
        <f>IF(I450="","",((I450-$AJ$2)*$AL$3*((1+$AL$3)^(30*12)))/(((1+$AL$3)^(30*12))-1))</f>
        <v/>
      </c>
    </row>
    <row r="451">
      <c r="B451" s="4" t="n"/>
      <c r="C451" s="10" t="n"/>
      <c r="D451" s="9" t="n"/>
      <c r="E451" s="9" t="n"/>
      <c r="F451" s="10" t="n"/>
      <c r="G451" s="9" t="n"/>
      <c r="H451" s="16" t="n"/>
      <c r="I451" s="123" t="n"/>
      <c r="J451" s="7" t="n"/>
      <c r="K451" s="5" t="n"/>
      <c r="L451" s="5" t="n"/>
      <c r="M451" s="8" t="n"/>
      <c r="N451" s="8" t="n"/>
      <c r="O451" s="5" t="n"/>
      <c r="P451" s="5" t="n"/>
      <c r="Q451" s="8" t="n"/>
      <c r="R451" s="8" t="n"/>
      <c r="S451" s="5" t="n"/>
      <c r="T451" s="5" t="n"/>
      <c r="U451" s="8" t="n"/>
      <c r="V451" s="8" t="n"/>
      <c r="W451" s="5" t="n"/>
      <c r="X451" s="5" t="n"/>
      <c r="Y451" s="5" t="n"/>
      <c r="Z451" s="5" t="n"/>
      <c r="AA451" s="5" t="n"/>
      <c r="AB451" s="5" t="n"/>
      <c r="AC451" s="12" t="n"/>
      <c r="AD451" s="16" t="n"/>
      <c r="AE451" s="11" t="n"/>
      <c r="AF451" s="11" t="n"/>
      <c r="AH451" s="11">
        <f>IF(P451="","",AVERAGEIF($P$6:$P$505, P451, $AE$6:$AE$505))</f>
        <v/>
      </c>
      <c r="AI451" s="11">
        <f>IF(AE451="","",IF(AE451="-","-",IF((AE451-AH451)=0,"-",IF((AE451-AH451)&gt;0,"↑","↓"))))</f>
        <v/>
      </c>
      <c r="AJ451" s="11">
        <f>IF(AF451="","",IF(AF451="-","-",AVERAGEIF($P$6:$P$505, P451, $AF$6:$AF$505)))</f>
        <v/>
      </c>
      <c r="AK451" s="11">
        <f>IF(AF451="","",IF(AF451="-","-",IF((AF451-AJ451)=0,"-",IF((AF451-AJ451)&gt;0,"↑","↓"))))</f>
        <v/>
      </c>
      <c r="AM451" s="124">
        <f>IF(I451="","",((I451-$AJ$2)*$AL$3*((1+$AL$3)^(30*12)))/(((1+$AL$3)^(30*12))-1))</f>
        <v/>
      </c>
    </row>
    <row r="452">
      <c r="B452" s="4" t="n"/>
      <c r="C452" s="10" t="n"/>
      <c r="D452" s="9" t="n"/>
      <c r="E452" s="9" t="n"/>
      <c r="F452" s="10" t="n"/>
      <c r="G452" s="9" t="n"/>
      <c r="H452" s="17" t="n"/>
      <c r="I452" s="123" t="n"/>
      <c r="J452" s="7" t="n"/>
      <c r="K452" s="5" t="n"/>
      <c r="L452" s="5" t="n"/>
      <c r="M452" s="8" t="n"/>
      <c r="N452" s="8" t="n"/>
      <c r="O452" s="5" t="n"/>
      <c r="P452" s="5" t="n"/>
      <c r="Q452" s="8" t="n"/>
      <c r="R452" s="8" t="n"/>
      <c r="S452" s="5" t="n"/>
      <c r="T452" s="5" t="n"/>
      <c r="U452" s="8" t="n"/>
      <c r="V452" s="8" t="n"/>
      <c r="W452" s="5" t="n"/>
      <c r="X452" s="5" t="n"/>
      <c r="Y452" s="5" t="n"/>
      <c r="Z452" s="5" t="n"/>
      <c r="AA452" s="5" t="n"/>
      <c r="AB452" s="5" t="n"/>
      <c r="AC452" s="12" t="n"/>
      <c r="AD452" s="17" t="n"/>
      <c r="AE452" s="11" t="n"/>
      <c r="AF452" s="11" t="n"/>
      <c r="AH452" s="11">
        <f>IF(P452="","",AVERAGEIF($P$6:$P$505, P452, $AE$6:$AE$505))</f>
        <v/>
      </c>
      <c r="AI452" s="11">
        <f>IF(AE452="","",IF(AE452="-","-",IF((AE452-AH452)=0,"-",IF((AE452-AH452)&gt;0,"↑","↓"))))</f>
        <v/>
      </c>
      <c r="AJ452" s="11">
        <f>IF(AF452="","",IF(AF452="-","-",AVERAGEIF($P$6:$P$505, P452, $AF$6:$AF$505)))</f>
        <v/>
      </c>
      <c r="AK452" s="11">
        <f>IF(AF452="","",IF(AF452="-","-",IF((AF452-AJ452)=0,"-",IF((AF452-AJ452)&gt;0,"↑","↓"))))</f>
        <v/>
      </c>
      <c r="AM452" s="124">
        <f>IF(I452="","",((I452-$AJ$2)*$AL$3*((1+$AL$3)^(30*12)))/(((1+$AL$3)^(30*12))-1))</f>
        <v/>
      </c>
    </row>
    <row r="453">
      <c r="B453" s="4" t="n"/>
      <c r="C453" s="10" t="n"/>
      <c r="D453" s="9" t="n"/>
      <c r="E453" s="9" t="n"/>
      <c r="F453" s="10" t="n"/>
      <c r="G453" s="9" t="n"/>
      <c r="H453" s="17" t="n"/>
      <c r="I453" s="123" t="n"/>
      <c r="J453" s="7" t="n"/>
      <c r="K453" s="5" t="n"/>
      <c r="L453" s="5" t="n"/>
      <c r="M453" s="8" t="n"/>
      <c r="N453" s="8" t="n"/>
      <c r="O453" s="5" t="n"/>
      <c r="P453" s="5" t="n"/>
      <c r="Q453" s="8" t="n"/>
      <c r="R453" s="8" t="n"/>
      <c r="S453" s="5" t="n"/>
      <c r="T453" s="5" t="n"/>
      <c r="U453" s="8" t="n"/>
      <c r="V453" s="8" t="n"/>
      <c r="W453" s="5" t="n"/>
      <c r="X453" s="5" t="n"/>
      <c r="Y453" s="5" t="n"/>
      <c r="Z453" s="5" t="n"/>
      <c r="AA453" s="5" t="n"/>
      <c r="AB453" s="5" t="n"/>
      <c r="AC453" s="12" t="n"/>
      <c r="AD453" s="17" t="n"/>
      <c r="AE453" s="11" t="n"/>
      <c r="AF453" s="11" t="n"/>
      <c r="AH453" s="11">
        <f>IF(P453="","",AVERAGEIF($P$6:$P$505, P453, $AE$6:$AE$505))</f>
        <v/>
      </c>
      <c r="AI453" s="11">
        <f>IF(AE453="","",IF(AE453="-","-",IF((AE453-AH453)=0,"-",IF((AE453-AH453)&gt;0,"↑","↓"))))</f>
        <v/>
      </c>
      <c r="AJ453" s="11">
        <f>IF(AF453="","",IF(AF453="-","-",AVERAGEIF($P$6:$P$505, P453, $AF$6:$AF$505)))</f>
        <v/>
      </c>
      <c r="AK453" s="11">
        <f>IF(AF453="","",IF(AF453="-","-",IF((AF453-AJ453)=0,"-",IF((AF453-AJ453)&gt;0,"↑","↓"))))</f>
        <v/>
      </c>
      <c r="AM453" s="124">
        <f>IF(I453="","",((I453-$AJ$2)*$AL$3*((1+$AL$3)^(30*12)))/(((1+$AL$3)^(30*12))-1))</f>
        <v/>
      </c>
    </row>
    <row r="454">
      <c r="B454" s="4" t="n"/>
      <c r="C454" s="10" t="n"/>
      <c r="D454" s="9" t="n"/>
      <c r="E454" s="9" t="n"/>
      <c r="F454" s="10" t="n"/>
      <c r="G454" s="9" t="n"/>
      <c r="H454" s="16" t="n"/>
      <c r="I454" s="123" t="n"/>
      <c r="J454" s="7" t="n"/>
      <c r="K454" s="5" t="n"/>
      <c r="L454" s="5" t="n"/>
      <c r="M454" s="8" t="n"/>
      <c r="N454" s="8" t="n"/>
      <c r="O454" s="5" t="n"/>
      <c r="P454" s="5" t="n"/>
      <c r="Q454" s="8" t="n"/>
      <c r="R454" s="8" t="n"/>
      <c r="S454" s="5" t="n"/>
      <c r="T454" s="5" t="n"/>
      <c r="U454" s="8" t="n"/>
      <c r="V454" s="8" t="n"/>
      <c r="W454" s="5" t="n"/>
      <c r="X454" s="5" t="n"/>
      <c r="Y454" s="5" t="n"/>
      <c r="Z454" s="5" t="n"/>
      <c r="AA454" s="5" t="n"/>
      <c r="AB454" s="5" t="n"/>
      <c r="AC454" s="12" t="n"/>
      <c r="AD454" s="16" t="n"/>
      <c r="AE454" s="11" t="n"/>
      <c r="AF454" s="11" t="n"/>
      <c r="AH454" s="11">
        <f>IF(P454="","",AVERAGEIF($P$6:$P$505, P454, $AE$6:$AE$505))</f>
        <v/>
      </c>
      <c r="AI454" s="11">
        <f>IF(AE454="","",IF(AE454="-","-",IF((AE454-AH454)=0,"-",IF((AE454-AH454)&gt;0,"↑","↓"))))</f>
        <v/>
      </c>
      <c r="AJ454" s="11">
        <f>IF(AF454="","",IF(AF454="-","-",AVERAGEIF($P$6:$P$505, P454, $AF$6:$AF$505)))</f>
        <v/>
      </c>
      <c r="AK454" s="11">
        <f>IF(AF454="","",IF(AF454="-","-",IF((AF454-AJ454)=0,"-",IF((AF454-AJ454)&gt;0,"↑","↓"))))</f>
        <v/>
      </c>
      <c r="AM454" s="124">
        <f>IF(I454="","",((I454-$AJ$2)*$AL$3*((1+$AL$3)^(30*12)))/(((1+$AL$3)^(30*12))-1))</f>
        <v/>
      </c>
    </row>
    <row r="455">
      <c r="B455" s="4" t="n"/>
      <c r="C455" s="10" t="n"/>
      <c r="D455" s="9" t="n"/>
      <c r="E455" s="9" t="n"/>
      <c r="F455" s="10" t="n"/>
      <c r="G455" s="9" t="n"/>
      <c r="H455" s="17" t="n"/>
      <c r="I455" s="123" t="n"/>
      <c r="J455" s="7" t="n"/>
      <c r="K455" s="5" t="n"/>
      <c r="L455" s="5" t="n"/>
      <c r="M455" s="8" t="n"/>
      <c r="N455" s="8" t="n"/>
      <c r="O455" s="5" t="n"/>
      <c r="P455" s="5" t="n"/>
      <c r="Q455" s="8" t="n"/>
      <c r="R455" s="8" t="n"/>
      <c r="S455" s="5" t="n"/>
      <c r="T455" s="5" t="n"/>
      <c r="U455" s="8" t="n"/>
      <c r="V455" s="8" t="n"/>
      <c r="W455" s="5" t="n"/>
      <c r="X455" s="5" t="n"/>
      <c r="Y455" s="5" t="n"/>
      <c r="Z455" s="5" t="n"/>
      <c r="AA455" s="5" t="n"/>
      <c r="AB455" s="5" t="n"/>
      <c r="AC455" s="12" t="n"/>
      <c r="AD455" s="17" t="n"/>
      <c r="AE455" s="11" t="n"/>
      <c r="AF455" s="11" t="n"/>
      <c r="AH455" s="11">
        <f>IF(P455="","",AVERAGEIF($P$6:$P$505, P455, $AE$6:$AE$505))</f>
        <v/>
      </c>
      <c r="AI455" s="11">
        <f>IF(AE455="","",IF(AE455="-","-",IF((AE455-AH455)=0,"-",IF((AE455-AH455)&gt;0,"↑","↓"))))</f>
        <v/>
      </c>
      <c r="AJ455" s="11">
        <f>IF(AF455="","",IF(AF455="-","-",AVERAGEIF($P$6:$P$505, P455, $AF$6:$AF$505)))</f>
        <v/>
      </c>
      <c r="AK455" s="11">
        <f>IF(AF455="","",IF(AF455="-","-",IF((AF455-AJ455)=0,"-",IF((AF455-AJ455)&gt;0,"↑","↓"))))</f>
        <v/>
      </c>
      <c r="AM455" s="124">
        <f>IF(I455="","",((I455-$AJ$2)*$AL$3*((1+$AL$3)^(30*12)))/(((1+$AL$3)^(30*12))-1))</f>
        <v/>
      </c>
    </row>
    <row r="456">
      <c r="B456" s="4" t="n"/>
      <c r="C456" s="10" t="n"/>
      <c r="D456" s="9" t="n"/>
      <c r="E456" s="9" t="n"/>
      <c r="F456" s="10" t="n"/>
      <c r="G456" s="9" t="n"/>
      <c r="H456" s="17" t="n"/>
      <c r="I456" s="123" t="n"/>
      <c r="J456" s="7" t="n"/>
      <c r="K456" s="5" t="n"/>
      <c r="L456" s="5" t="n"/>
      <c r="M456" s="8" t="n"/>
      <c r="N456" s="8" t="n"/>
      <c r="O456" s="5" t="n"/>
      <c r="P456" s="5" t="n"/>
      <c r="Q456" s="8" t="n"/>
      <c r="R456" s="8" t="n"/>
      <c r="S456" s="5" t="n"/>
      <c r="T456" s="5" t="n"/>
      <c r="U456" s="8" t="n"/>
      <c r="V456" s="8" t="n"/>
      <c r="W456" s="5" t="n"/>
      <c r="X456" s="5" t="n"/>
      <c r="Y456" s="5" t="n"/>
      <c r="Z456" s="5" t="n"/>
      <c r="AA456" s="5" t="n"/>
      <c r="AB456" s="5" t="n"/>
      <c r="AC456" s="12" t="n"/>
      <c r="AD456" s="17" t="n"/>
      <c r="AE456" s="11" t="n"/>
      <c r="AF456" s="11" t="n"/>
      <c r="AH456" s="11">
        <f>IF(P456="","",AVERAGEIF($P$6:$P$505, P456, $AE$6:$AE$505))</f>
        <v/>
      </c>
      <c r="AI456" s="11">
        <f>IF(AE456="","",IF(AE456="-","-",IF((AE456-AH456)=0,"-",IF((AE456-AH456)&gt;0,"↑","↓"))))</f>
        <v/>
      </c>
      <c r="AJ456" s="11">
        <f>IF(AF456="","",IF(AF456="-","-",AVERAGEIF($P$6:$P$505, P456, $AF$6:$AF$505)))</f>
        <v/>
      </c>
      <c r="AK456" s="11">
        <f>IF(AF456="","",IF(AF456="-","-",IF((AF456-AJ456)=0,"-",IF((AF456-AJ456)&gt;0,"↑","↓"))))</f>
        <v/>
      </c>
      <c r="AM456" s="124">
        <f>IF(I456="","",((I456-$AJ$2)*$AL$3*((1+$AL$3)^(30*12)))/(((1+$AL$3)^(30*12))-1))</f>
        <v/>
      </c>
    </row>
    <row r="457">
      <c r="B457" s="4" t="n"/>
      <c r="C457" s="10" t="n"/>
      <c r="D457" s="9" t="n"/>
      <c r="E457" s="9" t="n"/>
      <c r="F457" s="10" t="n"/>
      <c r="G457" s="9" t="n"/>
      <c r="H457" s="16" t="n"/>
      <c r="I457" s="123" t="n"/>
      <c r="J457" s="7" t="n"/>
      <c r="K457" s="5" t="n"/>
      <c r="L457" s="5" t="n"/>
      <c r="M457" s="8" t="n"/>
      <c r="N457" s="8" t="n"/>
      <c r="O457" s="5" t="n"/>
      <c r="P457" s="5" t="n"/>
      <c r="Q457" s="8" t="n"/>
      <c r="R457" s="8" t="n"/>
      <c r="S457" s="5" t="n"/>
      <c r="T457" s="5" t="n"/>
      <c r="U457" s="8" t="n"/>
      <c r="V457" s="8" t="n"/>
      <c r="W457" s="5" t="n"/>
      <c r="X457" s="5" t="n"/>
      <c r="Y457" s="5" t="n"/>
      <c r="Z457" s="5" t="n"/>
      <c r="AA457" s="5" t="n"/>
      <c r="AB457" s="5" t="n"/>
      <c r="AC457" s="12" t="n"/>
      <c r="AD457" s="16" t="n"/>
      <c r="AE457" s="11" t="n"/>
      <c r="AF457" s="11" t="n"/>
      <c r="AH457" s="11">
        <f>IF(P457="","",AVERAGEIF($P$6:$P$505, P457, $AE$6:$AE$505))</f>
        <v/>
      </c>
      <c r="AI457" s="11">
        <f>IF(AE457="","",IF(AE457="-","-",IF((AE457-AH457)=0,"-",IF((AE457-AH457)&gt;0,"↑","↓"))))</f>
        <v/>
      </c>
      <c r="AJ457" s="11">
        <f>IF(AF457="","",IF(AF457="-","-",AVERAGEIF($P$6:$P$505, P457, $AF$6:$AF$505)))</f>
        <v/>
      </c>
      <c r="AK457" s="11">
        <f>IF(AF457="","",IF(AF457="-","-",IF((AF457-AJ457)=0,"-",IF((AF457-AJ457)&gt;0,"↑","↓"))))</f>
        <v/>
      </c>
      <c r="AM457" s="124">
        <f>IF(I457="","",((I457-$AJ$2)*$AL$3*((1+$AL$3)^(30*12)))/(((1+$AL$3)^(30*12))-1))</f>
        <v/>
      </c>
    </row>
    <row r="458">
      <c r="B458" s="4" t="n"/>
      <c r="C458" s="10" t="n"/>
      <c r="D458" s="9" t="n"/>
      <c r="E458" s="9" t="n"/>
      <c r="F458" s="10" t="n"/>
      <c r="G458" s="9" t="n"/>
      <c r="H458" s="17" t="n"/>
      <c r="I458" s="123" t="n"/>
      <c r="J458" s="7" t="n"/>
      <c r="K458" s="5" t="n"/>
      <c r="L458" s="5" t="n"/>
      <c r="M458" s="8" t="n"/>
      <c r="N458" s="8" t="n"/>
      <c r="O458" s="5" t="n"/>
      <c r="P458" s="5" t="n"/>
      <c r="Q458" s="8" t="n"/>
      <c r="R458" s="8" t="n"/>
      <c r="S458" s="5" t="n"/>
      <c r="T458" s="5" t="n"/>
      <c r="U458" s="8" t="n"/>
      <c r="V458" s="8" t="n"/>
      <c r="W458" s="5" t="n"/>
      <c r="X458" s="5" t="n"/>
      <c r="Y458" s="5" t="n"/>
      <c r="Z458" s="5" t="n"/>
      <c r="AA458" s="5" t="n"/>
      <c r="AB458" s="5" t="n"/>
      <c r="AC458" s="12" t="n"/>
      <c r="AD458" s="17" t="n"/>
      <c r="AE458" s="11" t="n"/>
      <c r="AF458" s="11" t="n"/>
      <c r="AH458" s="11">
        <f>IF(P458="","",AVERAGEIF($P$6:$P$505, P458, $AE$6:$AE$505))</f>
        <v/>
      </c>
      <c r="AI458" s="11">
        <f>IF(AE458="","",IF(AE458="-","-",IF((AE458-AH458)=0,"-",IF((AE458-AH458)&gt;0,"↑","↓"))))</f>
        <v/>
      </c>
      <c r="AJ458" s="11">
        <f>IF(AF458="","",IF(AF458="-","-",AVERAGEIF($P$6:$P$505, P458, $AF$6:$AF$505)))</f>
        <v/>
      </c>
      <c r="AK458" s="11">
        <f>IF(AF458="","",IF(AF458="-","-",IF((AF458-AJ458)=0,"-",IF((AF458-AJ458)&gt;0,"↑","↓"))))</f>
        <v/>
      </c>
      <c r="AM458" s="124">
        <f>IF(I458="","",((I458-$AJ$2)*$AL$3*((1+$AL$3)^(30*12)))/(((1+$AL$3)^(30*12))-1))</f>
        <v/>
      </c>
    </row>
    <row r="459">
      <c r="B459" s="4" t="n"/>
      <c r="C459" s="10" t="n"/>
      <c r="D459" s="9" t="n"/>
      <c r="E459" s="9" t="n"/>
      <c r="F459" s="10" t="n"/>
      <c r="G459" s="9" t="n"/>
      <c r="H459" s="17" t="n"/>
      <c r="I459" s="123" t="n"/>
      <c r="J459" s="7" t="n"/>
      <c r="K459" s="5" t="n"/>
      <c r="L459" s="5" t="n"/>
      <c r="M459" s="8" t="n"/>
      <c r="N459" s="8" t="n"/>
      <c r="O459" s="5" t="n"/>
      <c r="P459" s="5" t="n"/>
      <c r="Q459" s="8" t="n"/>
      <c r="R459" s="8" t="n"/>
      <c r="S459" s="5" t="n"/>
      <c r="T459" s="5" t="n"/>
      <c r="U459" s="8" t="n"/>
      <c r="V459" s="8" t="n"/>
      <c r="W459" s="5" t="n"/>
      <c r="X459" s="5" t="n"/>
      <c r="Y459" s="5" t="n"/>
      <c r="Z459" s="5" t="n"/>
      <c r="AA459" s="5" t="n"/>
      <c r="AB459" s="5" t="n"/>
      <c r="AC459" s="12" t="n"/>
      <c r="AD459" s="17" t="n"/>
      <c r="AE459" s="11" t="n"/>
      <c r="AF459" s="11" t="n"/>
      <c r="AH459" s="11">
        <f>IF(P459="","",AVERAGEIF($P$6:$P$505, P459, $AE$6:$AE$505))</f>
        <v/>
      </c>
      <c r="AI459" s="11">
        <f>IF(AE459="","",IF(AE459="-","-",IF((AE459-AH459)=0,"-",IF((AE459-AH459)&gt;0,"↑","↓"))))</f>
        <v/>
      </c>
      <c r="AJ459" s="11">
        <f>IF(AF459="","",IF(AF459="-","-",AVERAGEIF($P$6:$P$505, P459, $AF$6:$AF$505)))</f>
        <v/>
      </c>
      <c r="AK459" s="11">
        <f>IF(AF459="","",IF(AF459="-","-",IF((AF459-AJ459)=0,"-",IF((AF459-AJ459)&gt;0,"↑","↓"))))</f>
        <v/>
      </c>
      <c r="AM459" s="124">
        <f>IF(I459="","",((I459-$AJ$2)*$AL$3*((1+$AL$3)^(30*12)))/(((1+$AL$3)^(30*12))-1))</f>
        <v/>
      </c>
    </row>
    <row r="460">
      <c r="B460" s="4" t="n"/>
      <c r="C460" s="10" t="n"/>
      <c r="D460" s="9" t="n"/>
      <c r="E460" s="9" t="n"/>
      <c r="F460" s="10" t="n"/>
      <c r="G460" s="9" t="n"/>
      <c r="H460" s="16" t="n"/>
      <c r="I460" s="123" t="n"/>
      <c r="J460" s="7" t="n"/>
      <c r="K460" s="5" t="n"/>
      <c r="L460" s="5" t="n"/>
      <c r="M460" s="8" t="n"/>
      <c r="N460" s="8" t="n"/>
      <c r="O460" s="5" t="n"/>
      <c r="P460" s="5" t="n"/>
      <c r="Q460" s="8" t="n"/>
      <c r="R460" s="8" t="n"/>
      <c r="S460" s="5" t="n"/>
      <c r="T460" s="5" t="n"/>
      <c r="U460" s="8" t="n"/>
      <c r="V460" s="8" t="n"/>
      <c r="W460" s="5" t="n"/>
      <c r="X460" s="5" t="n"/>
      <c r="Y460" s="5" t="n"/>
      <c r="Z460" s="5" t="n"/>
      <c r="AA460" s="5" t="n"/>
      <c r="AB460" s="5" t="n"/>
      <c r="AC460" s="12" t="n"/>
      <c r="AD460" s="16" t="n"/>
      <c r="AE460" s="11" t="n"/>
      <c r="AF460" s="11" t="n"/>
      <c r="AH460" s="11">
        <f>IF(P460="","",AVERAGEIF($P$6:$P$505, P460, $AE$6:$AE$505))</f>
        <v/>
      </c>
      <c r="AI460" s="11">
        <f>IF(AE460="","",IF(AE460="-","-",IF((AE460-AH460)=0,"-",IF((AE460-AH460)&gt;0,"↑","↓"))))</f>
        <v/>
      </c>
      <c r="AJ460" s="11">
        <f>IF(AF460="","",IF(AF460="-","-",AVERAGEIF($P$6:$P$505, P460, $AF$6:$AF$505)))</f>
        <v/>
      </c>
      <c r="AK460" s="11">
        <f>IF(AF460="","",IF(AF460="-","-",IF((AF460-AJ460)=0,"-",IF((AF460-AJ460)&gt;0,"↑","↓"))))</f>
        <v/>
      </c>
      <c r="AM460" s="124">
        <f>IF(I460="","",((I460-$AJ$2)*$AL$3*((1+$AL$3)^(30*12)))/(((1+$AL$3)^(30*12))-1))</f>
        <v/>
      </c>
    </row>
    <row r="461">
      <c r="B461" s="4" t="n"/>
      <c r="C461" s="10" t="n"/>
      <c r="D461" s="9" t="n"/>
      <c r="E461" s="9" t="n"/>
      <c r="F461" s="10" t="n"/>
      <c r="G461" s="9" t="n"/>
      <c r="H461" s="17" t="n"/>
      <c r="I461" s="123" t="n"/>
      <c r="J461" s="7" t="n"/>
      <c r="K461" s="5" t="n"/>
      <c r="L461" s="5" t="n"/>
      <c r="M461" s="8" t="n"/>
      <c r="N461" s="8" t="n"/>
      <c r="O461" s="5" t="n"/>
      <c r="P461" s="5" t="n"/>
      <c r="Q461" s="8" t="n"/>
      <c r="R461" s="8" t="n"/>
      <c r="S461" s="5" t="n"/>
      <c r="T461" s="5" t="n"/>
      <c r="U461" s="8" t="n"/>
      <c r="V461" s="8" t="n"/>
      <c r="W461" s="5" t="n"/>
      <c r="X461" s="5" t="n"/>
      <c r="Y461" s="5" t="n"/>
      <c r="Z461" s="5" t="n"/>
      <c r="AA461" s="5" t="n"/>
      <c r="AB461" s="5" t="n"/>
      <c r="AC461" s="12" t="n"/>
      <c r="AD461" s="17" t="n"/>
      <c r="AE461" s="11" t="n"/>
      <c r="AF461" s="11" t="n"/>
      <c r="AH461" s="11">
        <f>IF(P461="","",AVERAGEIF($P$6:$P$505, P461, $AE$6:$AE$505))</f>
        <v/>
      </c>
      <c r="AI461" s="11">
        <f>IF(AE461="","",IF(AE461="-","-",IF((AE461-AH461)=0,"-",IF((AE461-AH461)&gt;0,"↑","↓"))))</f>
        <v/>
      </c>
      <c r="AJ461" s="11">
        <f>IF(AF461="","",IF(AF461="-","-",AVERAGEIF($P$6:$P$505, P461, $AF$6:$AF$505)))</f>
        <v/>
      </c>
      <c r="AK461" s="11">
        <f>IF(AF461="","",IF(AF461="-","-",IF((AF461-AJ461)=0,"-",IF((AF461-AJ461)&gt;0,"↑","↓"))))</f>
        <v/>
      </c>
      <c r="AM461" s="124">
        <f>IF(I461="","",((I461-$AJ$2)*$AL$3*((1+$AL$3)^(30*12)))/(((1+$AL$3)^(30*12))-1))</f>
        <v/>
      </c>
    </row>
    <row r="462">
      <c r="B462" s="4" t="n"/>
      <c r="C462" s="10" t="n"/>
      <c r="D462" s="9" t="n"/>
      <c r="E462" s="9" t="n"/>
      <c r="F462" s="10" t="n"/>
      <c r="G462" s="9" t="n"/>
      <c r="H462" s="17" t="n"/>
      <c r="I462" s="123" t="n"/>
      <c r="J462" s="7" t="n"/>
      <c r="K462" s="5" t="n"/>
      <c r="L462" s="5" t="n"/>
      <c r="M462" s="8" t="n"/>
      <c r="N462" s="8" t="n"/>
      <c r="O462" s="5" t="n"/>
      <c r="P462" s="5" t="n"/>
      <c r="Q462" s="8" t="n"/>
      <c r="R462" s="8" t="n"/>
      <c r="S462" s="5" t="n"/>
      <c r="T462" s="5" t="n"/>
      <c r="U462" s="8" t="n"/>
      <c r="V462" s="8" t="n"/>
      <c r="W462" s="5" t="n"/>
      <c r="X462" s="5" t="n"/>
      <c r="Y462" s="5" t="n"/>
      <c r="Z462" s="5" t="n"/>
      <c r="AA462" s="5" t="n"/>
      <c r="AB462" s="5" t="n"/>
      <c r="AC462" s="12" t="n"/>
      <c r="AD462" s="17" t="n"/>
      <c r="AE462" s="11" t="n"/>
      <c r="AF462" s="11" t="n"/>
      <c r="AH462" s="11">
        <f>IF(P462="","",AVERAGEIF($P$6:$P$505, P462, $AE$6:$AE$505))</f>
        <v/>
      </c>
      <c r="AI462" s="11">
        <f>IF(AE462="","",IF(AE462="-","-",IF((AE462-AH462)=0,"-",IF((AE462-AH462)&gt;0,"↑","↓"))))</f>
        <v/>
      </c>
      <c r="AJ462" s="11">
        <f>IF(AF462="","",IF(AF462="-","-",AVERAGEIF($P$6:$P$505, P462, $AF$6:$AF$505)))</f>
        <v/>
      </c>
      <c r="AK462" s="11">
        <f>IF(AF462="","",IF(AF462="-","-",IF((AF462-AJ462)=0,"-",IF((AF462-AJ462)&gt;0,"↑","↓"))))</f>
        <v/>
      </c>
      <c r="AM462" s="124">
        <f>IF(I462="","",((I462-$AJ$2)*$AL$3*((1+$AL$3)^(30*12)))/(((1+$AL$3)^(30*12))-1))</f>
        <v/>
      </c>
    </row>
    <row r="463">
      <c r="B463" s="4" t="n"/>
      <c r="C463" s="10" t="n"/>
      <c r="D463" s="9" t="n"/>
      <c r="E463" s="9" t="n"/>
      <c r="F463" s="10" t="n"/>
      <c r="G463" s="9" t="n"/>
      <c r="H463" s="16" t="n"/>
      <c r="I463" s="123" t="n"/>
      <c r="J463" s="7" t="n"/>
      <c r="K463" s="5" t="n"/>
      <c r="L463" s="5" t="n"/>
      <c r="M463" s="8" t="n"/>
      <c r="N463" s="8" t="n"/>
      <c r="O463" s="5" t="n"/>
      <c r="P463" s="5" t="n"/>
      <c r="Q463" s="8" t="n"/>
      <c r="R463" s="8" t="n"/>
      <c r="S463" s="5" t="n"/>
      <c r="T463" s="5" t="n"/>
      <c r="U463" s="8" t="n"/>
      <c r="V463" s="8" t="n"/>
      <c r="W463" s="5" t="n"/>
      <c r="X463" s="5" t="n"/>
      <c r="Y463" s="5" t="n"/>
      <c r="Z463" s="5" t="n"/>
      <c r="AA463" s="5" t="n"/>
      <c r="AB463" s="5" t="n"/>
      <c r="AC463" s="12" t="n"/>
      <c r="AD463" s="16" t="n"/>
      <c r="AE463" s="11" t="n"/>
      <c r="AF463" s="11" t="n"/>
      <c r="AH463" s="11">
        <f>IF(P463="","",AVERAGEIF($P$6:$P$505, P463, $AE$6:$AE$505))</f>
        <v/>
      </c>
      <c r="AI463" s="11">
        <f>IF(AE463="","",IF(AE463="-","-",IF((AE463-AH463)=0,"-",IF((AE463-AH463)&gt;0,"↑","↓"))))</f>
        <v/>
      </c>
      <c r="AJ463" s="11">
        <f>IF(AF463="","",IF(AF463="-","-",AVERAGEIF($P$6:$P$505, P463, $AF$6:$AF$505)))</f>
        <v/>
      </c>
      <c r="AK463" s="11">
        <f>IF(AF463="","",IF(AF463="-","-",IF((AF463-AJ463)=0,"-",IF((AF463-AJ463)&gt;0,"↑","↓"))))</f>
        <v/>
      </c>
      <c r="AM463" s="124">
        <f>IF(I463="","",((I463-$AJ$2)*$AL$3*((1+$AL$3)^(30*12)))/(((1+$AL$3)^(30*12))-1))</f>
        <v/>
      </c>
    </row>
    <row r="464">
      <c r="B464" s="4" t="n"/>
      <c r="C464" s="10" t="n"/>
      <c r="D464" s="9" t="n"/>
      <c r="E464" s="9" t="n"/>
      <c r="F464" s="10" t="n"/>
      <c r="G464" s="9" t="n"/>
      <c r="H464" s="17" t="n"/>
      <c r="I464" s="123" t="n"/>
      <c r="J464" s="7" t="n"/>
      <c r="K464" s="5" t="n"/>
      <c r="L464" s="5" t="n"/>
      <c r="M464" s="8" t="n"/>
      <c r="N464" s="8" t="n"/>
      <c r="O464" s="5" t="n"/>
      <c r="P464" s="5" t="n"/>
      <c r="Q464" s="8" t="n"/>
      <c r="R464" s="8" t="n"/>
      <c r="S464" s="5" t="n"/>
      <c r="T464" s="5" t="n"/>
      <c r="U464" s="8" t="n"/>
      <c r="V464" s="8" t="n"/>
      <c r="W464" s="5" t="n"/>
      <c r="X464" s="5" t="n"/>
      <c r="Y464" s="5" t="n"/>
      <c r="Z464" s="5" t="n"/>
      <c r="AA464" s="5" t="n"/>
      <c r="AB464" s="5" t="n"/>
      <c r="AC464" s="12" t="n"/>
      <c r="AD464" s="17" t="n"/>
      <c r="AE464" s="11" t="n"/>
      <c r="AF464" s="11" t="n"/>
      <c r="AH464" s="11">
        <f>IF(P464="","",AVERAGEIF($P$6:$P$505, P464, $AE$6:$AE$505))</f>
        <v/>
      </c>
      <c r="AI464" s="11">
        <f>IF(AE464="","",IF(AE464="-","-",IF((AE464-AH464)=0,"-",IF((AE464-AH464)&gt;0,"↑","↓"))))</f>
        <v/>
      </c>
      <c r="AJ464" s="11">
        <f>IF(AF464="","",IF(AF464="-","-",AVERAGEIF($P$6:$P$505, P464, $AF$6:$AF$505)))</f>
        <v/>
      </c>
      <c r="AK464" s="11">
        <f>IF(AF464="","",IF(AF464="-","-",IF((AF464-AJ464)=0,"-",IF((AF464-AJ464)&gt;0,"↑","↓"))))</f>
        <v/>
      </c>
      <c r="AM464" s="124">
        <f>IF(I464="","",((I464-$AJ$2)*$AL$3*((1+$AL$3)^(30*12)))/(((1+$AL$3)^(30*12))-1))</f>
        <v/>
      </c>
    </row>
    <row r="465">
      <c r="B465" s="4" t="n"/>
      <c r="C465" s="10" t="n"/>
      <c r="D465" s="9" t="n"/>
      <c r="E465" s="9" t="n"/>
      <c r="F465" s="10" t="n"/>
      <c r="G465" s="9" t="n"/>
      <c r="H465" s="17" t="n"/>
      <c r="I465" s="123" t="n"/>
      <c r="J465" s="7" t="n"/>
      <c r="K465" s="5" t="n"/>
      <c r="L465" s="5" t="n"/>
      <c r="M465" s="8" t="n"/>
      <c r="N465" s="8" t="n"/>
      <c r="O465" s="5" t="n"/>
      <c r="P465" s="5" t="n"/>
      <c r="Q465" s="8" t="n"/>
      <c r="R465" s="8" t="n"/>
      <c r="S465" s="5" t="n"/>
      <c r="T465" s="5" t="n"/>
      <c r="U465" s="8" t="n"/>
      <c r="V465" s="8" t="n"/>
      <c r="W465" s="5" t="n"/>
      <c r="X465" s="5" t="n"/>
      <c r="Y465" s="5" t="n"/>
      <c r="Z465" s="5" t="n"/>
      <c r="AA465" s="5" t="n"/>
      <c r="AB465" s="5" t="n"/>
      <c r="AC465" s="12" t="n"/>
      <c r="AD465" s="17" t="n"/>
      <c r="AE465" s="11" t="n"/>
      <c r="AF465" s="11" t="n"/>
      <c r="AH465" s="11">
        <f>IF(P465="","",AVERAGEIF($P$6:$P$505, P465, $AE$6:$AE$505))</f>
        <v/>
      </c>
      <c r="AI465" s="11">
        <f>IF(AE465="","",IF(AE465="-","-",IF((AE465-AH465)=0,"-",IF((AE465-AH465)&gt;0,"↑","↓"))))</f>
        <v/>
      </c>
      <c r="AJ465" s="11">
        <f>IF(AF465="","",IF(AF465="-","-",AVERAGEIF($P$6:$P$505, P465, $AF$6:$AF$505)))</f>
        <v/>
      </c>
      <c r="AK465" s="11">
        <f>IF(AF465="","",IF(AF465="-","-",IF((AF465-AJ465)=0,"-",IF((AF465-AJ465)&gt;0,"↑","↓"))))</f>
        <v/>
      </c>
      <c r="AM465" s="124">
        <f>IF(I465="","",((I465-$AJ$2)*$AL$3*((1+$AL$3)^(30*12)))/(((1+$AL$3)^(30*12))-1))</f>
        <v/>
      </c>
    </row>
    <row r="466">
      <c r="B466" s="4" t="n"/>
      <c r="C466" s="10" t="n"/>
      <c r="D466" s="9" t="n"/>
      <c r="E466" s="9" t="n"/>
      <c r="F466" s="10" t="n"/>
      <c r="G466" s="9" t="n"/>
      <c r="H466" s="16" t="n"/>
      <c r="I466" s="123" t="n"/>
      <c r="J466" s="7" t="n"/>
      <c r="K466" s="5" t="n"/>
      <c r="L466" s="5" t="n"/>
      <c r="M466" s="8" t="n"/>
      <c r="N466" s="8" t="n"/>
      <c r="O466" s="5" t="n"/>
      <c r="P466" s="5" t="n"/>
      <c r="Q466" s="8" t="n"/>
      <c r="R466" s="8" t="n"/>
      <c r="S466" s="5" t="n"/>
      <c r="T466" s="5" t="n"/>
      <c r="U466" s="8" t="n"/>
      <c r="V466" s="8" t="n"/>
      <c r="W466" s="5" t="n"/>
      <c r="X466" s="5" t="n"/>
      <c r="Y466" s="5" t="n"/>
      <c r="Z466" s="5" t="n"/>
      <c r="AA466" s="5" t="n"/>
      <c r="AB466" s="5" t="n"/>
      <c r="AC466" s="12" t="n"/>
      <c r="AD466" s="16" t="n"/>
      <c r="AE466" s="11" t="n"/>
      <c r="AF466" s="11" t="n"/>
      <c r="AH466" s="11">
        <f>IF(P466="","",AVERAGEIF($P$6:$P$505, P466, $AE$6:$AE$505))</f>
        <v/>
      </c>
      <c r="AI466" s="11">
        <f>IF(AE466="","",IF(AE466="-","-",IF((AE466-AH466)=0,"-",IF((AE466-AH466)&gt;0,"↑","↓"))))</f>
        <v/>
      </c>
      <c r="AJ466" s="11">
        <f>IF(AF466="","",IF(AF466="-","-",AVERAGEIF($P$6:$P$505, P466, $AF$6:$AF$505)))</f>
        <v/>
      </c>
      <c r="AK466" s="11">
        <f>IF(AF466="","",IF(AF466="-","-",IF((AF466-AJ466)=0,"-",IF((AF466-AJ466)&gt;0,"↑","↓"))))</f>
        <v/>
      </c>
      <c r="AM466" s="124">
        <f>IF(I466="","",((I466-$AJ$2)*$AL$3*((1+$AL$3)^(30*12)))/(((1+$AL$3)^(30*12))-1))</f>
        <v/>
      </c>
    </row>
    <row r="467">
      <c r="B467" s="4" t="n"/>
      <c r="C467" s="10" t="n"/>
      <c r="D467" s="9" t="n"/>
      <c r="E467" s="9" t="n"/>
      <c r="F467" s="10" t="n"/>
      <c r="G467" s="9" t="n"/>
      <c r="H467" s="17" t="n"/>
      <c r="I467" s="123" t="n"/>
      <c r="J467" s="7" t="n"/>
      <c r="K467" s="5" t="n"/>
      <c r="L467" s="5" t="n"/>
      <c r="M467" s="8" t="n"/>
      <c r="N467" s="8" t="n"/>
      <c r="O467" s="5" t="n"/>
      <c r="P467" s="5" t="n"/>
      <c r="Q467" s="8" t="n"/>
      <c r="R467" s="8" t="n"/>
      <c r="S467" s="5" t="n"/>
      <c r="T467" s="5" t="n"/>
      <c r="U467" s="8" t="n"/>
      <c r="V467" s="8" t="n"/>
      <c r="W467" s="5" t="n"/>
      <c r="X467" s="5" t="n"/>
      <c r="Y467" s="5" t="n"/>
      <c r="Z467" s="5" t="n"/>
      <c r="AA467" s="5" t="n"/>
      <c r="AB467" s="5" t="n"/>
      <c r="AC467" s="12" t="n"/>
      <c r="AD467" s="17" t="n"/>
      <c r="AE467" s="11" t="n"/>
      <c r="AF467" s="11" t="n"/>
      <c r="AH467" s="11">
        <f>IF(P467="","",AVERAGEIF($P$6:$P$505, P467, $AE$6:$AE$505))</f>
        <v/>
      </c>
      <c r="AI467" s="11">
        <f>IF(AE467="","",IF(AE467="-","-",IF((AE467-AH467)=0,"-",IF((AE467-AH467)&gt;0,"↑","↓"))))</f>
        <v/>
      </c>
      <c r="AJ467" s="11">
        <f>IF(AF467="","",IF(AF467="-","-",AVERAGEIF($P$6:$P$505, P467, $AF$6:$AF$505)))</f>
        <v/>
      </c>
      <c r="AK467" s="11">
        <f>IF(AF467="","",IF(AF467="-","-",IF((AF467-AJ467)=0,"-",IF((AF467-AJ467)&gt;0,"↑","↓"))))</f>
        <v/>
      </c>
      <c r="AM467" s="124">
        <f>IF(I467="","",((I467-$AJ$2)*$AL$3*((1+$AL$3)^(30*12)))/(((1+$AL$3)^(30*12))-1))</f>
        <v/>
      </c>
    </row>
    <row r="468">
      <c r="B468" s="4" t="n"/>
      <c r="C468" s="10" t="n"/>
      <c r="D468" s="9" t="n"/>
      <c r="E468" s="9" t="n"/>
      <c r="F468" s="10" t="n"/>
      <c r="G468" s="9" t="n"/>
      <c r="H468" s="17" t="n"/>
      <c r="I468" s="123" t="n"/>
      <c r="J468" s="7" t="n"/>
      <c r="K468" s="5" t="n"/>
      <c r="L468" s="5" t="n"/>
      <c r="M468" s="8" t="n"/>
      <c r="N468" s="8" t="n"/>
      <c r="O468" s="5" t="n"/>
      <c r="P468" s="5" t="n"/>
      <c r="Q468" s="8" t="n"/>
      <c r="R468" s="8" t="n"/>
      <c r="S468" s="5" t="n"/>
      <c r="T468" s="5" t="n"/>
      <c r="U468" s="8" t="n"/>
      <c r="V468" s="8" t="n"/>
      <c r="W468" s="5" t="n"/>
      <c r="X468" s="5" t="n"/>
      <c r="Y468" s="5" t="n"/>
      <c r="Z468" s="5" t="n"/>
      <c r="AA468" s="5" t="n"/>
      <c r="AB468" s="5" t="n"/>
      <c r="AC468" s="12" t="n"/>
      <c r="AD468" s="17" t="n"/>
      <c r="AE468" s="11" t="n"/>
      <c r="AF468" s="11" t="n"/>
      <c r="AH468" s="11">
        <f>IF(P468="","",AVERAGEIF($P$6:$P$505, P468, $AE$6:$AE$505))</f>
        <v/>
      </c>
      <c r="AI468" s="11">
        <f>IF(AE468="","",IF(AE468="-","-",IF((AE468-AH468)=0,"-",IF((AE468-AH468)&gt;0,"↑","↓"))))</f>
        <v/>
      </c>
      <c r="AJ468" s="11">
        <f>IF(AF468="","",IF(AF468="-","-",AVERAGEIF($P$6:$P$505, P468, $AF$6:$AF$505)))</f>
        <v/>
      </c>
      <c r="AK468" s="11">
        <f>IF(AF468="","",IF(AF468="-","-",IF((AF468-AJ468)=0,"-",IF((AF468-AJ468)&gt;0,"↑","↓"))))</f>
        <v/>
      </c>
      <c r="AM468" s="124">
        <f>IF(I468="","",((I468-$AJ$2)*$AL$3*((1+$AL$3)^(30*12)))/(((1+$AL$3)^(30*12))-1))</f>
        <v/>
      </c>
    </row>
    <row r="469">
      <c r="B469" s="4" t="n"/>
      <c r="C469" s="10" t="n"/>
      <c r="D469" s="9" t="n"/>
      <c r="E469" s="9" t="n"/>
      <c r="F469" s="10" t="n"/>
      <c r="G469" s="9" t="n"/>
      <c r="H469" s="16" t="n"/>
      <c r="I469" s="123" t="n"/>
      <c r="J469" s="7" t="n"/>
      <c r="K469" s="5" t="n"/>
      <c r="L469" s="5" t="n"/>
      <c r="M469" s="8" t="n"/>
      <c r="N469" s="8" t="n"/>
      <c r="O469" s="5" t="n"/>
      <c r="P469" s="5" t="n"/>
      <c r="Q469" s="8" t="n"/>
      <c r="R469" s="8" t="n"/>
      <c r="S469" s="5" t="n"/>
      <c r="T469" s="5" t="n"/>
      <c r="U469" s="8" t="n"/>
      <c r="V469" s="8" t="n"/>
      <c r="W469" s="5" t="n"/>
      <c r="X469" s="5" t="n"/>
      <c r="Y469" s="5" t="n"/>
      <c r="Z469" s="5" t="n"/>
      <c r="AA469" s="5" t="n"/>
      <c r="AB469" s="5" t="n"/>
      <c r="AC469" s="12" t="n"/>
      <c r="AD469" s="16" t="n"/>
      <c r="AE469" s="11" t="n"/>
      <c r="AF469" s="11" t="n"/>
      <c r="AH469" s="11">
        <f>IF(P469="","",AVERAGEIF($P$6:$P$505, P469, $AE$6:$AE$505))</f>
        <v/>
      </c>
      <c r="AI469" s="11">
        <f>IF(AE469="","",IF(AE469="-","-",IF((AE469-AH469)=0,"-",IF((AE469-AH469)&gt;0,"↑","↓"))))</f>
        <v/>
      </c>
      <c r="AJ469" s="11">
        <f>IF(AF469="","",IF(AF469="-","-",AVERAGEIF($P$6:$P$505, P469, $AF$6:$AF$505)))</f>
        <v/>
      </c>
      <c r="AK469" s="11">
        <f>IF(AF469="","",IF(AF469="-","-",IF((AF469-AJ469)=0,"-",IF((AF469-AJ469)&gt;0,"↑","↓"))))</f>
        <v/>
      </c>
      <c r="AM469" s="124">
        <f>IF(I469="","",((I469-$AJ$2)*$AL$3*((1+$AL$3)^(30*12)))/(((1+$AL$3)^(30*12))-1))</f>
        <v/>
      </c>
    </row>
    <row r="470">
      <c r="B470" s="4" t="n"/>
      <c r="C470" s="10" t="n"/>
      <c r="D470" s="9" t="n"/>
      <c r="E470" s="9" t="n"/>
      <c r="F470" s="10" t="n"/>
      <c r="G470" s="9" t="n"/>
      <c r="H470" s="17" t="n"/>
      <c r="I470" s="123" t="n"/>
      <c r="J470" s="7" t="n"/>
      <c r="K470" s="5" t="n"/>
      <c r="L470" s="5" t="n"/>
      <c r="M470" s="8" t="n"/>
      <c r="N470" s="8" t="n"/>
      <c r="O470" s="5" t="n"/>
      <c r="P470" s="5" t="n"/>
      <c r="Q470" s="8" t="n"/>
      <c r="R470" s="8" t="n"/>
      <c r="S470" s="5" t="n"/>
      <c r="T470" s="5" t="n"/>
      <c r="U470" s="8" t="n"/>
      <c r="V470" s="8" t="n"/>
      <c r="W470" s="5" t="n"/>
      <c r="X470" s="5" t="n"/>
      <c r="Y470" s="5" t="n"/>
      <c r="Z470" s="5" t="n"/>
      <c r="AA470" s="5" t="n"/>
      <c r="AB470" s="5" t="n"/>
      <c r="AC470" s="12" t="n"/>
      <c r="AD470" s="17" t="n"/>
      <c r="AE470" s="11" t="n"/>
      <c r="AF470" s="11" t="n"/>
      <c r="AH470" s="11">
        <f>IF(P470="","",AVERAGEIF($P$6:$P$505, P470, $AE$6:$AE$505))</f>
        <v/>
      </c>
      <c r="AI470" s="11">
        <f>IF(AE470="","",IF(AE470="-","-",IF((AE470-AH470)=0,"-",IF((AE470-AH470)&gt;0,"↑","↓"))))</f>
        <v/>
      </c>
      <c r="AJ470" s="11">
        <f>IF(AF470="","",IF(AF470="-","-",AVERAGEIF($P$6:$P$505, P470, $AF$6:$AF$505)))</f>
        <v/>
      </c>
      <c r="AK470" s="11">
        <f>IF(AF470="","",IF(AF470="-","-",IF((AF470-AJ470)=0,"-",IF((AF470-AJ470)&gt;0,"↑","↓"))))</f>
        <v/>
      </c>
      <c r="AM470" s="124">
        <f>IF(I470="","",((I470-$AJ$2)*$AL$3*((1+$AL$3)^(30*12)))/(((1+$AL$3)^(30*12))-1))</f>
        <v/>
      </c>
    </row>
    <row r="471">
      <c r="B471" s="4" t="n"/>
      <c r="C471" s="10" t="n"/>
      <c r="D471" s="9" t="n"/>
      <c r="E471" s="9" t="n"/>
      <c r="F471" s="10" t="n"/>
      <c r="G471" s="9" t="n"/>
      <c r="H471" s="17" t="n"/>
      <c r="I471" s="123" t="n"/>
      <c r="J471" s="7" t="n"/>
      <c r="K471" s="5" t="n"/>
      <c r="L471" s="5" t="n"/>
      <c r="M471" s="8" t="n"/>
      <c r="N471" s="8" t="n"/>
      <c r="O471" s="5" t="n"/>
      <c r="P471" s="5" t="n"/>
      <c r="Q471" s="8" t="n"/>
      <c r="R471" s="8" t="n"/>
      <c r="S471" s="5" t="n"/>
      <c r="T471" s="5" t="n"/>
      <c r="U471" s="8" t="n"/>
      <c r="V471" s="8" t="n"/>
      <c r="W471" s="5" t="n"/>
      <c r="X471" s="5" t="n"/>
      <c r="Y471" s="5" t="n"/>
      <c r="Z471" s="5" t="n"/>
      <c r="AA471" s="5" t="n"/>
      <c r="AB471" s="5" t="n"/>
      <c r="AC471" s="12" t="n"/>
      <c r="AD471" s="17" t="n"/>
      <c r="AE471" s="11" t="n"/>
      <c r="AF471" s="11" t="n"/>
      <c r="AH471" s="11">
        <f>IF(P471="","",AVERAGEIF($P$6:$P$505, P471, $AE$6:$AE$505))</f>
        <v/>
      </c>
      <c r="AI471" s="11">
        <f>IF(AE471="","",IF(AE471="-","-",IF((AE471-AH471)=0,"-",IF((AE471-AH471)&gt;0,"↑","↓"))))</f>
        <v/>
      </c>
      <c r="AJ471" s="11">
        <f>IF(AF471="","",IF(AF471="-","-",AVERAGEIF($P$6:$P$505, P471, $AF$6:$AF$505)))</f>
        <v/>
      </c>
      <c r="AK471" s="11">
        <f>IF(AF471="","",IF(AF471="-","-",IF((AF471-AJ471)=0,"-",IF((AF471-AJ471)&gt;0,"↑","↓"))))</f>
        <v/>
      </c>
      <c r="AM471" s="124">
        <f>IF(I471="","",((I471-$AJ$2)*$AL$3*((1+$AL$3)^(30*12)))/(((1+$AL$3)^(30*12))-1))</f>
        <v/>
      </c>
    </row>
    <row r="472">
      <c r="B472" s="4" t="n"/>
      <c r="C472" s="10" t="n"/>
      <c r="D472" s="9" t="n"/>
      <c r="E472" s="9" t="n"/>
      <c r="F472" s="10" t="n"/>
      <c r="G472" s="9" t="n"/>
      <c r="H472" s="16" t="n"/>
      <c r="I472" s="123" t="n"/>
      <c r="J472" s="7" t="n"/>
      <c r="K472" s="5" t="n"/>
      <c r="L472" s="5" t="n"/>
      <c r="M472" s="8" t="n"/>
      <c r="N472" s="8" t="n"/>
      <c r="O472" s="5" t="n"/>
      <c r="P472" s="5" t="n"/>
      <c r="Q472" s="8" t="n"/>
      <c r="R472" s="8" t="n"/>
      <c r="S472" s="5" t="n"/>
      <c r="T472" s="5" t="n"/>
      <c r="U472" s="8" t="n"/>
      <c r="V472" s="8" t="n"/>
      <c r="W472" s="5" t="n"/>
      <c r="X472" s="5" t="n"/>
      <c r="Y472" s="5" t="n"/>
      <c r="Z472" s="5" t="n"/>
      <c r="AA472" s="5" t="n"/>
      <c r="AB472" s="5" t="n"/>
      <c r="AC472" s="12" t="n"/>
      <c r="AD472" s="16" t="n"/>
      <c r="AE472" s="11" t="n"/>
      <c r="AF472" s="11" t="n"/>
      <c r="AH472" s="11">
        <f>IF(P472="","",AVERAGEIF($P$6:$P$505, P472, $AE$6:$AE$505))</f>
        <v/>
      </c>
      <c r="AI472" s="11">
        <f>IF(AE472="","",IF(AE472="-","-",IF((AE472-AH472)=0,"-",IF((AE472-AH472)&gt;0,"↑","↓"))))</f>
        <v/>
      </c>
      <c r="AJ472" s="11">
        <f>IF(AF472="","",IF(AF472="-","-",AVERAGEIF($P$6:$P$505, P472, $AF$6:$AF$505)))</f>
        <v/>
      </c>
      <c r="AK472" s="11">
        <f>IF(AF472="","",IF(AF472="-","-",IF((AF472-AJ472)=0,"-",IF((AF472-AJ472)&gt;0,"↑","↓"))))</f>
        <v/>
      </c>
      <c r="AM472" s="124">
        <f>IF(I472="","",((I472-$AJ$2)*$AL$3*((1+$AL$3)^(30*12)))/(((1+$AL$3)^(30*12))-1))</f>
        <v/>
      </c>
    </row>
    <row r="473">
      <c r="B473" s="4" t="n"/>
      <c r="C473" s="10" t="n"/>
      <c r="D473" s="9" t="n"/>
      <c r="E473" s="9" t="n"/>
      <c r="F473" s="10" t="n"/>
      <c r="G473" s="9" t="n"/>
      <c r="H473" s="17" t="n"/>
      <c r="I473" s="123" t="n"/>
      <c r="J473" s="7" t="n"/>
      <c r="K473" s="5" t="n"/>
      <c r="L473" s="5" t="n"/>
      <c r="M473" s="8" t="n"/>
      <c r="N473" s="8" t="n"/>
      <c r="O473" s="5" t="n"/>
      <c r="P473" s="5" t="n"/>
      <c r="Q473" s="8" t="n"/>
      <c r="R473" s="8" t="n"/>
      <c r="S473" s="5" t="n"/>
      <c r="T473" s="5" t="n"/>
      <c r="U473" s="8" t="n"/>
      <c r="V473" s="8" t="n"/>
      <c r="W473" s="5" t="n"/>
      <c r="X473" s="5" t="n"/>
      <c r="Y473" s="5" t="n"/>
      <c r="Z473" s="5" t="n"/>
      <c r="AA473" s="5" t="n"/>
      <c r="AB473" s="5" t="n"/>
      <c r="AC473" s="12" t="n"/>
      <c r="AD473" s="17" t="n"/>
      <c r="AE473" s="11" t="n"/>
      <c r="AF473" s="11" t="n"/>
      <c r="AH473" s="11">
        <f>IF(P473="","",AVERAGEIF($P$6:$P$505, P473, $AE$6:$AE$505))</f>
        <v/>
      </c>
      <c r="AI473" s="11">
        <f>IF(AE473="","",IF(AE473="-","-",IF((AE473-AH473)=0,"-",IF((AE473-AH473)&gt;0,"↑","↓"))))</f>
        <v/>
      </c>
      <c r="AJ473" s="11">
        <f>IF(AF473="","",IF(AF473="-","-",AVERAGEIF($P$6:$P$505, P473, $AF$6:$AF$505)))</f>
        <v/>
      </c>
      <c r="AK473" s="11">
        <f>IF(AF473="","",IF(AF473="-","-",IF((AF473-AJ473)=0,"-",IF((AF473-AJ473)&gt;0,"↑","↓"))))</f>
        <v/>
      </c>
      <c r="AM473" s="124">
        <f>IF(I473="","",((I473-$AJ$2)*$AL$3*((1+$AL$3)^(30*12)))/(((1+$AL$3)^(30*12))-1))</f>
        <v/>
      </c>
    </row>
    <row r="474">
      <c r="B474" s="4" t="n"/>
      <c r="C474" s="10" t="n"/>
      <c r="D474" s="9" t="n"/>
      <c r="E474" s="9" t="n"/>
      <c r="F474" s="10" t="n"/>
      <c r="G474" s="9" t="n"/>
      <c r="H474" s="17" t="n"/>
      <c r="I474" s="123" t="n"/>
      <c r="J474" s="7" t="n"/>
      <c r="K474" s="5" t="n"/>
      <c r="L474" s="5" t="n"/>
      <c r="M474" s="8" t="n"/>
      <c r="N474" s="8" t="n"/>
      <c r="O474" s="5" t="n"/>
      <c r="P474" s="5" t="n"/>
      <c r="Q474" s="8" t="n"/>
      <c r="R474" s="8" t="n"/>
      <c r="S474" s="5" t="n"/>
      <c r="T474" s="5" t="n"/>
      <c r="U474" s="8" t="n"/>
      <c r="V474" s="8" t="n"/>
      <c r="W474" s="5" t="n"/>
      <c r="X474" s="5" t="n"/>
      <c r="Y474" s="5" t="n"/>
      <c r="Z474" s="5" t="n"/>
      <c r="AA474" s="5" t="n"/>
      <c r="AB474" s="5" t="n"/>
      <c r="AC474" s="12" t="n"/>
      <c r="AD474" s="17" t="n"/>
      <c r="AE474" s="11" t="n"/>
      <c r="AF474" s="11" t="n"/>
      <c r="AH474" s="11">
        <f>IF(P474="","",AVERAGEIF($P$6:$P$505, P474, $AE$6:$AE$505))</f>
        <v/>
      </c>
      <c r="AI474" s="11">
        <f>IF(AE474="","",IF(AE474="-","-",IF((AE474-AH474)=0,"-",IF((AE474-AH474)&gt;0,"↑","↓"))))</f>
        <v/>
      </c>
      <c r="AJ474" s="11">
        <f>IF(AF474="","",IF(AF474="-","-",AVERAGEIF($P$6:$P$505, P474, $AF$6:$AF$505)))</f>
        <v/>
      </c>
      <c r="AK474" s="11">
        <f>IF(AF474="","",IF(AF474="-","-",IF((AF474-AJ474)=0,"-",IF((AF474-AJ474)&gt;0,"↑","↓"))))</f>
        <v/>
      </c>
      <c r="AM474" s="124">
        <f>IF(I474="","",((I474-$AJ$2)*$AL$3*((1+$AL$3)^(30*12)))/(((1+$AL$3)^(30*12))-1))</f>
        <v/>
      </c>
    </row>
    <row r="475">
      <c r="B475" s="4" t="n"/>
      <c r="C475" s="10" t="n"/>
      <c r="D475" s="9" t="n"/>
      <c r="E475" s="9" t="n"/>
      <c r="F475" s="10" t="n"/>
      <c r="G475" s="9" t="n"/>
      <c r="H475" s="16" t="n"/>
      <c r="I475" s="123" t="n"/>
      <c r="J475" s="7" t="n"/>
      <c r="K475" s="5" t="n"/>
      <c r="L475" s="5" t="n"/>
      <c r="M475" s="8" t="n"/>
      <c r="N475" s="8" t="n"/>
      <c r="O475" s="5" t="n"/>
      <c r="P475" s="5" t="n"/>
      <c r="Q475" s="8" t="n"/>
      <c r="R475" s="8" t="n"/>
      <c r="S475" s="5" t="n"/>
      <c r="T475" s="5" t="n"/>
      <c r="U475" s="8" t="n"/>
      <c r="V475" s="8" t="n"/>
      <c r="W475" s="5" t="n"/>
      <c r="X475" s="5" t="n"/>
      <c r="Y475" s="5" t="n"/>
      <c r="Z475" s="5" t="n"/>
      <c r="AA475" s="5" t="n"/>
      <c r="AB475" s="5" t="n"/>
      <c r="AC475" s="12" t="n"/>
      <c r="AD475" s="16" t="n"/>
      <c r="AE475" s="11" t="n"/>
      <c r="AF475" s="11" t="n"/>
      <c r="AH475" s="11">
        <f>IF(P475="","",AVERAGEIF($P$6:$P$505, P475, $AE$6:$AE$505))</f>
        <v/>
      </c>
      <c r="AI475" s="11">
        <f>IF(AE475="","",IF(AE475="-","-",IF((AE475-AH475)=0,"-",IF((AE475-AH475)&gt;0,"↑","↓"))))</f>
        <v/>
      </c>
      <c r="AJ475" s="11">
        <f>IF(AF475="","",IF(AF475="-","-",AVERAGEIF($P$6:$P$505, P475, $AF$6:$AF$505)))</f>
        <v/>
      </c>
      <c r="AK475" s="11">
        <f>IF(AF475="","",IF(AF475="-","-",IF((AF475-AJ475)=0,"-",IF((AF475-AJ475)&gt;0,"↑","↓"))))</f>
        <v/>
      </c>
      <c r="AM475" s="124">
        <f>IF(I475="","",((I475-$AJ$2)*$AL$3*((1+$AL$3)^(30*12)))/(((1+$AL$3)^(30*12))-1))</f>
        <v/>
      </c>
    </row>
    <row r="476">
      <c r="B476" s="4" t="n"/>
      <c r="C476" s="10" t="n"/>
      <c r="D476" s="9" t="n"/>
      <c r="E476" s="9" t="n"/>
      <c r="F476" s="10" t="n"/>
      <c r="G476" s="9" t="n"/>
      <c r="H476" s="17" t="n"/>
      <c r="I476" s="123" t="n"/>
      <c r="J476" s="7" t="n"/>
      <c r="K476" s="5" t="n"/>
      <c r="L476" s="5" t="n"/>
      <c r="M476" s="8" t="n"/>
      <c r="N476" s="8" t="n"/>
      <c r="O476" s="5" t="n"/>
      <c r="P476" s="5" t="n"/>
      <c r="Q476" s="8" t="n"/>
      <c r="R476" s="8" t="n"/>
      <c r="S476" s="5" t="n"/>
      <c r="T476" s="5" t="n"/>
      <c r="U476" s="8" t="n"/>
      <c r="V476" s="8" t="n"/>
      <c r="W476" s="5" t="n"/>
      <c r="X476" s="5" t="n"/>
      <c r="Y476" s="5" t="n"/>
      <c r="Z476" s="5" t="n"/>
      <c r="AA476" s="5" t="n"/>
      <c r="AB476" s="5" t="n"/>
      <c r="AC476" s="12" t="n"/>
      <c r="AD476" s="17" t="n"/>
      <c r="AE476" s="11" t="n"/>
      <c r="AF476" s="11" t="n"/>
      <c r="AH476" s="11">
        <f>IF(P476="","",AVERAGEIF($P$6:$P$505, P476, $AE$6:$AE$505))</f>
        <v/>
      </c>
      <c r="AI476" s="11">
        <f>IF(AE476="","",IF(AE476="-","-",IF((AE476-AH476)=0,"-",IF((AE476-AH476)&gt;0,"↑","↓"))))</f>
        <v/>
      </c>
      <c r="AJ476" s="11">
        <f>IF(AF476="","",IF(AF476="-","-",AVERAGEIF($P$6:$P$505, P476, $AF$6:$AF$505)))</f>
        <v/>
      </c>
      <c r="AK476" s="11">
        <f>IF(AF476="","",IF(AF476="-","-",IF((AF476-AJ476)=0,"-",IF((AF476-AJ476)&gt;0,"↑","↓"))))</f>
        <v/>
      </c>
      <c r="AM476" s="124">
        <f>IF(I476="","",((I476-$AJ$2)*$AL$3*((1+$AL$3)^(30*12)))/(((1+$AL$3)^(30*12))-1))</f>
        <v/>
      </c>
    </row>
    <row r="477">
      <c r="B477" s="4" t="n"/>
      <c r="C477" s="10" t="n"/>
      <c r="D477" s="9" t="n"/>
      <c r="E477" s="9" t="n"/>
      <c r="F477" s="10" t="n"/>
      <c r="G477" s="9" t="n"/>
      <c r="H477" s="17" t="n"/>
      <c r="I477" s="123" t="n"/>
      <c r="J477" s="7" t="n"/>
      <c r="K477" s="5" t="n"/>
      <c r="L477" s="5" t="n"/>
      <c r="M477" s="8" t="n"/>
      <c r="N477" s="8" t="n"/>
      <c r="O477" s="5" t="n"/>
      <c r="P477" s="5" t="n"/>
      <c r="Q477" s="8" t="n"/>
      <c r="R477" s="8" t="n"/>
      <c r="S477" s="5" t="n"/>
      <c r="T477" s="5" t="n"/>
      <c r="U477" s="8" t="n"/>
      <c r="V477" s="8" t="n"/>
      <c r="W477" s="5" t="n"/>
      <c r="X477" s="5" t="n"/>
      <c r="Y477" s="5" t="n"/>
      <c r="Z477" s="5" t="n"/>
      <c r="AA477" s="5" t="n"/>
      <c r="AB477" s="5" t="n"/>
      <c r="AC477" s="12" t="n"/>
      <c r="AD477" s="17" t="n"/>
      <c r="AE477" s="11" t="n"/>
      <c r="AF477" s="11" t="n"/>
      <c r="AH477" s="11">
        <f>IF(P477="","",AVERAGEIF($P$6:$P$505, P477, $AE$6:$AE$505))</f>
        <v/>
      </c>
      <c r="AI477" s="11">
        <f>IF(AE477="","",IF(AE477="-","-",IF((AE477-AH477)=0,"-",IF((AE477-AH477)&gt;0,"↑","↓"))))</f>
        <v/>
      </c>
      <c r="AJ477" s="11">
        <f>IF(AF477="","",IF(AF477="-","-",AVERAGEIF($P$6:$P$505, P477, $AF$6:$AF$505)))</f>
        <v/>
      </c>
      <c r="AK477" s="11">
        <f>IF(AF477="","",IF(AF477="-","-",IF((AF477-AJ477)=0,"-",IF((AF477-AJ477)&gt;0,"↑","↓"))))</f>
        <v/>
      </c>
      <c r="AM477" s="124">
        <f>IF(I477="","",((I477-$AJ$2)*$AL$3*((1+$AL$3)^(30*12)))/(((1+$AL$3)^(30*12))-1))</f>
        <v/>
      </c>
    </row>
    <row r="478">
      <c r="B478" s="4" t="n"/>
      <c r="C478" s="10" t="n"/>
      <c r="D478" s="9" t="n"/>
      <c r="E478" s="9" t="n"/>
      <c r="F478" s="10" t="n"/>
      <c r="G478" s="9" t="n"/>
      <c r="H478" s="16" t="n"/>
      <c r="I478" s="123" t="n"/>
      <c r="J478" s="7" t="n"/>
      <c r="K478" s="5" t="n"/>
      <c r="L478" s="5" t="n"/>
      <c r="M478" s="8" t="n"/>
      <c r="N478" s="8" t="n"/>
      <c r="O478" s="5" t="n"/>
      <c r="P478" s="5" t="n"/>
      <c r="Q478" s="8" t="n"/>
      <c r="R478" s="8" t="n"/>
      <c r="S478" s="5" t="n"/>
      <c r="T478" s="5" t="n"/>
      <c r="U478" s="8" t="n"/>
      <c r="V478" s="8" t="n"/>
      <c r="W478" s="5" t="n"/>
      <c r="X478" s="5" t="n"/>
      <c r="Y478" s="5" t="n"/>
      <c r="Z478" s="5" t="n"/>
      <c r="AA478" s="5" t="n"/>
      <c r="AB478" s="5" t="n"/>
      <c r="AC478" s="12" t="n"/>
      <c r="AD478" s="16" t="n"/>
      <c r="AE478" s="11" t="n"/>
      <c r="AF478" s="11" t="n"/>
      <c r="AH478" s="11">
        <f>IF(P478="","",AVERAGEIF($P$6:$P$505, P478, $AE$6:$AE$505))</f>
        <v/>
      </c>
      <c r="AI478" s="11">
        <f>IF(AE478="","",IF(AE478="-","-",IF((AE478-AH478)=0,"-",IF((AE478-AH478)&gt;0,"↑","↓"))))</f>
        <v/>
      </c>
      <c r="AJ478" s="11">
        <f>IF(AF478="","",IF(AF478="-","-",AVERAGEIF($P$6:$P$505, P478, $AF$6:$AF$505)))</f>
        <v/>
      </c>
      <c r="AK478" s="11">
        <f>IF(AF478="","",IF(AF478="-","-",IF((AF478-AJ478)=0,"-",IF((AF478-AJ478)&gt;0,"↑","↓"))))</f>
        <v/>
      </c>
      <c r="AM478" s="124">
        <f>IF(I478="","",((I478-$AJ$2)*$AL$3*((1+$AL$3)^(30*12)))/(((1+$AL$3)^(30*12))-1))</f>
        <v/>
      </c>
    </row>
    <row r="479">
      <c r="B479" s="4" t="n"/>
      <c r="C479" s="10" t="n"/>
      <c r="D479" s="9" t="n"/>
      <c r="E479" s="9" t="n"/>
      <c r="F479" s="10" t="n"/>
      <c r="G479" s="9" t="n"/>
      <c r="H479" s="17" t="n"/>
      <c r="I479" s="123" t="n"/>
      <c r="J479" s="7" t="n"/>
      <c r="K479" s="5" t="n"/>
      <c r="L479" s="5" t="n"/>
      <c r="M479" s="8" t="n"/>
      <c r="N479" s="8" t="n"/>
      <c r="O479" s="5" t="n"/>
      <c r="P479" s="5" t="n"/>
      <c r="Q479" s="8" t="n"/>
      <c r="R479" s="8" t="n"/>
      <c r="S479" s="5" t="n"/>
      <c r="T479" s="5" t="n"/>
      <c r="U479" s="8" t="n"/>
      <c r="V479" s="8" t="n"/>
      <c r="W479" s="5" t="n"/>
      <c r="X479" s="5" t="n"/>
      <c r="Y479" s="5" t="n"/>
      <c r="Z479" s="5" t="n"/>
      <c r="AA479" s="5" t="n"/>
      <c r="AB479" s="5" t="n"/>
      <c r="AC479" s="12" t="n"/>
      <c r="AD479" s="17" t="n"/>
      <c r="AE479" s="11" t="n"/>
      <c r="AF479" s="11" t="n"/>
      <c r="AH479" s="11">
        <f>IF(P479="","",AVERAGEIF($P$6:$P$505, P479, $AE$6:$AE$505))</f>
        <v/>
      </c>
      <c r="AI479" s="11">
        <f>IF(AE479="","",IF(AE479="-","-",IF((AE479-AH479)=0,"-",IF((AE479-AH479)&gt;0,"↑","↓"))))</f>
        <v/>
      </c>
      <c r="AJ479" s="11">
        <f>IF(AF479="","",IF(AF479="-","-",AVERAGEIF($P$6:$P$505, P479, $AF$6:$AF$505)))</f>
        <v/>
      </c>
      <c r="AK479" s="11">
        <f>IF(AF479="","",IF(AF479="-","-",IF((AF479-AJ479)=0,"-",IF((AF479-AJ479)&gt;0,"↑","↓"))))</f>
        <v/>
      </c>
      <c r="AM479" s="124">
        <f>IF(I479="","",((I479-$AJ$2)*$AL$3*((1+$AL$3)^(30*12)))/(((1+$AL$3)^(30*12))-1))</f>
        <v/>
      </c>
    </row>
    <row r="480">
      <c r="B480" s="4" t="n"/>
      <c r="C480" s="10" t="n"/>
      <c r="D480" s="9" t="n"/>
      <c r="E480" s="9" t="n"/>
      <c r="F480" s="10" t="n"/>
      <c r="G480" s="9" t="n"/>
      <c r="H480" s="17" t="n"/>
      <c r="I480" s="123" t="n"/>
      <c r="J480" s="7" t="n"/>
      <c r="K480" s="5" t="n"/>
      <c r="L480" s="5" t="n"/>
      <c r="M480" s="8" t="n"/>
      <c r="N480" s="8" t="n"/>
      <c r="O480" s="5" t="n"/>
      <c r="P480" s="5" t="n"/>
      <c r="Q480" s="8" t="n"/>
      <c r="R480" s="8" t="n"/>
      <c r="S480" s="5" t="n"/>
      <c r="T480" s="5" t="n"/>
      <c r="U480" s="8" t="n"/>
      <c r="V480" s="8" t="n"/>
      <c r="W480" s="5" t="n"/>
      <c r="X480" s="5" t="n"/>
      <c r="Y480" s="5" t="n"/>
      <c r="Z480" s="5" t="n"/>
      <c r="AA480" s="5" t="n"/>
      <c r="AB480" s="5" t="n"/>
      <c r="AC480" s="12" t="n"/>
      <c r="AD480" s="17" t="n"/>
      <c r="AE480" s="11" t="n"/>
      <c r="AF480" s="11" t="n"/>
      <c r="AH480" s="11">
        <f>IF(P480="","",AVERAGEIF($P$6:$P$505, P480, $AE$6:$AE$505))</f>
        <v/>
      </c>
      <c r="AI480" s="11">
        <f>IF(AE480="","",IF(AE480="-","-",IF((AE480-AH480)=0,"-",IF((AE480-AH480)&gt;0,"↑","↓"))))</f>
        <v/>
      </c>
      <c r="AJ480" s="11">
        <f>IF(AF480="","",IF(AF480="-","-",AVERAGEIF($P$6:$P$505, P480, $AF$6:$AF$505)))</f>
        <v/>
      </c>
      <c r="AK480" s="11">
        <f>IF(AF480="","",IF(AF480="-","-",IF((AF480-AJ480)=0,"-",IF((AF480-AJ480)&gt;0,"↑","↓"))))</f>
        <v/>
      </c>
      <c r="AM480" s="124">
        <f>IF(I480="","",((I480-$AJ$2)*$AL$3*((1+$AL$3)^(30*12)))/(((1+$AL$3)^(30*12))-1))</f>
        <v/>
      </c>
    </row>
    <row r="481">
      <c r="B481" s="4" t="n"/>
      <c r="C481" s="10" t="n"/>
      <c r="D481" s="9" t="n"/>
      <c r="E481" s="9" t="n"/>
      <c r="F481" s="10" t="n"/>
      <c r="G481" s="9" t="n"/>
      <c r="H481" s="16" t="n"/>
      <c r="I481" s="123" t="n"/>
      <c r="J481" s="7" t="n"/>
      <c r="K481" s="5" t="n"/>
      <c r="L481" s="5" t="n"/>
      <c r="M481" s="8" t="n"/>
      <c r="N481" s="8" t="n"/>
      <c r="O481" s="5" t="n"/>
      <c r="P481" s="5" t="n"/>
      <c r="Q481" s="8" t="n"/>
      <c r="R481" s="8" t="n"/>
      <c r="S481" s="5" t="n"/>
      <c r="T481" s="5" t="n"/>
      <c r="U481" s="8" t="n"/>
      <c r="V481" s="8" t="n"/>
      <c r="W481" s="5" t="n"/>
      <c r="X481" s="5" t="n"/>
      <c r="Y481" s="5" t="n"/>
      <c r="Z481" s="5" t="n"/>
      <c r="AA481" s="5" t="n"/>
      <c r="AB481" s="5" t="n"/>
      <c r="AC481" s="12" t="n"/>
      <c r="AD481" s="16" t="n"/>
      <c r="AE481" s="11" t="n"/>
      <c r="AF481" s="11" t="n"/>
      <c r="AH481" s="11">
        <f>IF(P481="","",AVERAGEIF($P$6:$P$505, P481, $AE$6:$AE$505))</f>
        <v/>
      </c>
      <c r="AI481" s="11">
        <f>IF(AE481="","",IF(AE481="-","-",IF((AE481-AH481)=0,"-",IF((AE481-AH481)&gt;0,"↑","↓"))))</f>
        <v/>
      </c>
      <c r="AJ481" s="11">
        <f>IF(AF481="","",IF(AF481="-","-",AVERAGEIF($P$6:$P$505, P481, $AF$6:$AF$505)))</f>
        <v/>
      </c>
      <c r="AK481" s="11">
        <f>IF(AF481="","",IF(AF481="-","-",IF((AF481-AJ481)=0,"-",IF((AF481-AJ481)&gt;0,"↑","↓"))))</f>
        <v/>
      </c>
      <c r="AM481" s="124">
        <f>IF(I481="","",((I481-$AJ$2)*$AL$3*((1+$AL$3)^(30*12)))/(((1+$AL$3)^(30*12))-1))</f>
        <v/>
      </c>
    </row>
    <row r="482">
      <c r="B482" s="4" t="n"/>
      <c r="C482" s="10" t="n"/>
      <c r="D482" s="9" t="n"/>
      <c r="E482" s="9" t="n"/>
      <c r="F482" s="10" t="n"/>
      <c r="G482" s="9" t="n"/>
      <c r="H482" s="17" t="n"/>
      <c r="I482" s="123" t="n"/>
      <c r="J482" s="7" t="n"/>
      <c r="K482" s="5" t="n"/>
      <c r="L482" s="5" t="n"/>
      <c r="M482" s="8" t="n"/>
      <c r="N482" s="8" t="n"/>
      <c r="O482" s="5" t="n"/>
      <c r="P482" s="5" t="n"/>
      <c r="Q482" s="8" t="n"/>
      <c r="R482" s="8" t="n"/>
      <c r="S482" s="5" t="n"/>
      <c r="T482" s="5" t="n"/>
      <c r="U482" s="8" t="n"/>
      <c r="V482" s="8" t="n"/>
      <c r="W482" s="5" t="n"/>
      <c r="X482" s="5" t="n"/>
      <c r="Y482" s="5" t="n"/>
      <c r="Z482" s="5" t="n"/>
      <c r="AA482" s="5" t="n"/>
      <c r="AB482" s="5" t="n"/>
      <c r="AC482" s="12" t="n"/>
      <c r="AD482" s="17" t="n"/>
      <c r="AE482" s="11" t="n"/>
      <c r="AF482" s="11" t="n"/>
      <c r="AH482" s="11">
        <f>IF(P482="","",AVERAGEIF($P$6:$P$505, P482, $AE$6:$AE$505))</f>
        <v/>
      </c>
      <c r="AI482" s="11">
        <f>IF(AE482="","",IF(AE482="-","-",IF((AE482-AH482)=0,"-",IF((AE482-AH482)&gt;0,"↑","↓"))))</f>
        <v/>
      </c>
      <c r="AJ482" s="11">
        <f>IF(AF482="","",IF(AF482="-","-",AVERAGEIF($P$6:$P$505, P482, $AF$6:$AF$505)))</f>
        <v/>
      </c>
      <c r="AK482" s="11">
        <f>IF(AF482="","",IF(AF482="-","-",IF((AF482-AJ482)=0,"-",IF((AF482-AJ482)&gt;0,"↑","↓"))))</f>
        <v/>
      </c>
      <c r="AM482" s="124">
        <f>IF(I482="","",((I482-$AJ$2)*$AL$3*((1+$AL$3)^(30*12)))/(((1+$AL$3)^(30*12))-1))</f>
        <v/>
      </c>
    </row>
    <row r="483">
      <c r="B483" s="4" t="n"/>
      <c r="C483" s="10" t="n"/>
      <c r="D483" s="9" t="n"/>
      <c r="E483" s="9" t="n"/>
      <c r="F483" s="10" t="n"/>
      <c r="G483" s="9" t="n"/>
      <c r="H483" s="17" t="n"/>
      <c r="I483" s="123" t="n"/>
      <c r="J483" s="7" t="n"/>
      <c r="K483" s="5" t="n"/>
      <c r="L483" s="5" t="n"/>
      <c r="M483" s="8" t="n"/>
      <c r="N483" s="8" t="n"/>
      <c r="O483" s="5" t="n"/>
      <c r="P483" s="5" t="n"/>
      <c r="Q483" s="8" t="n"/>
      <c r="R483" s="8" t="n"/>
      <c r="S483" s="5" t="n"/>
      <c r="T483" s="5" t="n"/>
      <c r="U483" s="8" t="n"/>
      <c r="V483" s="8" t="n"/>
      <c r="W483" s="5" t="n"/>
      <c r="X483" s="5" t="n"/>
      <c r="Y483" s="5" t="n"/>
      <c r="Z483" s="5" t="n"/>
      <c r="AA483" s="5" t="n"/>
      <c r="AB483" s="5" t="n"/>
      <c r="AC483" s="12" t="n"/>
      <c r="AD483" s="17" t="n"/>
      <c r="AE483" s="11" t="n"/>
      <c r="AF483" s="11" t="n"/>
      <c r="AH483" s="11">
        <f>IF(P483="","",AVERAGEIF($P$6:$P$505, P483, $AE$6:$AE$505))</f>
        <v/>
      </c>
      <c r="AI483" s="11">
        <f>IF(AE483="","",IF(AE483="-","-",IF((AE483-AH483)=0,"-",IF((AE483-AH483)&gt;0,"↑","↓"))))</f>
        <v/>
      </c>
      <c r="AJ483" s="11">
        <f>IF(AF483="","",IF(AF483="-","-",AVERAGEIF($P$6:$P$505, P483, $AF$6:$AF$505)))</f>
        <v/>
      </c>
      <c r="AK483" s="11">
        <f>IF(AF483="","",IF(AF483="-","-",IF((AF483-AJ483)=0,"-",IF((AF483-AJ483)&gt;0,"↑","↓"))))</f>
        <v/>
      </c>
      <c r="AM483" s="124">
        <f>IF(I483="","",((I483-$AJ$2)*$AL$3*((1+$AL$3)^(30*12)))/(((1+$AL$3)^(30*12))-1))</f>
        <v/>
      </c>
    </row>
    <row r="484">
      <c r="B484" s="4" t="n"/>
      <c r="C484" s="10" t="n"/>
      <c r="D484" s="9" t="n"/>
      <c r="E484" s="9" t="n"/>
      <c r="F484" s="10" t="n"/>
      <c r="G484" s="9" t="n"/>
      <c r="H484" s="16" t="n"/>
      <c r="I484" s="123" t="n"/>
      <c r="J484" s="7" t="n"/>
      <c r="K484" s="5" t="n"/>
      <c r="L484" s="5" t="n"/>
      <c r="M484" s="8" t="n"/>
      <c r="N484" s="8" t="n"/>
      <c r="O484" s="5" t="n"/>
      <c r="P484" s="5" t="n"/>
      <c r="Q484" s="8" t="n"/>
      <c r="R484" s="8" t="n"/>
      <c r="S484" s="5" t="n"/>
      <c r="T484" s="5" t="n"/>
      <c r="U484" s="8" t="n"/>
      <c r="V484" s="8" t="n"/>
      <c r="W484" s="5" t="n"/>
      <c r="X484" s="5" t="n"/>
      <c r="Y484" s="5" t="n"/>
      <c r="Z484" s="5" t="n"/>
      <c r="AA484" s="5" t="n"/>
      <c r="AB484" s="5" t="n"/>
      <c r="AC484" s="12" t="n"/>
      <c r="AD484" s="16" t="n"/>
      <c r="AE484" s="11" t="n"/>
      <c r="AF484" s="11" t="n"/>
      <c r="AH484" s="11">
        <f>IF(P484="","",AVERAGEIF($P$6:$P$505, P484, $AE$6:$AE$505))</f>
        <v/>
      </c>
      <c r="AI484" s="11">
        <f>IF(AE484="","",IF(AE484="-","-",IF((AE484-AH484)=0,"-",IF((AE484-AH484)&gt;0,"↑","↓"))))</f>
        <v/>
      </c>
      <c r="AJ484" s="11">
        <f>IF(AF484="","",IF(AF484="-","-",AVERAGEIF($P$6:$P$505, P484, $AF$6:$AF$505)))</f>
        <v/>
      </c>
      <c r="AK484" s="11">
        <f>IF(AF484="","",IF(AF484="-","-",IF((AF484-AJ484)=0,"-",IF((AF484-AJ484)&gt;0,"↑","↓"))))</f>
        <v/>
      </c>
      <c r="AM484" s="124">
        <f>IF(I484="","",((I484-$AJ$2)*$AL$3*((1+$AL$3)^(30*12)))/(((1+$AL$3)^(30*12))-1))</f>
        <v/>
      </c>
    </row>
    <row r="485">
      <c r="B485" s="4" t="n"/>
      <c r="C485" s="10" t="n"/>
      <c r="D485" s="9" t="n"/>
      <c r="E485" s="9" t="n"/>
      <c r="F485" s="10" t="n"/>
      <c r="G485" s="9" t="n"/>
      <c r="H485" s="17" t="n"/>
      <c r="I485" s="123" t="n"/>
      <c r="J485" s="7" t="n"/>
      <c r="K485" s="5" t="n"/>
      <c r="L485" s="5" t="n"/>
      <c r="M485" s="8" t="n"/>
      <c r="N485" s="8" t="n"/>
      <c r="O485" s="5" t="n"/>
      <c r="P485" s="5" t="n"/>
      <c r="Q485" s="8" t="n"/>
      <c r="R485" s="8" t="n"/>
      <c r="S485" s="5" t="n"/>
      <c r="T485" s="5" t="n"/>
      <c r="U485" s="8" t="n"/>
      <c r="V485" s="8" t="n"/>
      <c r="W485" s="5" t="n"/>
      <c r="X485" s="5" t="n"/>
      <c r="Y485" s="5" t="n"/>
      <c r="Z485" s="5" t="n"/>
      <c r="AA485" s="5" t="n"/>
      <c r="AB485" s="5" t="n"/>
      <c r="AC485" s="12" t="n"/>
      <c r="AD485" s="17" t="n"/>
      <c r="AE485" s="11" t="n"/>
      <c r="AF485" s="11" t="n"/>
      <c r="AH485" s="11">
        <f>IF(P485="","",AVERAGEIF($P$6:$P$505, P485, $AE$6:$AE$505))</f>
        <v/>
      </c>
      <c r="AI485" s="11">
        <f>IF(AE485="","",IF(AE485="-","-",IF((AE485-AH485)=0,"-",IF((AE485-AH485)&gt;0,"↑","↓"))))</f>
        <v/>
      </c>
      <c r="AJ485" s="11">
        <f>IF(AF485="","",IF(AF485="-","-",AVERAGEIF($P$6:$P$505, P485, $AF$6:$AF$505)))</f>
        <v/>
      </c>
      <c r="AK485" s="11">
        <f>IF(AF485="","",IF(AF485="-","-",IF((AF485-AJ485)=0,"-",IF((AF485-AJ485)&gt;0,"↑","↓"))))</f>
        <v/>
      </c>
      <c r="AM485" s="124">
        <f>IF(I485="","",((I485-$AJ$2)*$AL$3*((1+$AL$3)^(30*12)))/(((1+$AL$3)^(30*12))-1))</f>
        <v/>
      </c>
    </row>
    <row r="486">
      <c r="B486" s="4" t="n"/>
      <c r="C486" s="10" t="n"/>
      <c r="D486" s="9" t="n"/>
      <c r="E486" s="9" t="n"/>
      <c r="F486" s="10" t="n"/>
      <c r="G486" s="9" t="n"/>
      <c r="H486" s="17" t="n"/>
      <c r="I486" s="123" t="n"/>
      <c r="J486" s="7" t="n"/>
      <c r="K486" s="5" t="n"/>
      <c r="L486" s="5" t="n"/>
      <c r="M486" s="8" t="n"/>
      <c r="N486" s="8" t="n"/>
      <c r="O486" s="5" t="n"/>
      <c r="P486" s="5" t="n"/>
      <c r="Q486" s="8" t="n"/>
      <c r="R486" s="8" t="n"/>
      <c r="S486" s="5" t="n"/>
      <c r="T486" s="5" t="n"/>
      <c r="U486" s="8" t="n"/>
      <c r="V486" s="8" t="n"/>
      <c r="W486" s="5" t="n"/>
      <c r="X486" s="5" t="n"/>
      <c r="Y486" s="5" t="n"/>
      <c r="Z486" s="5" t="n"/>
      <c r="AA486" s="5" t="n"/>
      <c r="AB486" s="5" t="n"/>
      <c r="AC486" s="12" t="n"/>
      <c r="AD486" s="17" t="n"/>
      <c r="AE486" s="11" t="n"/>
      <c r="AF486" s="11" t="n"/>
      <c r="AH486" s="11">
        <f>IF(P486="","",AVERAGEIF($P$6:$P$505, P486, $AE$6:$AE$505))</f>
        <v/>
      </c>
      <c r="AI486" s="11">
        <f>IF(AE486="","",IF(AE486="-","-",IF((AE486-AH486)=0,"-",IF((AE486-AH486)&gt;0,"↑","↓"))))</f>
        <v/>
      </c>
      <c r="AJ486" s="11">
        <f>IF(AF486="","",IF(AF486="-","-",AVERAGEIF($P$6:$P$505, P486, $AF$6:$AF$505)))</f>
        <v/>
      </c>
      <c r="AK486" s="11">
        <f>IF(AF486="","",IF(AF486="-","-",IF((AF486-AJ486)=0,"-",IF((AF486-AJ486)&gt;0,"↑","↓"))))</f>
        <v/>
      </c>
      <c r="AM486" s="124">
        <f>IF(I486="","",((I486-$AJ$2)*$AL$3*((1+$AL$3)^(30*12)))/(((1+$AL$3)^(30*12))-1))</f>
        <v/>
      </c>
    </row>
    <row r="487">
      <c r="B487" s="4" t="n"/>
      <c r="C487" s="10" t="n"/>
      <c r="D487" s="9" t="n"/>
      <c r="E487" s="9" t="n"/>
      <c r="F487" s="10" t="n"/>
      <c r="G487" s="9" t="n"/>
      <c r="H487" s="16" t="n"/>
      <c r="I487" s="123" t="n"/>
      <c r="J487" s="7" t="n"/>
      <c r="K487" s="5" t="n"/>
      <c r="L487" s="5" t="n"/>
      <c r="M487" s="8" t="n"/>
      <c r="N487" s="8" t="n"/>
      <c r="O487" s="5" t="n"/>
      <c r="P487" s="5" t="n"/>
      <c r="Q487" s="8" t="n"/>
      <c r="R487" s="8" t="n"/>
      <c r="S487" s="5" t="n"/>
      <c r="T487" s="5" t="n"/>
      <c r="U487" s="8" t="n"/>
      <c r="V487" s="8" t="n"/>
      <c r="W487" s="5" t="n"/>
      <c r="X487" s="5" t="n"/>
      <c r="Y487" s="5" t="n"/>
      <c r="Z487" s="5" t="n"/>
      <c r="AA487" s="5" t="n"/>
      <c r="AB487" s="5" t="n"/>
      <c r="AC487" s="12" t="n"/>
      <c r="AD487" s="16" t="n"/>
      <c r="AE487" s="11" t="n"/>
      <c r="AF487" s="11" t="n"/>
      <c r="AH487" s="11">
        <f>IF(P487="","",AVERAGEIF($P$6:$P$505, P487, $AE$6:$AE$505))</f>
        <v/>
      </c>
      <c r="AI487" s="11">
        <f>IF(AE487="","",IF(AE487="-","-",IF((AE487-AH487)=0,"-",IF((AE487-AH487)&gt;0,"↑","↓"))))</f>
        <v/>
      </c>
      <c r="AJ487" s="11">
        <f>IF(AF487="","",IF(AF487="-","-",AVERAGEIF($P$6:$P$505, P487, $AF$6:$AF$505)))</f>
        <v/>
      </c>
      <c r="AK487" s="11">
        <f>IF(AF487="","",IF(AF487="-","-",IF((AF487-AJ487)=0,"-",IF((AF487-AJ487)&gt;0,"↑","↓"))))</f>
        <v/>
      </c>
      <c r="AM487" s="124">
        <f>IF(I487="","",((I487-$AJ$2)*$AL$3*((1+$AL$3)^(30*12)))/(((1+$AL$3)^(30*12))-1))</f>
        <v/>
      </c>
    </row>
    <row r="488">
      <c r="B488" s="4" t="n"/>
      <c r="C488" s="10" t="n"/>
      <c r="D488" s="9" t="n"/>
      <c r="E488" s="9" t="n"/>
      <c r="F488" s="10" t="n"/>
      <c r="G488" s="9" t="n"/>
      <c r="H488" s="17" t="n"/>
      <c r="I488" s="123" t="n"/>
      <c r="J488" s="7" t="n"/>
      <c r="K488" s="5" t="n"/>
      <c r="L488" s="5" t="n"/>
      <c r="M488" s="8" t="n"/>
      <c r="N488" s="8" t="n"/>
      <c r="O488" s="5" t="n"/>
      <c r="P488" s="5" t="n"/>
      <c r="Q488" s="8" t="n"/>
      <c r="R488" s="8" t="n"/>
      <c r="S488" s="5" t="n"/>
      <c r="T488" s="5" t="n"/>
      <c r="U488" s="8" t="n"/>
      <c r="V488" s="8" t="n"/>
      <c r="W488" s="5" t="n"/>
      <c r="X488" s="5" t="n"/>
      <c r="Y488" s="5" t="n"/>
      <c r="Z488" s="5" t="n"/>
      <c r="AA488" s="5" t="n"/>
      <c r="AB488" s="5" t="n"/>
      <c r="AC488" s="12" t="n"/>
      <c r="AD488" s="17" t="n"/>
      <c r="AE488" s="11" t="n"/>
      <c r="AF488" s="11" t="n"/>
      <c r="AH488" s="11">
        <f>IF(P488="","",AVERAGEIF($P$6:$P$505, P488, $AE$6:$AE$505))</f>
        <v/>
      </c>
      <c r="AI488" s="11">
        <f>IF(AE488="","",IF(AE488="-","-",IF((AE488-AH488)=0,"-",IF((AE488-AH488)&gt;0,"↑","↓"))))</f>
        <v/>
      </c>
      <c r="AJ488" s="11">
        <f>IF(AF488="","",IF(AF488="-","-",AVERAGEIF($P$6:$P$505, P488, $AF$6:$AF$505)))</f>
        <v/>
      </c>
      <c r="AK488" s="11">
        <f>IF(AF488="","",IF(AF488="-","-",IF((AF488-AJ488)=0,"-",IF((AF488-AJ488)&gt;0,"↑","↓"))))</f>
        <v/>
      </c>
      <c r="AM488" s="124">
        <f>IF(I488="","",((I488-$AJ$2)*$AL$3*((1+$AL$3)^(30*12)))/(((1+$AL$3)^(30*12))-1))</f>
        <v/>
      </c>
    </row>
    <row r="489">
      <c r="B489" s="4" t="n"/>
      <c r="C489" s="10" t="n"/>
      <c r="D489" s="9" t="n"/>
      <c r="E489" s="9" t="n"/>
      <c r="F489" s="10" t="n"/>
      <c r="G489" s="9" t="n"/>
      <c r="H489" s="17" t="n"/>
      <c r="I489" s="123" t="n"/>
      <c r="J489" s="7" t="n"/>
      <c r="K489" s="5" t="n"/>
      <c r="L489" s="5" t="n"/>
      <c r="M489" s="8" t="n"/>
      <c r="N489" s="8" t="n"/>
      <c r="O489" s="5" t="n"/>
      <c r="P489" s="5" t="n"/>
      <c r="Q489" s="8" t="n"/>
      <c r="R489" s="8" t="n"/>
      <c r="S489" s="5" t="n"/>
      <c r="T489" s="5" t="n"/>
      <c r="U489" s="8" t="n"/>
      <c r="V489" s="8" t="n"/>
      <c r="W489" s="5" t="n"/>
      <c r="X489" s="5" t="n"/>
      <c r="Y489" s="5" t="n"/>
      <c r="Z489" s="5" t="n"/>
      <c r="AA489" s="5" t="n"/>
      <c r="AB489" s="5" t="n"/>
      <c r="AC489" s="12" t="n"/>
      <c r="AD489" s="17" t="n"/>
      <c r="AE489" s="11" t="n"/>
      <c r="AF489" s="11" t="n"/>
      <c r="AH489" s="11">
        <f>IF(P489="","",AVERAGEIF($P$6:$P$505, P489, $AE$6:$AE$505))</f>
        <v/>
      </c>
      <c r="AI489" s="11">
        <f>IF(AE489="","",IF(AE489="-","-",IF((AE489-AH489)=0,"-",IF((AE489-AH489)&gt;0,"↑","↓"))))</f>
        <v/>
      </c>
      <c r="AJ489" s="11">
        <f>IF(AF489="","",IF(AF489="-","-",AVERAGEIF($P$6:$P$505, P489, $AF$6:$AF$505)))</f>
        <v/>
      </c>
      <c r="AK489" s="11">
        <f>IF(AF489="","",IF(AF489="-","-",IF((AF489-AJ489)=0,"-",IF((AF489-AJ489)&gt;0,"↑","↓"))))</f>
        <v/>
      </c>
      <c r="AM489" s="124">
        <f>IF(I489="","",((I489-$AJ$2)*$AL$3*((1+$AL$3)^(30*12)))/(((1+$AL$3)^(30*12))-1))</f>
        <v/>
      </c>
    </row>
    <row r="490">
      <c r="B490" s="4" t="n"/>
      <c r="C490" s="10" t="n"/>
      <c r="D490" s="9" t="n"/>
      <c r="E490" s="9" t="n"/>
      <c r="F490" s="10" t="n"/>
      <c r="G490" s="9" t="n"/>
      <c r="H490" s="16" t="n"/>
      <c r="I490" s="123" t="n"/>
      <c r="J490" s="7" t="n"/>
      <c r="K490" s="5" t="n"/>
      <c r="L490" s="5" t="n"/>
      <c r="M490" s="8" t="n"/>
      <c r="N490" s="8" t="n"/>
      <c r="O490" s="5" t="n"/>
      <c r="P490" s="5" t="n"/>
      <c r="Q490" s="8" t="n"/>
      <c r="R490" s="8" t="n"/>
      <c r="S490" s="5" t="n"/>
      <c r="T490" s="5" t="n"/>
      <c r="U490" s="8" t="n"/>
      <c r="V490" s="8" t="n"/>
      <c r="W490" s="5" t="n"/>
      <c r="X490" s="5" t="n"/>
      <c r="Y490" s="5" t="n"/>
      <c r="Z490" s="5" t="n"/>
      <c r="AA490" s="5" t="n"/>
      <c r="AB490" s="5" t="n"/>
      <c r="AC490" s="12" t="n"/>
      <c r="AD490" s="16" t="n"/>
      <c r="AE490" s="11" t="n"/>
      <c r="AF490" s="11" t="n"/>
      <c r="AH490" s="11">
        <f>IF(P490="","",AVERAGEIF($P$6:$P$505, P490, $AE$6:$AE$505))</f>
        <v/>
      </c>
      <c r="AI490" s="11">
        <f>IF(AE490="","",IF(AE490="-","-",IF((AE490-AH490)=0,"-",IF((AE490-AH490)&gt;0,"↑","↓"))))</f>
        <v/>
      </c>
      <c r="AJ490" s="11">
        <f>IF(AF490="","",IF(AF490="-","-",AVERAGEIF($P$6:$P$505, P490, $AF$6:$AF$505)))</f>
        <v/>
      </c>
      <c r="AK490" s="11">
        <f>IF(AF490="","",IF(AF490="-","-",IF((AF490-AJ490)=0,"-",IF((AF490-AJ490)&gt;0,"↑","↓"))))</f>
        <v/>
      </c>
      <c r="AM490" s="124">
        <f>IF(I490="","",((I490-$AJ$2)*$AL$3*((1+$AL$3)^(30*12)))/(((1+$AL$3)^(30*12))-1))</f>
        <v/>
      </c>
    </row>
    <row r="491">
      <c r="B491" s="4" t="n"/>
      <c r="C491" s="10" t="n"/>
      <c r="D491" s="9" t="n"/>
      <c r="E491" s="9" t="n"/>
      <c r="F491" s="10" t="n"/>
      <c r="G491" s="9" t="n"/>
      <c r="H491" s="17" t="n"/>
      <c r="I491" s="123" t="n"/>
      <c r="J491" s="7" t="n"/>
      <c r="K491" s="5" t="n"/>
      <c r="L491" s="5" t="n"/>
      <c r="M491" s="8" t="n"/>
      <c r="N491" s="8" t="n"/>
      <c r="O491" s="5" t="n"/>
      <c r="P491" s="5" t="n"/>
      <c r="Q491" s="8" t="n"/>
      <c r="R491" s="8" t="n"/>
      <c r="S491" s="5" t="n"/>
      <c r="T491" s="5" t="n"/>
      <c r="U491" s="8" t="n"/>
      <c r="V491" s="8" t="n"/>
      <c r="W491" s="5" t="n"/>
      <c r="X491" s="5" t="n"/>
      <c r="Y491" s="5" t="n"/>
      <c r="Z491" s="5" t="n"/>
      <c r="AA491" s="5" t="n"/>
      <c r="AB491" s="5" t="n"/>
      <c r="AC491" s="12" t="n"/>
      <c r="AD491" s="17" t="n"/>
      <c r="AE491" s="11" t="n"/>
      <c r="AF491" s="11" t="n"/>
      <c r="AH491" s="11">
        <f>IF(P491="","",AVERAGEIF($P$6:$P$505, P491, $AE$6:$AE$505))</f>
        <v/>
      </c>
      <c r="AI491" s="11">
        <f>IF(AE491="","",IF(AE491="-","-",IF((AE491-AH491)=0,"-",IF((AE491-AH491)&gt;0,"↑","↓"))))</f>
        <v/>
      </c>
      <c r="AJ491" s="11">
        <f>IF(AF491="","",IF(AF491="-","-",AVERAGEIF($P$6:$P$505, P491, $AF$6:$AF$505)))</f>
        <v/>
      </c>
      <c r="AK491" s="11">
        <f>IF(AF491="","",IF(AF491="-","-",IF((AF491-AJ491)=0,"-",IF((AF491-AJ491)&gt;0,"↑","↓"))))</f>
        <v/>
      </c>
      <c r="AM491" s="124">
        <f>IF(I491="","",((I491-$AJ$2)*$AL$3*((1+$AL$3)^(30*12)))/(((1+$AL$3)^(30*12))-1))</f>
        <v/>
      </c>
    </row>
    <row r="492">
      <c r="B492" s="4" t="n"/>
      <c r="C492" s="10" t="n"/>
      <c r="D492" s="9" t="n"/>
      <c r="E492" s="9" t="n"/>
      <c r="F492" s="10" t="n"/>
      <c r="G492" s="9" t="n"/>
      <c r="H492" s="17" t="n"/>
      <c r="I492" s="123" t="n"/>
      <c r="J492" s="7" t="n"/>
      <c r="K492" s="5" t="n"/>
      <c r="L492" s="5" t="n"/>
      <c r="M492" s="8" t="n"/>
      <c r="N492" s="8" t="n"/>
      <c r="O492" s="5" t="n"/>
      <c r="P492" s="5" t="n"/>
      <c r="Q492" s="8" t="n"/>
      <c r="R492" s="8" t="n"/>
      <c r="S492" s="5" t="n"/>
      <c r="T492" s="5" t="n"/>
      <c r="U492" s="8" t="n"/>
      <c r="V492" s="8" t="n"/>
      <c r="W492" s="5" t="n"/>
      <c r="X492" s="5" t="n"/>
      <c r="Y492" s="5" t="n"/>
      <c r="Z492" s="5" t="n"/>
      <c r="AA492" s="5" t="n"/>
      <c r="AB492" s="5" t="n"/>
      <c r="AC492" s="12" t="n"/>
      <c r="AD492" s="17" t="n"/>
      <c r="AE492" s="11" t="n"/>
      <c r="AF492" s="11" t="n"/>
      <c r="AH492" s="11">
        <f>IF(P492="","",AVERAGEIF($P$6:$P$505, P492, $AE$6:$AE$505))</f>
        <v/>
      </c>
      <c r="AI492" s="11">
        <f>IF(AE492="","",IF(AE492="-","-",IF((AE492-AH492)=0,"-",IF((AE492-AH492)&gt;0,"↑","↓"))))</f>
        <v/>
      </c>
      <c r="AJ492" s="11">
        <f>IF(AF492="","",IF(AF492="-","-",AVERAGEIF($P$6:$P$505, P492, $AF$6:$AF$505)))</f>
        <v/>
      </c>
      <c r="AK492" s="11">
        <f>IF(AF492="","",IF(AF492="-","-",IF((AF492-AJ492)=0,"-",IF((AF492-AJ492)&gt;0,"↑","↓"))))</f>
        <v/>
      </c>
      <c r="AM492" s="124">
        <f>IF(I492="","",((I492-$AJ$2)*$AL$3*((1+$AL$3)^(30*12)))/(((1+$AL$3)^(30*12))-1))</f>
        <v/>
      </c>
    </row>
    <row r="493">
      <c r="B493" s="4" t="n"/>
      <c r="C493" s="10" t="n"/>
      <c r="D493" s="9" t="n"/>
      <c r="E493" s="9" t="n"/>
      <c r="F493" s="10" t="n"/>
      <c r="G493" s="9" t="n"/>
      <c r="H493" s="16" t="n"/>
      <c r="I493" s="123" t="n"/>
      <c r="J493" s="7" t="n"/>
      <c r="K493" s="5" t="n"/>
      <c r="L493" s="5" t="n"/>
      <c r="M493" s="8" t="n"/>
      <c r="N493" s="8" t="n"/>
      <c r="O493" s="5" t="n"/>
      <c r="P493" s="5" t="n"/>
      <c r="Q493" s="8" t="n"/>
      <c r="R493" s="8" t="n"/>
      <c r="S493" s="5" t="n"/>
      <c r="T493" s="5" t="n"/>
      <c r="U493" s="8" t="n"/>
      <c r="V493" s="8" t="n"/>
      <c r="W493" s="5" t="n"/>
      <c r="X493" s="5" t="n"/>
      <c r="Y493" s="5" t="n"/>
      <c r="Z493" s="5" t="n"/>
      <c r="AA493" s="5" t="n"/>
      <c r="AB493" s="5" t="n"/>
      <c r="AC493" s="12" t="n"/>
      <c r="AD493" s="16" t="n"/>
      <c r="AE493" s="11" t="n"/>
      <c r="AF493" s="11" t="n"/>
      <c r="AH493" s="11">
        <f>IF(P493="","",AVERAGEIF($P$6:$P$505, P493, $AE$6:$AE$505))</f>
        <v/>
      </c>
      <c r="AI493" s="11">
        <f>IF(AE493="","",IF(AE493="-","-",IF((AE493-AH493)=0,"-",IF((AE493-AH493)&gt;0,"↑","↓"))))</f>
        <v/>
      </c>
      <c r="AJ493" s="11">
        <f>IF(AF493="","",IF(AF493="-","-",AVERAGEIF($P$6:$P$505, P493, $AF$6:$AF$505)))</f>
        <v/>
      </c>
      <c r="AK493" s="11">
        <f>IF(AF493="","",IF(AF493="-","-",IF((AF493-AJ493)=0,"-",IF((AF493-AJ493)&gt;0,"↑","↓"))))</f>
        <v/>
      </c>
      <c r="AM493" s="124">
        <f>IF(I493="","",((I493-$AJ$2)*$AL$3*((1+$AL$3)^(30*12)))/(((1+$AL$3)^(30*12))-1))</f>
        <v/>
      </c>
    </row>
    <row r="494">
      <c r="B494" s="4" t="n"/>
      <c r="C494" s="10" t="n"/>
      <c r="D494" s="9" t="n"/>
      <c r="E494" s="9" t="n"/>
      <c r="F494" s="10" t="n"/>
      <c r="G494" s="9" t="n"/>
      <c r="H494" s="17" t="n"/>
      <c r="I494" s="123" t="n"/>
      <c r="J494" s="7" t="n"/>
      <c r="K494" s="5" t="n"/>
      <c r="L494" s="5" t="n"/>
      <c r="M494" s="8" t="n"/>
      <c r="N494" s="8" t="n"/>
      <c r="O494" s="5" t="n"/>
      <c r="P494" s="5" t="n"/>
      <c r="Q494" s="8" t="n"/>
      <c r="R494" s="8" t="n"/>
      <c r="S494" s="5" t="n"/>
      <c r="T494" s="5" t="n"/>
      <c r="U494" s="8" t="n"/>
      <c r="V494" s="8" t="n"/>
      <c r="W494" s="5" t="n"/>
      <c r="X494" s="5" t="n"/>
      <c r="Y494" s="5" t="n"/>
      <c r="Z494" s="5" t="n"/>
      <c r="AA494" s="5" t="n"/>
      <c r="AB494" s="5" t="n"/>
      <c r="AC494" s="12" t="n"/>
      <c r="AD494" s="17" t="n"/>
      <c r="AE494" s="11" t="n"/>
      <c r="AF494" s="11" t="n"/>
      <c r="AH494" s="11">
        <f>IF(P494="","",AVERAGEIF($P$6:$P$505, P494, $AE$6:$AE$505))</f>
        <v/>
      </c>
      <c r="AI494" s="11">
        <f>IF(AE494="","",IF(AE494="-","-",IF((AE494-AH494)=0,"-",IF((AE494-AH494)&gt;0,"↑","↓"))))</f>
        <v/>
      </c>
      <c r="AJ494" s="11">
        <f>IF(AF494="","",IF(AF494="-","-",AVERAGEIF($P$6:$P$505, P494, $AF$6:$AF$505)))</f>
        <v/>
      </c>
      <c r="AK494" s="11">
        <f>IF(AF494="","",IF(AF494="-","-",IF((AF494-AJ494)=0,"-",IF((AF494-AJ494)&gt;0,"↑","↓"))))</f>
        <v/>
      </c>
      <c r="AM494" s="124">
        <f>IF(I494="","",((I494-$AJ$2)*$AL$3*((1+$AL$3)^(30*12)))/(((1+$AL$3)^(30*12))-1))</f>
        <v/>
      </c>
    </row>
    <row r="495">
      <c r="B495" s="4" t="n"/>
      <c r="C495" s="10" t="n"/>
      <c r="D495" s="9" t="n"/>
      <c r="E495" s="9" t="n"/>
      <c r="F495" s="10" t="n"/>
      <c r="G495" s="9" t="n"/>
      <c r="H495" s="17" t="n"/>
      <c r="I495" s="123" t="n"/>
      <c r="J495" s="7" t="n"/>
      <c r="K495" s="5" t="n"/>
      <c r="L495" s="5" t="n"/>
      <c r="M495" s="8" t="n"/>
      <c r="N495" s="8" t="n"/>
      <c r="O495" s="5" t="n"/>
      <c r="P495" s="5" t="n"/>
      <c r="Q495" s="8" t="n"/>
      <c r="R495" s="8" t="n"/>
      <c r="S495" s="5" t="n"/>
      <c r="T495" s="5" t="n"/>
      <c r="U495" s="8" t="n"/>
      <c r="V495" s="8" t="n"/>
      <c r="W495" s="5" t="n"/>
      <c r="X495" s="5" t="n"/>
      <c r="Y495" s="5" t="n"/>
      <c r="Z495" s="5" t="n"/>
      <c r="AA495" s="5" t="n"/>
      <c r="AB495" s="5" t="n"/>
      <c r="AC495" s="12" t="n"/>
      <c r="AD495" s="17" t="n"/>
      <c r="AE495" s="11" t="n"/>
      <c r="AF495" s="11" t="n"/>
      <c r="AH495" s="11">
        <f>IF(P495="","",AVERAGEIF($P$6:$P$505, P495, $AE$6:$AE$505))</f>
        <v/>
      </c>
      <c r="AI495" s="11">
        <f>IF(AE495="","",IF(AE495="-","-",IF((AE495-AH495)=0,"-",IF((AE495-AH495)&gt;0,"↑","↓"))))</f>
        <v/>
      </c>
      <c r="AJ495" s="11">
        <f>IF(AF495="","",IF(AF495="-","-",AVERAGEIF($P$6:$P$505, P495, $AF$6:$AF$505)))</f>
        <v/>
      </c>
      <c r="AK495" s="11">
        <f>IF(AF495="","",IF(AF495="-","-",IF((AF495-AJ495)=0,"-",IF((AF495-AJ495)&gt;0,"↑","↓"))))</f>
        <v/>
      </c>
      <c r="AM495" s="124">
        <f>IF(I495="","",((I495-$AJ$2)*$AL$3*((1+$AL$3)^(30*12)))/(((1+$AL$3)^(30*12))-1))</f>
        <v/>
      </c>
    </row>
    <row r="496">
      <c r="B496" s="4" t="n"/>
      <c r="C496" s="10" t="n"/>
      <c r="D496" s="9" t="n"/>
      <c r="E496" s="9" t="n"/>
      <c r="F496" s="10" t="n"/>
      <c r="G496" s="9" t="n"/>
      <c r="H496" s="16" t="n"/>
      <c r="I496" s="123" t="n"/>
      <c r="J496" s="7" t="n"/>
      <c r="K496" s="5" t="n"/>
      <c r="L496" s="5" t="n"/>
      <c r="M496" s="8" t="n"/>
      <c r="N496" s="8" t="n"/>
      <c r="O496" s="5" t="n"/>
      <c r="P496" s="5" t="n"/>
      <c r="Q496" s="8" t="n"/>
      <c r="R496" s="8" t="n"/>
      <c r="S496" s="5" t="n"/>
      <c r="T496" s="5" t="n"/>
      <c r="U496" s="8" t="n"/>
      <c r="V496" s="8" t="n"/>
      <c r="W496" s="5" t="n"/>
      <c r="X496" s="5" t="n"/>
      <c r="Y496" s="5" t="n"/>
      <c r="Z496" s="5" t="n"/>
      <c r="AA496" s="5" t="n"/>
      <c r="AB496" s="5" t="n"/>
      <c r="AC496" s="12" t="n"/>
      <c r="AD496" s="16" t="n"/>
      <c r="AE496" s="11" t="n"/>
      <c r="AF496" s="11" t="n"/>
      <c r="AH496" s="11">
        <f>IF(P496="","",AVERAGEIF($P$6:$P$505, P496, $AE$6:$AE$505))</f>
        <v/>
      </c>
      <c r="AI496" s="11">
        <f>IF(AE496="","",IF(AE496="-","-",IF((AE496-AH496)=0,"-",IF((AE496-AH496)&gt;0,"↑","↓"))))</f>
        <v/>
      </c>
      <c r="AJ496" s="11">
        <f>IF(AF496="","",IF(AF496="-","-",AVERAGEIF($P$6:$P$505, P496, $AF$6:$AF$505)))</f>
        <v/>
      </c>
      <c r="AK496" s="11">
        <f>IF(AF496="","",IF(AF496="-","-",IF((AF496-AJ496)=0,"-",IF((AF496-AJ496)&gt;0,"↑","↓"))))</f>
        <v/>
      </c>
      <c r="AM496" s="124">
        <f>IF(I496="","",((I496-$AJ$2)*$AL$3*((1+$AL$3)^(30*12)))/(((1+$AL$3)^(30*12))-1))</f>
        <v/>
      </c>
    </row>
    <row r="497">
      <c r="B497" s="4" t="n"/>
      <c r="C497" s="10" t="n"/>
      <c r="D497" s="9" t="n"/>
      <c r="E497" s="9" t="n"/>
      <c r="F497" s="10" t="n"/>
      <c r="G497" s="9" t="n"/>
      <c r="H497" s="17" t="n"/>
      <c r="I497" s="123" t="n"/>
      <c r="J497" s="7" t="n"/>
      <c r="K497" s="5" t="n"/>
      <c r="L497" s="5" t="n"/>
      <c r="M497" s="8" t="n"/>
      <c r="N497" s="8" t="n"/>
      <c r="O497" s="5" t="n"/>
      <c r="P497" s="5" t="n"/>
      <c r="Q497" s="8" t="n"/>
      <c r="R497" s="8" t="n"/>
      <c r="S497" s="5" t="n"/>
      <c r="T497" s="5" t="n"/>
      <c r="U497" s="8" t="n"/>
      <c r="V497" s="8" t="n"/>
      <c r="W497" s="5" t="n"/>
      <c r="X497" s="5" t="n"/>
      <c r="Y497" s="5" t="n"/>
      <c r="Z497" s="5" t="n"/>
      <c r="AA497" s="5" t="n"/>
      <c r="AB497" s="5" t="n"/>
      <c r="AC497" s="12" t="n"/>
      <c r="AD497" s="17" t="n"/>
      <c r="AE497" s="11" t="n"/>
      <c r="AF497" s="11" t="n"/>
      <c r="AH497" s="11">
        <f>IF(P497="","",AVERAGEIF($P$6:$P$505, P497, $AE$6:$AE$505))</f>
        <v/>
      </c>
      <c r="AI497" s="11">
        <f>IF(AE497="","",IF(AE497="-","-",IF((AE497-AH497)=0,"-",IF((AE497-AH497)&gt;0,"↑","↓"))))</f>
        <v/>
      </c>
      <c r="AJ497" s="11">
        <f>IF(AF497="","",IF(AF497="-","-",AVERAGEIF($P$6:$P$505, P497, $AF$6:$AF$505)))</f>
        <v/>
      </c>
      <c r="AK497" s="11">
        <f>IF(AF497="","",IF(AF497="-","-",IF((AF497-AJ497)=0,"-",IF((AF497-AJ497)&gt;0,"↑","↓"))))</f>
        <v/>
      </c>
      <c r="AM497" s="124">
        <f>IF(I497="","",((I497-$AJ$2)*$AL$3*((1+$AL$3)^(30*12)))/(((1+$AL$3)^(30*12))-1))</f>
        <v/>
      </c>
    </row>
    <row r="498">
      <c r="B498" s="4" t="n"/>
      <c r="C498" s="10" t="n"/>
      <c r="D498" s="9" t="n"/>
      <c r="E498" s="9" t="n"/>
      <c r="F498" s="10" t="n"/>
      <c r="G498" s="9" t="n"/>
      <c r="H498" s="17" t="n"/>
      <c r="I498" s="123" t="n"/>
      <c r="J498" s="7" t="n"/>
      <c r="K498" s="5" t="n"/>
      <c r="L498" s="5" t="n"/>
      <c r="M498" s="8" t="n"/>
      <c r="N498" s="8" t="n"/>
      <c r="O498" s="5" t="n"/>
      <c r="P498" s="5" t="n"/>
      <c r="Q498" s="8" t="n"/>
      <c r="R498" s="8" t="n"/>
      <c r="S498" s="5" t="n"/>
      <c r="T498" s="5" t="n"/>
      <c r="U498" s="8" t="n"/>
      <c r="V498" s="8" t="n"/>
      <c r="W498" s="5" t="n"/>
      <c r="X498" s="5" t="n"/>
      <c r="Y498" s="5" t="n"/>
      <c r="Z498" s="5" t="n"/>
      <c r="AA498" s="5" t="n"/>
      <c r="AB498" s="5" t="n"/>
      <c r="AC498" s="12" t="n"/>
      <c r="AD498" s="17" t="n"/>
      <c r="AE498" s="11" t="n"/>
      <c r="AF498" s="11" t="n"/>
      <c r="AH498" s="11">
        <f>IF(P498="","",AVERAGEIF($P$6:$P$505, P498, $AE$6:$AE$505))</f>
        <v/>
      </c>
      <c r="AI498" s="11">
        <f>IF(AE498="","",IF(AE498="-","-",IF((AE498-AH498)=0,"-",IF((AE498-AH498)&gt;0,"↑","↓"))))</f>
        <v/>
      </c>
      <c r="AJ498" s="11">
        <f>IF(AF498="","",IF(AF498="-","-",AVERAGEIF($P$6:$P$505, P498, $AF$6:$AF$505)))</f>
        <v/>
      </c>
      <c r="AK498" s="11">
        <f>IF(AF498="","",IF(AF498="-","-",IF((AF498-AJ498)=0,"-",IF((AF498-AJ498)&gt;0,"↑","↓"))))</f>
        <v/>
      </c>
      <c r="AM498" s="124">
        <f>IF(I498="","",((I498-$AJ$2)*$AL$3*((1+$AL$3)^(30*12)))/(((1+$AL$3)^(30*12))-1))</f>
        <v/>
      </c>
    </row>
    <row r="499">
      <c r="B499" s="4" t="n"/>
      <c r="C499" s="10" t="n"/>
      <c r="D499" s="9" t="n"/>
      <c r="E499" s="9" t="n"/>
      <c r="F499" s="10" t="n"/>
      <c r="G499" s="9" t="n"/>
      <c r="H499" s="16" t="n"/>
      <c r="I499" s="123" t="n"/>
      <c r="J499" s="7" t="n"/>
      <c r="K499" s="5" t="n"/>
      <c r="L499" s="5" t="n"/>
      <c r="M499" s="8" t="n"/>
      <c r="N499" s="8" t="n"/>
      <c r="O499" s="5" t="n"/>
      <c r="P499" s="5" t="n"/>
      <c r="Q499" s="8" t="n"/>
      <c r="R499" s="8" t="n"/>
      <c r="S499" s="5" t="n"/>
      <c r="T499" s="5" t="n"/>
      <c r="U499" s="8" t="n"/>
      <c r="V499" s="8" t="n"/>
      <c r="W499" s="5" t="n"/>
      <c r="X499" s="5" t="n"/>
      <c r="Y499" s="5" t="n"/>
      <c r="Z499" s="5" t="n"/>
      <c r="AA499" s="5" t="n"/>
      <c r="AB499" s="5" t="n"/>
      <c r="AC499" s="12" t="n"/>
      <c r="AD499" s="16" t="n"/>
      <c r="AE499" s="11" t="n"/>
      <c r="AF499" s="11" t="n"/>
      <c r="AH499" s="11">
        <f>IF(P499="","",AVERAGEIF($P$6:$P$505, P499, $AE$6:$AE$505))</f>
        <v/>
      </c>
      <c r="AI499" s="11">
        <f>IF(AE499="","",IF(AE499="-","-",IF((AE499-AH499)=0,"-",IF((AE499-AH499)&gt;0,"↑","↓"))))</f>
        <v/>
      </c>
      <c r="AJ499" s="11">
        <f>IF(AF499="","",IF(AF499="-","-",AVERAGEIF($P$6:$P$505, P499, $AF$6:$AF$505)))</f>
        <v/>
      </c>
      <c r="AK499" s="11">
        <f>IF(AF499="","",IF(AF499="-","-",IF((AF499-AJ499)=0,"-",IF((AF499-AJ499)&gt;0,"↑","↓"))))</f>
        <v/>
      </c>
      <c r="AM499" s="124">
        <f>IF(I499="","",((I499-$AJ$2)*$AL$3*((1+$AL$3)^(30*12)))/(((1+$AL$3)^(30*12))-1))</f>
        <v/>
      </c>
    </row>
    <row r="500">
      <c r="B500" s="4" t="n"/>
      <c r="C500" s="10" t="n"/>
      <c r="D500" s="9" t="n"/>
      <c r="E500" s="9" t="n"/>
      <c r="F500" s="10" t="n"/>
      <c r="G500" s="9" t="n"/>
      <c r="H500" s="17" t="n"/>
      <c r="I500" s="123" t="n"/>
      <c r="J500" s="7" t="n"/>
      <c r="K500" s="5" t="n"/>
      <c r="L500" s="5" t="n"/>
      <c r="M500" s="8" t="n"/>
      <c r="N500" s="8" t="n"/>
      <c r="O500" s="5" t="n"/>
      <c r="P500" s="5" t="n"/>
      <c r="Q500" s="8" t="n"/>
      <c r="R500" s="8" t="n"/>
      <c r="S500" s="5" t="n"/>
      <c r="T500" s="5" t="n"/>
      <c r="U500" s="8" t="n"/>
      <c r="V500" s="8" t="n"/>
      <c r="W500" s="5" t="n"/>
      <c r="X500" s="5" t="n"/>
      <c r="Y500" s="5" t="n"/>
      <c r="Z500" s="5" t="n"/>
      <c r="AA500" s="5" t="n"/>
      <c r="AB500" s="5" t="n"/>
      <c r="AC500" s="12" t="n"/>
      <c r="AD500" s="17" t="n"/>
      <c r="AE500" s="11" t="n"/>
      <c r="AF500" s="11" t="n"/>
      <c r="AH500" s="11">
        <f>IF(P500="","",AVERAGEIF($P$6:$P$505, P500, $AE$6:$AE$505))</f>
        <v/>
      </c>
      <c r="AI500" s="11">
        <f>IF(AE500="","",IF(AE500="-","-",IF((AE500-AH500)=0,"-",IF((AE500-AH500)&gt;0,"↑","↓"))))</f>
        <v/>
      </c>
      <c r="AJ500" s="11">
        <f>IF(AF500="","",IF(AF500="-","-",AVERAGEIF($P$6:$P$505, P500, $AF$6:$AF$505)))</f>
        <v/>
      </c>
      <c r="AK500" s="11">
        <f>IF(AF500="","",IF(AF500="-","-",IF((AF500-AJ500)=0,"-",IF((AF500-AJ500)&gt;0,"↑","↓"))))</f>
        <v/>
      </c>
      <c r="AM500" s="124">
        <f>IF(I500="","",((I500-$AJ$2)*$AL$3*((1+$AL$3)^(30*12)))/(((1+$AL$3)^(30*12))-1))</f>
        <v/>
      </c>
    </row>
    <row r="501">
      <c r="B501" s="4" t="n"/>
      <c r="C501" s="10" t="n"/>
      <c r="D501" s="9" t="n"/>
      <c r="E501" s="9" t="n"/>
      <c r="F501" s="10" t="n"/>
      <c r="G501" s="9" t="n"/>
      <c r="H501" s="17" t="n"/>
      <c r="I501" s="123" t="n"/>
      <c r="J501" s="7" t="n"/>
      <c r="K501" s="5" t="n"/>
      <c r="L501" s="5" t="n"/>
      <c r="M501" s="8" t="n"/>
      <c r="N501" s="8" t="n"/>
      <c r="O501" s="5" t="n"/>
      <c r="P501" s="5" t="n"/>
      <c r="Q501" s="8" t="n"/>
      <c r="R501" s="8" t="n"/>
      <c r="S501" s="5" t="n"/>
      <c r="T501" s="5" t="n"/>
      <c r="U501" s="8" t="n"/>
      <c r="V501" s="8" t="n"/>
      <c r="W501" s="5" t="n"/>
      <c r="X501" s="5" t="n"/>
      <c r="Y501" s="5" t="n"/>
      <c r="Z501" s="5" t="n"/>
      <c r="AA501" s="5" t="n"/>
      <c r="AB501" s="5" t="n"/>
      <c r="AC501" s="12" t="n"/>
      <c r="AD501" s="17" t="n"/>
      <c r="AE501" s="11" t="n"/>
      <c r="AF501" s="11" t="n"/>
      <c r="AH501" s="11">
        <f>IF(P501="","",AVERAGEIF($P$6:$P$505, P501, $AE$6:$AE$505))</f>
        <v/>
      </c>
      <c r="AI501" s="11">
        <f>IF(AE501="","",IF(AE501="-","-",IF((AE501-AH501)=0,"-",IF((AE501-AH501)&gt;0,"↑","↓"))))</f>
        <v/>
      </c>
      <c r="AJ501" s="11">
        <f>IF(AF501="","",IF(AF501="-","-",AVERAGEIF($P$6:$P$505, P501, $AF$6:$AF$505)))</f>
        <v/>
      </c>
      <c r="AK501" s="11">
        <f>IF(AF501="","",IF(AF501="-","-",IF((AF501-AJ501)=0,"-",IF((AF501-AJ501)&gt;0,"↑","↓"))))</f>
        <v/>
      </c>
      <c r="AM501" s="124">
        <f>IF(I501="","",((I501-$AJ$2)*$AL$3*((1+$AL$3)^(30*12)))/(((1+$AL$3)^(30*12))-1))</f>
        <v/>
      </c>
    </row>
    <row r="502">
      <c r="B502" s="4" t="n"/>
      <c r="C502" s="10" t="n"/>
      <c r="D502" s="9" t="n"/>
      <c r="E502" s="9" t="n"/>
      <c r="F502" s="10" t="n"/>
      <c r="G502" s="9" t="n"/>
      <c r="H502" s="16" t="n"/>
      <c r="I502" s="123" t="n"/>
      <c r="J502" s="7" t="n"/>
      <c r="K502" s="5" t="n"/>
      <c r="L502" s="5" t="n"/>
      <c r="M502" s="8" t="n"/>
      <c r="N502" s="8" t="n"/>
      <c r="O502" s="5" t="n"/>
      <c r="P502" s="5" t="n"/>
      <c r="Q502" s="8" t="n"/>
      <c r="R502" s="8" t="n"/>
      <c r="S502" s="5" t="n"/>
      <c r="T502" s="5" t="n"/>
      <c r="U502" s="8" t="n"/>
      <c r="V502" s="8" t="n"/>
      <c r="W502" s="5" t="n"/>
      <c r="X502" s="5" t="n"/>
      <c r="Y502" s="5" t="n"/>
      <c r="Z502" s="5" t="n"/>
      <c r="AA502" s="5" t="n"/>
      <c r="AB502" s="5" t="n"/>
      <c r="AC502" s="12" t="n"/>
      <c r="AD502" s="16" t="n"/>
      <c r="AE502" s="11" t="n"/>
      <c r="AF502" s="11" t="n"/>
      <c r="AH502" s="11">
        <f>IF(P502="","",AVERAGEIF($P$6:$P$505, P502, $AE$6:$AE$505))</f>
        <v/>
      </c>
      <c r="AI502" s="11">
        <f>IF(AE502="","",IF(AE502="-","-",IF((AE502-AH502)=0,"-",IF((AE502-AH502)&gt;0,"↑","↓"))))</f>
        <v/>
      </c>
      <c r="AJ502" s="11">
        <f>IF(AF502="","",IF(AF502="-","-",AVERAGEIF($P$6:$P$505, P502, $AF$6:$AF$505)))</f>
        <v/>
      </c>
      <c r="AK502" s="11">
        <f>IF(AF502="","",IF(AF502="-","-",IF((AF502-AJ502)=0,"-",IF((AF502-AJ502)&gt;0,"↑","↓"))))</f>
        <v/>
      </c>
      <c r="AM502" s="124">
        <f>IF(I502="","",((I502-$AJ$2)*$AL$3*((1+$AL$3)^(30*12)))/(((1+$AL$3)^(30*12))-1))</f>
        <v/>
      </c>
    </row>
    <row r="503">
      <c r="B503" s="4" t="n"/>
      <c r="C503" s="10" t="n"/>
      <c r="D503" s="9" t="n"/>
      <c r="E503" s="9" t="n"/>
      <c r="F503" s="10" t="n"/>
      <c r="G503" s="9" t="n"/>
      <c r="H503" s="17" t="n"/>
      <c r="I503" s="123" t="n"/>
      <c r="J503" s="7" t="n"/>
      <c r="K503" s="5" t="n"/>
      <c r="L503" s="5" t="n"/>
      <c r="M503" s="8" t="n"/>
      <c r="N503" s="8" t="n"/>
      <c r="O503" s="5" t="n"/>
      <c r="P503" s="5" t="n"/>
      <c r="Q503" s="8" t="n"/>
      <c r="R503" s="8" t="n"/>
      <c r="S503" s="5" t="n"/>
      <c r="T503" s="5" t="n"/>
      <c r="U503" s="8" t="n"/>
      <c r="V503" s="8" t="n"/>
      <c r="W503" s="5" t="n"/>
      <c r="X503" s="5" t="n"/>
      <c r="Y503" s="5" t="n"/>
      <c r="Z503" s="5" t="n"/>
      <c r="AA503" s="5" t="n"/>
      <c r="AB503" s="5" t="n"/>
      <c r="AC503" s="12" t="n"/>
      <c r="AD503" s="17" t="n"/>
      <c r="AE503" s="11" t="n"/>
      <c r="AF503" s="11" t="n"/>
      <c r="AH503" s="11">
        <f>IF(P503="","",AVERAGEIF($P$6:$P$505, P503, $AE$6:$AE$505))</f>
        <v/>
      </c>
      <c r="AI503" s="11">
        <f>IF(AE503="","",IF(AE503="-","-",IF((AE503-AH503)=0,"-",IF((AE503-AH503)&gt;0,"↑","↓"))))</f>
        <v/>
      </c>
      <c r="AJ503" s="11">
        <f>IF(AF503="","",IF(AF503="-","-",AVERAGEIF($P$6:$P$505, P503, $AF$6:$AF$505)))</f>
        <v/>
      </c>
      <c r="AK503" s="11">
        <f>IF(AF503="","",IF(AF503="-","-",IF((AF503-AJ503)=0,"-",IF((AF503-AJ503)&gt;0,"↑","↓"))))</f>
        <v/>
      </c>
      <c r="AM503" s="124">
        <f>IF(I503="","",((I503-$AJ$2)*$AL$3*((1+$AL$3)^(30*12)))/(((1+$AL$3)^(30*12))-1))</f>
        <v/>
      </c>
    </row>
    <row r="504">
      <c r="B504" s="4" t="n"/>
      <c r="C504" s="10" t="n"/>
      <c r="D504" s="9" t="n"/>
      <c r="E504" s="9" t="n"/>
      <c r="F504" s="10" t="n"/>
      <c r="G504" s="9" t="n"/>
      <c r="H504" s="17" t="n"/>
      <c r="I504" s="123" t="n"/>
      <c r="J504" s="7" t="n"/>
      <c r="K504" s="5" t="n"/>
      <c r="L504" s="5" t="n"/>
      <c r="M504" s="8" t="n"/>
      <c r="N504" s="8" t="n"/>
      <c r="O504" s="5" t="n"/>
      <c r="P504" s="5" t="n"/>
      <c r="Q504" s="8" t="n"/>
      <c r="R504" s="8" t="n"/>
      <c r="S504" s="5" t="n"/>
      <c r="T504" s="5" t="n"/>
      <c r="U504" s="8" t="n"/>
      <c r="V504" s="8" t="n"/>
      <c r="W504" s="5" t="n"/>
      <c r="X504" s="5" t="n"/>
      <c r="Y504" s="5" t="n"/>
      <c r="Z504" s="5" t="n"/>
      <c r="AA504" s="5" t="n"/>
      <c r="AB504" s="5" t="n"/>
      <c r="AC504" s="12" t="n"/>
      <c r="AD504" s="17" t="n"/>
      <c r="AE504" s="11" t="n"/>
      <c r="AF504" s="11" t="n"/>
      <c r="AH504" s="11">
        <f>IF(P504="","",AVERAGEIF($P$6:$P$505, P504, $AE$6:$AE$505))</f>
        <v/>
      </c>
      <c r="AI504" s="11">
        <f>IF(AE504="","",IF(AE504="-","-",IF((AE504-AH504)=0,"-",IF((AE504-AH504)&gt;0,"↑","↓"))))</f>
        <v/>
      </c>
      <c r="AJ504" s="11">
        <f>IF(AF504="","",IF(AF504="-","-",AVERAGEIF($P$6:$P$505, P504, $AF$6:$AF$505)))</f>
        <v/>
      </c>
      <c r="AK504" s="11">
        <f>IF(AF504="","",IF(AF504="-","-",IF((AF504-AJ504)=0,"-",IF((AF504-AJ504)&gt;0,"↑","↓"))))</f>
        <v/>
      </c>
      <c r="AM504" s="124">
        <f>IF(I504="","",((I504-$AJ$2)*$AL$3*((1+$AL$3)^(30*12)))/(((1+$AL$3)^(30*12))-1))</f>
        <v/>
      </c>
    </row>
    <row r="505">
      <c r="B505" s="4" t="n"/>
      <c r="C505" s="4" t="n"/>
      <c r="D505" s="9" t="n"/>
      <c r="E505" s="9" t="n"/>
      <c r="F505" s="4" t="n"/>
      <c r="G505" s="9" t="n"/>
      <c r="H505" s="16" t="n"/>
      <c r="I505" s="123" t="n"/>
      <c r="J505" s="7" t="n"/>
      <c r="K505" s="5" t="n"/>
      <c r="L505" s="5" t="n"/>
      <c r="M505" s="8" t="n"/>
      <c r="N505" s="8" t="n"/>
      <c r="O505" s="5" t="n"/>
      <c r="P505" s="5" t="n"/>
      <c r="Q505" s="8" t="n"/>
      <c r="R505" s="8" t="n"/>
      <c r="S505" s="5" t="n"/>
      <c r="T505" s="5" t="n"/>
      <c r="U505" s="8" t="n"/>
      <c r="V505" s="8" t="n"/>
      <c r="W505" s="5" t="n"/>
      <c r="X505" s="5" t="n"/>
      <c r="Y505" s="5" t="n"/>
      <c r="Z505" s="5" t="n"/>
      <c r="AA505" s="5" t="n"/>
      <c r="AB505" s="5" t="n"/>
      <c r="AC505" s="12" t="n"/>
      <c r="AD505" s="16" t="n"/>
      <c r="AE505" s="11" t="n"/>
      <c r="AF505" s="11" t="n"/>
      <c r="AH505" s="11">
        <f>IF(P505="","",AVERAGEIF($P$6:$P$505, P505, $AE$6:$AE$505))</f>
        <v/>
      </c>
      <c r="AI505" s="11">
        <f>IF(AE505="","",IF(AE505="-","-",IF((AE505-AH505)=0,"-",IF((AE505-AH505)&gt;0,"↑","↓"))))</f>
        <v/>
      </c>
      <c r="AJ505" s="11">
        <f>IF(AF505="","",IF(AF505="-","-",AVERAGEIF($P$6:$P$505, P505, $AF$6:$AF$505)))</f>
        <v/>
      </c>
      <c r="AK505" s="11">
        <f>IF(AF505="","",IF(AF505="-","-",IF((AF505-AJ505)=0,"-",IF((AF505-AJ505)&gt;0,"↑","↓"))))</f>
        <v/>
      </c>
      <c r="AM505" s="124">
        <f>IF(I505="","",((I505-$AJ$2)*$AL$3*((1+$AL$3)^(30*12)))/(((1+$AL$3)^(30*12))-1))</f>
        <v/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G6:G47 G49 G53:G505">
    <cfRule type="colorScale" priority="194">
      <colorScale>
        <cfvo type="min"/>
        <cfvo type="max"/>
        <color rgb="FFFCFCFF"/>
        <color rgb="FF63BE7B"/>
      </colorScale>
    </cfRule>
  </conditionalFormatting>
  <conditionalFormatting sqref="G6:G49 G52:G505">
    <cfRule type="colorScale" priority="76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52">
      <colorScale>
        <cfvo type="min"/>
        <cfvo type="max"/>
        <color rgb="FFFCFCFF"/>
        <color rgb="FF63BE7B"/>
      </colorScale>
    </cfRule>
    <cfRule type="colorScale" priority="67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49 H53:H1048576 AD1:AD47 AD49 AD53:AD1048576">
    <cfRule type="containsBlanks" priority="210" dxfId="29" stopIfTrue="1">
      <formula>LEN(TRIM(H1))=0</formula>
    </cfRule>
  </conditionalFormatting>
  <conditionalFormatting sqref="H48 AD48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I6:I47 I49 I53:I505">
    <cfRule type="colorScale" priority="196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5">
    <cfRule type="colorScale" priority="19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5">
    <cfRule type="colorScale" priority="200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5">
    <cfRule type="colorScale" priority="202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5">
    <cfRule type="colorScale" priority="204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49 T53:T1048576 X1:AB47 X49:AB49 X53:AB1048576">
    <cfRule type="containsText" priority="129" operator="containsText" dxfId="6" text="No">
      <formula>NOT(ISERROR(SEARCH("No",T1)))</formula>
    </cfRule>
    <cfRule type="containsText" priority="130" operator="containsText" dxfId="5" text="Si">
      <formula>NOT(ISERROR(SEARCH("Si",T1)))</formula>
    </cfRule>
  </conditionalFormatting>
  <conditionalFormatting sqref="T48 X48:AB48">
    <cfRule type="containsText" priority="88" operator="containsText" dxfId="6" text="No">
      <formula>NOT(ISERROR(SEARCH("No",T48)))</formula>
    </cfRule>
    <cfRule type="containsText" priority="89" operator="containsText" dxfId="5" text="Si">
      <formula>NOT(ISERROR(SEARCH("Si",T48)))</formula>
    </cfRule>
  </conditionalFormatting>
  <conditionalFormatting sqref="T50 X50:AB50">
    <cfRule type="containsText" priority="63" operator="containsText" dxfId="6" text="No">
      <formula>NOT(ISERROR(SEARCH("No",T50)))</formula>
    </cfRule>
    <cfRule type="containsText" priority="64" operator="containsText" dxfId="5" text="Si">
      <formula>NOT(ISERROR(SEARCH("Si",T50)))</formula>
    </cfRule>
  </conditionalFormatting>
  <conditionalFormatting sqref="T51 X51:AB51">
    <cfRule type="containsText" priority="39" operator="containsText" dxfId="6" text="No">
      <formula>NOT(ISERROR(SEARCH("No",T51)))</formula>
    </cfRule>
    <cfRule type="containsText" priority="40" operator="containsText" dxfId="5" text="Si">
      <formula>NOT(ISERROR(SEARCH("Si",T51)))</formula>
    </cfRule>
  </conditionalFormatting>
  <conditionalFormatting sqref="T52 X52:AB52">
    <cfRule type="containsText" priority="15" operator="containsText" dxfId="6" text="No">
      <formula>NOT(ISERROR(SEARCH("No",T52)))</formula>
    </cfRule>
    <cfRule type="containsText" priority="16" operator="containsText" dxfId="5" text="Si">
      <formula>NOT(ISERROR(SEARCH("Si",T52)))</formula>
    </cfRule>
  </conditionalFormatting>
  <conditionalFormatting sqref="U6:U47 U49 U53:U505">
    <cfRule type="colorScale" priority="117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5">
    <cfRule type="colorScale" priority="116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49 AC53:AC505">
    <cfRule type="containsText" priority="131" operator="containsText" dxfId="9" stopIfTrue="1" text="Aqui">
      <formula>NOT(ISERROR(SEARCH("Aqui",AC6)))</formula>
    </cfRule>
    <cfRule type="containsBlanks" priority="132" dxfId="9" stopIfTrue="1">
      <formula>LEN(TRIM(AC6))=0</formula>
    </cfRule>
  </conditionalFormatting>
  <conditionalFormatting sqref="AC48">
    <cfRule type="containsText" priority="90" operator="containsText" dxfId="9" stopIfTrue="1" text="Aqui">
      <formula>NOT(ISERROR(SEARCH("Aqui",AC48)))</formula>
    </cfRule>
    <cfRule type="containsBlanks" priority="91" dxfId="9" stopIfTrue="1">
      <formula>LEN(TRIM(AC48))=0</formula>
    </cfRule>
  </conditionalFormatting>
  <conditionalFormatting sqref="AC50">
    <cfRule type="containsText" priority="65" operator="containsText" dxfId="9" stopIfTrue="1" text="Aqui">
      <formula>NOT(ISERROR(SEARCH("Aqui",AC50)))</formula>
    </cfRule>
    <cfRule type="containsBlanks" priority="66" dxfId="9" stopIfTrue="1">
      <formula>LEN(TRIM(AC50))=0</formula>
    </cfRule>
  </conditionalFormatting>
  <conditionalFormatting sqref="AC51">
    <cfRule type="containsText" priority="41" operator="containsText" dxfId="9" stopIfTrue="1" text="Aqui">
      <formula>NOT(ISERROR(SEARCH("Aqui",AC51)))</formula>
    </cfRule>
    <cfRule type="containsBlanks" priority="42" dxfId="9" stopIfTrue="1">
      <formula>LEN(TRIM(AC51))=0</formula>
    </cfRule>
  </conditionalFormatting>
  <conditionalFormatting sqref="AC52">
    <cfRule type="containsText" priority="17" operator="containsText" dxfId="9" stopIfTrue="1" text="Aqui">
      <formula>NOT(ISERROR(SEARCH("Aqui",AC52)))</formula>
    </cfRule>
    <cfRule type="containsBlanks" priority="18" dxfId="9" stopIfTrue="1">
      <formula>LEN(TRIM(AC52))=0</formula>
    </cfRule>
  </conditionalFormatting>
  <conditionalFormatting sqref="AE6:AE47 AE49 AE53:AE505">
    <cfRule type="colorScale" priority="206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5">
    <cfRule type="colorScale" priority="208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5">
    <cfRule type="colorScale" priority="109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5">
    <cfRule type="expression" priority="6" dxfId="5">
      <formula>$AI6="↓"</formula>
    </cfRule>
    <cfRule type="expression" priority="7" dxfId="6">
      <formula>$AI6="↑"</formula>
    </cfRule>
  </conditionalFormatting>
  <conditionalFormatting sqref="AJ6:AJ47 AJ49 AJ53:AJ505">
    <cfRule type="colorScale" priority="107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5">
    <cfRule type="expression" priority="4" dxfId="6" stopIfTrue="1">
      <formula>$AI6="↓"</formula>
    </cfRule>
    <cfRule type="expression" priority="5" dxfId="5" stopIfTrue="1">
      <formula>$AI6="↑"</formula>
    </cfRule>
  </conditionalFormatting>
  <conditionalFormatting sqref="B6:AH47 B49:AH49 B53:AH505 AJ6:AJ47 AJ49 AJ53:AJ505 AL6:AM47 AL49:AM49 AL53:AM505">
    <cfRule type="expression" priority="115" dxfId="0" stopIfTrue="1">
      <formula>$B6="Venut"</formula>
    </cfRule>
  </conditionalFormatting>
  <conditionalFormatting sqref="G48:AH48 AJ48 AL48:AM48">
    <cfRule type="expression" priority="85" dxfId="0" stopIfTrue="1">
      <formula>$B48="Venut"</formula>
    </cfRule>
  </conditionalFormatting>
  <conditionalFormatting sqref="B50:AH50 AJ50 AL50:AM50">
    <cfRule type="expression" priority="60" dxfId="0" stopIfTrue="1">
      <formula>$B50="Venut"</formula>
    </cfRule>
  </conditionalFormatting>
  <conditionalFormatting sqref="B51:AH51 AJ51 AL51:AM51">
    <cfRule type="expression" priority="36" dxfId="0" stopIfTrue="1">
      <formula>$B51="Venut"</formula>
    </cfRule>
  </conditionalFormatting>
  <conditionalFormatting sqref="H52:AH52 AJ52 AL52:AM52">
    <cfRule type="expression" priority="12" dxfId="0" stopIfTrue="1">
      <formula>$B52="Venut"</formula>
    </cfRule>
  </conditionalFormatting>
  <conditionalFormatting sqref="AM6:AM47 AM49 AM53:AM505">
    <cfRule type="colorScale" priority="110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2024-11-06T20:31:20Z</dcterms:modified>
  <cp:lastModifiedBy>Aleix Borrella Colomé</cp:lastModifiedBy>
</cp:coreProperties>
</file>