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500" windowWidth="28800" windowHeight="15660" tabRatio="600" firstSheet="0" activeTab="1" autoFilterDateGrouping="1"/>
  </bookViews>
  <sheets>
    <sheet name="Hipoteca" sheetId="1" state="visible" r:id="rId1"/>
    <sheet name="SIP" sheetId="2" state="visible" r:id="rId2"/>
  </sheets>
  <definedNames/>
  <calcPr calcId="18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3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1" fillId="0" borderId="0"/>
    <xf numFmtId="0" fontId="32" fillId="0" borderId="0"/>
  </cellStyleXfs>
  <cellXfs count="126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0" fillId="0" borderId="1" applyAlignment="1" pivotButton="0" quotePrefix="0" xfId="0">
      <alignment horizontal="right" vertical="center"/>
    </xf>
    <xf numFmtId="0" fontId="19" fillId="7" borderId="1" applyAlignment="1" pivotButton="0" quotePrefix="0" xfId="0">
      <alignment horizontal="center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2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41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3" min="1" max="1"/>
    <col width="11.6640625" customWidth="1" style="83" min="2" max="2"/>
    <col width="11.1640625" customWidth="1" style="83" min="3" max="3"/>
    <col width="16.5" bestFit="1" customWidth="1" style="83" min="4" max="4"/>
    <col width="10.33203125" customWidth="1" style="83" min="5" max="5"/>
    <col width="10.33203125" bestFit="1" customWidth="1" style="83" min="6" max="6"/>
    <col width="11.1640625" bestFit="1" customWidth="1" style="83" min="7" max="7"/>
    <col width="11.5" customWidth="1" style="83" min="8" max="8"/>
    <col width="10" customWidth="1" style="83" min="9" max="9"/>
    <col width="7.5" customWidth="1" style="83" min="10" max="10"/>
    <col width="10.33203125" customWidth="1" style="83" min="11" max="11"/>
    <col width="13.6640625" bestFit="1" customWidth="1" style="83" min="12" max="13"/>
    <col width="9" customWidth="1" style="83" min="14" max="16"/>
    <col width="11.83203125" customWidth="1" style="83" min="17" max="17"/>
    <col width="13" customWidth="1" style="83" min="18" max="18"/>
    <col width="15.1640625" customWidth="1" style="83" min="19" max="19"/>
    <col width="12.6640625" customWidth="1" style="83" min="20" max="20"/>
    <col width="15.6640625" bestFit="1" customWidth="1" style="83" min="21" max="21"/>
    <col width="10.1640625" customWidth="1" style="83" min="22" max="22"/>
    <col width="11.33203125" customWidth="1" style="83" min="23" max="23"/>
    <col width="8.6640625" customWidth="1" style="83" min="24" max="24"/>
    <col width="6.1640625" customWidth="1" style="83" min="25" max="25"/>
    <col width="3.5" customWidth="1" style="83" min="26" max="26"/>
    <col width="14.1640625" customWidth="1" style="83" min="27" max="27"/>
    <col width="10.5" bestFit="1" customWidth="1" style="83" min="28" max="28"/>
    <col width="3.33203125" customWidth="1" style="83" min="29" max="29"/>
    <col width="17.6640625" customWidth="1" style="83" min="30" max="30"/>
    <col width="15.5" bestFit="1" customWidth="1" style="83" min="31" max="31"/>
    <col width="2.83203125" customWidth="1" style="83" min="32" max="32"/>
    <col width="12.6640625" customWidth="1" style="83" min="33" max="33"/>
    <col width="10.83203125" customWidth="1" style="83" min="34" max="57"/>
    <col width="10.83203125" customWidth="1" style="83" min="58" max="16384"/>
  </cols>
  <sheetData>
    <row r="3">
      <c r="B3" s="82" t="inlineStr">
        <is>
          <t>Gastos associats a la compra d'una vivenda d'obra nova</t>
        </is>
      </c>
      <c r="P3" s="82" t="inlineStr">
        <is>
          <t>Gastos associats a la compra d'una vivenda desegona mà</t>
        </is>
      </c>
    </row>
    <row r="4" ht="5" customHeight="1"/>
    <row r="5">
      <c r="B5" s="89" t="inlineStr">
        <is>
          <t>Càrrec</t>
        </is>
      </c>
      <c r="C5" s="77" t="n"/>
      <c r="D5" s="77" t="n"/>
      <c r="E5" s="92" t="inlineStr">
        <is>
          <t>%  ↓</t>
        </is>
      </c>
      <c r="F5" s="92" t="inlineStr">
        <is>
          <t>%  ↑</t>
        </is>
      </c>
      <c r="G5" s="92" t="inlineStr">
        <is>
          <t>Import  ↓</t>
        </is>
      </c>
      <c r="H5" s="92" t="inlineStr">
        <is>
          <t>Import  ↑</t>
        </is>
      </c>
      <c r="I5" s="92" t="inlineStr">
        <is>
          <t>Observacions</t>
        </is>
      </c>
      <c r="J5" s="77" t="n"/>
      <c r="K5" s="77" t="n"/>
      <c r="L5" s="77" t="n"/>
      <c r="M5" s="78" t="n"/>
      <c r="P5" s="90" t="inlineStr">
        <is>
          <t>Càrrec</t>
        </is>
      </c>
      <c r="Q5" s="77" t="n"/>
      <c r="R5" s="77" t="n"/>
      <c r="S5" s="93" t="inlineStr">
        <is>
          <t>%  ↓</t>
        </is>
      </c>
      <c r="T5" s="93" t="inlineStr">
        <is>
          <t>%  ↑</t>
        </is>
      </c>
      <c r="U5" s="93" t="inlineStr">
        <is>
          <t>Import  ↓</t>
        </is>
      </c>
      <c r="V5" s="93" t="inlineStr">
        <is>
          <t>Import  ↑</t>
        </is>
      </c>
      <c r="W5" s="93" t="inlineStr">
        <is>
          <t>Observacions</t>
        </is>
      </c>
      <c r="X5" s="77" t="n"/>
      <c r="Y5" s="77" t="n"/>
      <c r="Z5" s="77" t="n"/>
      <c r="AA5" s="77" t="n"/>
      <c r="AB5" s="78" t="n"/>
    </row>
    <row r="6">
      <c r="B6" s="79" t="inlineStr">
        <is>
          <t>Gastos de notaria</t>
        </is>
      </c>
      <c r="C6" s="77" t="n"/>
      <c r="D6" s="77" t="n"/>
      <c r="E6" s="22" t="n">
        <v>0.002</v>
      </c>
      <c r="F6" s="22" t="n">
        <v>0.003</v>
      </c>
      <c r="G6" s="106" t="n">
        <v>600</v>
      </c>
      <c r="H6" s="106" t="n">
        <v>1200</v>
      </c>
      <c r="I6" s="2" t="inlineStr">
        <is>
          <t>-</t>
        </is>
      </c>
      <c r="J6" s="77" t="n"/>
      <c r="K6" s="77" t="n"/>
      <c r="L6" s="77" t="n"/>
      <c r="M6" s="78" t="n"/>
      <c r="P6" s="79" t="inlineStr">
        <is>
          <t>Gastos de notaria</t>
        </is>
      </c>
      <c r="Q6" s="77" t="n"/>
      <c r="R6" s="77" t="n"/>
      <c r="S6" s="22" t="n">
        <v>0.002</v>
      </c>
      <c r="T6" s="22" t="n">
        <v>0.003</v>
      </c>
      <c r="U6" s="106" t="n">
        <v>600</v>
      </c>
      <c r="V6" s="106" t="n">
        <v>1200</v>
      </c>
      <c r="W6" s="2" t="inlineStr">
        <is>
          <t>-</t>
        </is>
      </c>
      <c r="X6" s="77" t="n"/>
      <c r="Y6" s="77" t="n"/>
      <c r="Z6" s="77" t="n"/>
      <c r="AA6" s="77" t="n"/>
      <c r="AB6" s="78" t="n"/>
    </row>
    <row r="7">
      <c r="B7" s="79" t="inlineStr">
        <is>
          <t>Gastos de registre de la propietat</t>
        </is>
      </c>
      <c r="C7" s="77" t="n"/>
      <c r="D7" s="77" t="n"/>
      <c r="E7" s="22" t="n">
        <v>0.0015</v>
      </c>
      <c r="F7" s="22" t="n">
        <v>0.002</v>
      </c>
      <c r="G7" s="106" t="n">
        <v>400</v>
      </c>
      <c r="H7" s="106" t="n">
        <v>800</v>
      </c>
      <c r="I7" s="2" t="inlineStr">
        <is>
          <t>-</t>
        </is>
      </c>
      <c r="J7" s="77" t="n"/>
      <c r="K7" s="77" t="n"/>
      <c r="L7" s="77" t="n"/>
      <c r="M7" s="78" t="n"/>
      <c r="P7" s="79" t="inlineStr">
        <is>
          <t>Gastos de registre de la propietat</t>
        </is>
      </c>
      <c r="Q7" s="77" t="n"/>
      <c r="R7" s="77" t="n"/>
      <c r="S7" s="22" t="n">
        <v>0.0015</v>
      </c>
      <c r="T7" s="22" t="n">
        <v>0.002</v>
      </c>
      <c r="U7" s="106" t="n">
        <v>400</v>
      </c>
      <c r="V7" s="106" t="n">
        <v>800</v>
      </c>
      <c r="W7" s="2" t="inlineStr">
        <is>
          <t>-</t>
        </is>
      </c>
      <c r="X7" s="77" t="n"/>
      <c r="Y7" s="77" t="n"/>
      <c r="Z7" s="77" t="n"/>
      <c r="AA7" s="77" t="n"/>
      <c r="AB7" s="78" t="n"/>
    </row>
    <row r="8">
      <c r="B8" s="79" t="inlineStr">
        <is>
          <t>Gastos de gestoria</t>
        </is>
      </c>
      <c r="C8" s="77" t="n"/>
      <c r="D8" s="77" t="n"/>
      <c r="E8" s="22" t="inlineStr">
        <is>
          <t>-</t>
        </is>
      </c>
      <c r="F8" s="22" t="inlineStr">
        <is>
          <t>-</t>
        </is>
      </c>
      <c r="G8" s="107" t="n">
        <v>300</v>
      </c>
      <c r="H8" s="107" t="n">
        <v>600</v>
      </c>
      <c r="I8" s="2" t="inlineStr">
        <is>
          <t>No es obligatori pero si no et vols preocupar de res es paga i ja esta</t>
        </is>
      </c>
      <c r="J8" s="77" t="n"/>
      <c r="K8" s="77" t="n"/>
      <c r="L8" s="77" t="n"/>
      <c r="M8" s="78" t="n"/>
      <c r="P8" s="79" t="inlineStr">
        <is>
          <t>Gastos de gestoria</t>
        </is>
      </c>
      <c r="Q8" s="77" t="n"/>
      <c r="R8" s="77" t="n"/>
      <c r="S8" s="22" t="inlineStr">
        <is>
          <t>-</t>
        </is>
      </c>
      <c r="T8" s="22" t="inlineStr">
        <is>
          <t>-</t>
        </is>
      </c>
      <c r="U8" s="107" t="n">
        <v>300</v>
      </c>
      <c r="V8" s="107" t="n">
        <v>600</v>
      </c>
      <c r="W8" s="2" t="inlineStr">
        <is>
          <t>No es obligatori pero si no et vols preocupar de res es paga i ja esta</t>
        </is>
      </c>
      <c r="X8" s="77" t="n"/>
      <c r="Y8" s="77" t="n"/>
      <c r="Z8" s="77" t="n"/>
      <c r="AA8" s="77" t="n"/>
      <c r="AB8" s="78" t="n"/>
    </row>
    <row r="9">
      <c r="B9" s="79" t="inlineStr">
        <is>
          <t>Taxació hipotecaria</t>
        </is>
      </c>
      <c r="C9" s="77" t="n"/>
      <c r="D9" s="77" t="n"/>
      <c r="E9" s="22" t="inlineStr">
        <is>
          <t>-</t>
        </is>
      </c>
      <c r="F9" s="22" t="inlineStr">
        <is>
          <t>-</t>
        </is>
      </c>
      <c r="G9" s="107" t="n">
        <v>300</v>
      </c>
      <c r="H9" s="107" t="n">
        <v>500</v>
      </c>
      <c r="I9" s="2" t="inlineStr">
        <is>
          <t>En principi en les vivendes d'obra nova la taxació ja està inclosa</t>
        </is>
      </c>
      <c r="J9" s="77" t="n"/>
      <c r="K9" s="77" t="n"/>
      <c r="L9" s="77" t="n"/>
      <c r="M9" s="78" t="n"/>
      <c r="P9" s="79" t="inlineStr">
        <is>
          <t>Taxació hipotecaria</t>
        </is>
      </c>
      <c r="Q9" s="77" t="n"/>
      <c r="R9" s="77" t="n"/>
      <c r="S9" s="22" t="inlineStr">
        <is>
          <t>-</t>
        </is>
      </c>
      <c r="T9" s="22" t="inlineStr">
        <is>
          <t>-</t>
        </is>
      </c>
      <c r="U9" s="107" t="n">
        <v>300</v>
      </c>
      <c r="V9" s="107" t="n">
        <v>500</v>
      </c>
      <c r="W9" s="2" t="inlineStr">
        <is>
          <t>En principi en les vivendes d'obra nova la taxació ja està inclosa</t>
        </is>
      </c>
      <c r="X9" s="77" t="n"/>
      <c r="Y9" s="77" t="n"/>
      <c r="Z9" s="77" t="n"/>
      <c r="AA9" s="77" t="n"/>
      <c r="AB9" s="78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79" t="inlineStr">
        <is>
          <t>AJD (Impost d'Actes Jurídics Documentats)</t>
        </is>
      </c>
      <c r="C11" s="77" t="n"/>
      <c r="D11" s="77" t="n"/>
      <c r="E11" s="108" t="n">
        <v>0.015</v>
      </c>
      <c r="F11" s="108" t="n">
        <v>0.015</v>
      </c>
      <c r="G11" s="107">
        <f>D16*E11</f>
        <v/>
      </c>
      <c r="H11" s="107">
        <f>D16*F11</f>
        <v/>
      </c>
      <c r="I11" s="2" t="inlineStr">
        <is>
          <t>En principi el banc es fa càrrec d'això (s'aplica al preu sense IVA)</t>
        </is>
      </c>
      <c r="J11" s="77" t="n"/>
      <c r="K11" s="77" t="n"/>
      <c r="L11" s="77" t="n"/>
      <c r="M11" s="78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09">
        <f>R16*S11</f>
        <v/>
      </c>
      <c r="V11" s="109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0">
        <f>SUM(G6:G11)</f>
        <v/>
      </c>
      <c r="H12" s="110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1">
        <f>SUM(U6:U11)</f>
        <v/>
      </c>
      <c r="V12" s="111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7">
        <f>CONCATENATE("(mitja  de  ",AVERAGE(G12:H12)," €)")</f>
        <v/>
      </c>
      <c r="U13" s="87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0" t="inlineStr">
        <is>
          <t>Preu immoble</t>
        </is>
      </c>
      <c r="C16" s="78" t="n"/>
      <c r="D16" s="112" t="n">
        <v>225000</v>
      </c>
      <c r="E16" s="88" t="inlineStr">
        <is>
          <t xml:space="preserve">   (preu amb IVA inclòs)</t>
        </is>
      </c>
      <c r="P16" s="81" t="inlineStr">
        <is>
          <t>Preu immoble</t>
        </is>
      </c>
      <c r="Q16" s="78" t="n"/>
      <c r="R16" s="112" t="n">
        <v>210000</v>
      </c>
      <c r="S16" s="87" t="n"/>
    </row>
    <row r="17" ht="16" customHeight="1">
      <c r="B17" s="80" t="inlineStr">
        <is>
          <t>Preu total</t>
        </is>
      </c>
      <c r="C17" s="78" t="n"/>
      <c r="D17" s="113">
        <f>D16+AVERAGE(G12:H12)</f>
        <v/>
      </c>
      <c r="E17" s="85">
        <f>CONCATENATE("   (amb gastos compra del ",ROUND(AVERAGE(G12:H12)/D16*100,1)," %)")</f>
        <v/>
      </c>
      <c r="P17" s="81" t="inlineStr">
        <is>
          <t>Preu total</t>
        </is>
      </c>
      <c r="Q17" s="78" t="n"/>
      <c r="R17" s="113">
        <f>R16+AVERAGE(U12:V12)</f>
        <v/>
      </c>
      <c r="S17" s="85">
        <f>CONCATENATE("   (amb gastos compra del ",ROUND(AVERAGE(U12:V12)/R16*100,1)," %)")</f>
        <v/>
      </c>
    </row>
    <row r="18" ht="17" customHeight="1" thickBot="1"/>
    <row r="19" ht="17" customHeight="1" thickBot="1">
      <c r="B19" s="80" t="inlineStr">
        <is>
          <t>Estalvis</t>
        </is>
      </c>
      <c r="C19" s="78" t="n"/>
      <c r="D19" s="112" t="n">
        <v>40000</v>
      </c>
      <c r="E19" s="87">
        <f>CONCATENATE("(",ROUND((D19/D16*100),1)," %)")</f>
        <v/>
      </c>
      <c r="P19" s="91" t="inlineStr">
        <is>
          <t>Estalvis</t>
        </is>
      </c>
      <c r="Q19" s="77" t="n"/>
      <c r="R19" s="112" t="n">
        <v>40000</v>
      </c>
      <c r="S19" s="88">
        <f>CONCATENATE("   (",ROUND((R19/R16*100),1)," %)")</f>
        <v/>
      </c>
    </row>
    <row r="20" ht="16" customHeight="1">
      <c r="B20" s="80" t="inlineStr">
        <is>
          <t>Estalvis gastos compra</t>
        </is>
      </c>
      <c r="C20" s="78" t="n"/>
      <c r="D20" s="113">
        <f>AVERAGE(G12:H12)</f>
        <v/>
      </c>
      <c r="E20" s="87" t="n"/>
      <c r="P20" s="81" t="inlineStr">
        <is>
          <t>Estalvis gastos compra</t>
        </is>
      </c>
      <c r="Q20" s="78" t="n"/>
      <c r="R20" s="113">
        <f>AVERAGE(U12:V12)</f>
        <v/>
      </c>
      <c r="S20" s="88" t="n"/>
    </row>
    <row r="21" ht="16" customHeight="1">
      <c r="B21" s="80" t="inlineStr">
        <is>
          <t>Estalvis per la hipoteca</t>
        </is>
      </c>
      <c r="C21" s="78" t="n"/>
      <c r="D21" s="107">
        <f>D19-D20</f>
        <v/>
      </c>
      <c r="E21" s="87" t="n"/>
      <c r="F21" s="114" t="n"/>
      <c r="P21" s="81" t="inlineStr">
        <is>
          <t>Estalvis per la hipoteca</t>
        </is>
      </c>
      <c r="Q21" s="78" t="n"/>
      <c r="R21" s="107">
        <f>R19-R20</f>
        <v/>
      </c>
      <c r="S21" s="88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0" t="inlineStr">
        <is>
          <t>Import a financiar</t>
        </is>
      </c>
      <c r="C23" s="78" t="n"/>
      <c r="D23" s="106">
        <f>D16-D21</f>
        <v/>
      </c>
      <c r="E23" s="115" t="n"/>
      <c r="P23" s="81" t="inlineStr">
        <is>
          <t>Import a financiar</t>
        </is>
      </c>
      <c r="Q23" s="78" t="n"/>
      <c r="R23" s="106">
        <f>R16-R21</f>
        <v/>
      </c>
      <c r="S23" s="115" t="n"/>
    </row>
    <row r="24" ht="16" customHeight="1">
      <c r="B24" s="80" t="inlineStr">
        <is>
          <t>Interès fixe (%)</t>
        </is>
      </c>
      <c r="C24" s="78" t="n"/>
      <c r="D24" s="39" t="n">
        <v>2.5</v>
      </c>
      <c r="E24" s="40">
        <f>(D24/12)/100</f>
        <v/>
      </c>
      <c r="P24" s="81" t="inlineStr">
        <is>
          <t>Interès fixe (%)</t>
        </is>
      </c>
      <c r="Q24" s="78" t="n"/>
      <c r="R24" s="39" t="n">
        <v>2.5</v>
      </c>
      <c r="S24" s="40">
        <f>(R24/12)/100</f>
        <v/>
      </c>
    </row>
    <row r="25" ht="16" customHeight="1">
      <c r="B25" s="80" t="inlineStr">
        <is>
          <t>Temps (anys)</t>
        </is>
      </c>
      <c r="C25" s="78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1" t="inlineStr">
        <is>
          <t>Temps (anys)</t>
        </is>
      </c>
      <c r="Q25" s="78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6" t="n"/>
      <c r="E26" s="25" t="n"/>
      <c r="P26" s="42" t="n"/>
      <c r="Q26" s="42" t="n"/>
      <c r="R26" s="116" t="n"/>
      <c r="S26" s="25" t="n"/>
    </row>
    <row r="27" ht="16" customHeight="1">
      <c r="B27" s="84" t="inlineStr">
        <is>
          <t>Quota mensual</t>
        </is>
      </c>
      <c r="C27" s="78" t="n"/>
      <c r="D27" s="117">
        <f>(D23*E24*((1+E24)^E25))/(((1+E24)^E25)-1)</f>
        <v/>
      </c>
      <c r="E27" s="45" t="n"/>
      <c r="P27" s="86" t="inlineStr">
        <is>
          <t>Quota mensual</t>
        </is>
      </c>
      <c r="Q27" s="78" t="n"/>
      <c r="R27" s="118">
        <f>(R23*S24*((1+S24)^S25))/(((1+S24)^S25)-1)</f>
        <v/>
      </c>
      <c r="S27" s="45" t="n"/>
    </row>
    <row r="28" ht="16" customHeight="1">
      <c r="B28" s="84" t="inlineStr">
        <is>
          <t>Quota actual</t>
        </is>
      </c>
      <c r="C28" s="78" t="n"/>
      <c r="D28" s="117" t="n">
        <v>680.8</v>
      </c>
      <c r="E28" s="25" t="n"/>
      <c r="P28" s="86" t="inlineStr">
        <is>
          <t>Quota actual</t>
        </is>
      </c>
      <c r="Q28" s="78" t="n"/>
      <c r="R28" s="118" t="n">
        <v>680.8</v>
      </c>
      <c r="S28" s="25" t="n"/>
    </row>
    <row r="29">
      <c r="B29" s="25" t="n"/>
      <c r="C29" s="25" t="n"/>
      <c r="D29" s="119">
        <f>D27-D28</f>
        <v/>
      </c>
      <c r="E29" s="25" t="n"/>
      <c r="P29" s="25" t="n"/>
      <c r="Q29" s="25" t="n"/>
      <c r="R29" s="119">
        <f>R27-R28</f>
        <v/>
      </c>
      <c r="S29" s="25" t="n"/>
    </row>
    <row r="30">
      <c r="D30" s="120" t="n"/>
    </row>
    <row r="31">
      <c r="D31" s="120" t="n"/>
    </row>
    <row r="32">
      <c r="D32" s="120" t="n"/>
    </row>
    <row r="33">
      <c r="D33" s="120" t="n"/>
    </row>
    <row r="34">
      <c r="D34" s="120" t="n"/>
    </row>
    <row r="35">
      <c r="D35" s="120" t="n"/>
    </row>
    <row r="36">
      <c r="D36" s="120" t="n"/>
    </row>
    <row r="37">
      <c r="D37" s="120" t="n"/>
    </row>
    <row r="38">
      <c r="D38" s="120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38">
      <formula>0</formula>
    </cfRule>
    <cfRule type="cellIs" priority="4" operator="greaterThan" dxfId="37" stopIfTrue="1">
      <formula>0</formula>
    </cfRule>
  </conditionalFormatting>
  <conditionalFormatting sqref="R29">
    <cfRule type="cellIs" priority="1" operator="lessThan" dxfId="38">
      <formula>0</formula>
    </cfRule>
    <cfRule type="cellIs" priority="2" operator="greaterThan" dxfId="37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topLeftCell="A42" workbookViewId="0">
      <selection activeCell="AC63" sqref="AC63"/>
    </sheetView>
  </sheetViews>
  <sheetFormatPr baseColWidth="10" defaultRowHeight="16" outlineLevelCol="0"/>
  <cols>
    <col width="5.5" customWidth="1" style="83" min="1" max="1"/>
    <col width="7" customWidth="1" style="83" min="2" max="2"/>
    <col width="11.83203125" customWidth="1" style="83" min="3" max="3"/>
    <col width="11.33203125" customWidth="1" style="83" min="4" max="4"/>
    <col width="12.1640625" customWidth="1" style="83" min="5" max="5"/>
    <col width="13.6640625" bestFit="1" customWidth="1" style="83" min="6" max="6"/>
    <col width="7.33203125" bestFit="1" customWidth="1" style="83" min="7" max="7"/>
    <col width="3.83203125" customWidth="1" style="83" min="8" max="8"/>
    <col width="13.5" customWidth="1" style="83" min="9" max="9"/>
    <col width="12.5" customWidth="1" style="83" min="10" max="10"/>
    <col width="10.33203125" bestFit="1" customWidth="1" style="83" min="11" max="11"/>
    <col width="20" bestFit="1" customWidth="1" style="83" min="12" max="12"/>
    <col width="7.33203125" customWidth="1" style="83" min="13" max="13"/>
    <col width="8.6640625" customWidth="1" style="83" min="14" max="14"/>
    <col width="20.6640625" customWidth="1" style="83" min="15" max="15"/>
    <col width="26" bestFit="1" customWidth="1" style="83" min="16" max="16"/>
    <col width="8.83203125" customWidth="1" style="83" min="17" max="17"/>
    <col width="8.1640625" customWidth="1" style="83" min="18" max="18"/>
    <col width="7.1640625" customWidth="1" style="83" min="19" max="19"/>
    <col width="10.6640625" customWidth="1" style="83" min="20" max="20"/>
    <col width="15.5" bestFit="1" customWidth="1" style="83" min="21" max="21"/>
    <col width="11.6640625" bestFit="1" customWidth="1" style="83" min="22" max="22"/>
    <col width="11.33203125" bestFit="1" customWidth="1" style="83" min="23" max="23"/>
    <col width="6.83203125" customWidth="1" style="83" min="24" max="24"/>
    <col width="9.33203125" bestFit="1" customWidth="1" style="83" min="25" max="25"/>
    <col width="8.6640625" customWidth="1" style="83" min="26" max="26"/>
    <col width="9.5" customWidth="1" style="83" min="27" max="27"/>
    <col width="8.5" customWidth="1" style="83" min="28" max="28"/>
    <col width="4.5" customWidth="1" style="83" min="29" max="29"/>
    <col width="3.83203125" customWidth="1" style="83" min="30" max="30"/>
    <col width="11.33203125" customWidth="1" style="83" min="31" max="31"/>
    <col width="16" customWidth="1" style="83" min="32" max="32"/>
    <col width="3.83203125" customWidth="1" style="83" min="33" max="33"/>
    <col width="15.5" customWidth="1" style="83" min="34" max="34"/>
    <col width="6.5" customWidth="1" style="83" min="35" max="35"/>
    <col width="16.1640625" customWidth="1" style="83" min="36" max="36"/>
    <col width="6.33203125" customWidth="1" style="83" min="37" max="37"/>
    <col width="4.1640625" customWidth="1" style="83" min="38" max="38"/>
    <col width="10.83203125" customWidth="1" style="83" min="39" max="101"/>
    <col width="10.83203125" customWidth="1" style="83" min="102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4" t="inlineStr">
        <is>
          <t>Número total de pisos</t>
        </is>
      </c>
      <c r="D2" s="95" t="n"/>
      <c r="E2" s="96" t="n"/>
      <c r="F2" s="101">
        <f>COUNTA(B6:B503)</f>
        <v/>
      </c>
      <c r="G2" s="96" t="n"/>
      <c r="H2" s="19" t="n"/>
      <c r="I2" s="103" t="inlineStr">
        <is>
          <t>Pisos actius</t>
        </is>
      </c>
      <c r="J2" s="78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8" t="n"/>
      <c r="AJ2" s="121" t="n">
        <v>35000</v>
      </c>
      <c r="AK2" s="78" t="n"/>
    </row>
    <row r="3" ht="20" customHeight="1">
      <c r="B3" s="69" t="inlineStr">
        <is>
          <t>JEJE</t>
        </is>
      </c>
      <c r="C3" s="97" t="n"/>
      <c r="D3" s="97" t="n"/>
      <c r="E3" s="98" t="n"/>
      <c r="F3" s="102" t="n"/>
      <c r="G3" s="98" t="n"/>
      <c r="H3" s="19" t="n"/>
      <c r="I3" s="103" t="inlineStr">
        <is>
          <t>Pisos venuts</t>
        </is>
      </c>
      <c r="J3" s="78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8" t="n"/>
      <c r="AJ3" s="99" t="n">
        <v>2.5</v>
      </c>
      <c r="AK3" s="78" t="n"/>
      <c r="AL3" s="122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5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5" t="inlineStr">
        <is>
          <t>Data 
actualització</t>
        </is>
      </c>
      <c r="G5" s="105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5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5" t="inlineStr">
        <is>
          <t>m2
(constr)</t>
        </is>
      </c>
      <c r="R5" s="105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5" t="inlineStr">
        <is>
          <t>Jardí</t>
        </is>
      </c>
      <c r="Y5" s="105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5" t="inlineStr">
        <is>
          <t>Preu / m2</t>
        </is>
      </c>
      <c r="AF5" s="105" t="inlineStr">
        <is>
          <t>Preu / m2 / any</t>
        </is>
      </c>
      <c r="AH5" s="105" t="inlineStr">
        <is>
          <t>Preu / m2 (barri)</t>
        </is>
      </c>
      <c r="AI5" s="78" t="n"/>
      <c r="AJ5" s="105" t="inlineStr">
        <is>
          <t>Preu / m2 / any (barri)</t>
        </is>
      </c>
      <c r="AK5" s="78" t="n"/>
      <c r="AM5" s="105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3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4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3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4">
        <f>IF(I7="","",((I7-$AJ$2)*$AL$3*((1+$AL$3)^(30*12)))/(((1+$AL$3)^(30*12))-1))</f>
        <v/>
      </c>
    </row>
    <row r="8">
      <c r="B8" s="6" t="inlineStr">
        <is>
          <t>Actiu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2024-12-06</t>
        </is>
      </c>
      <c r="G8" s="11" t="n">
        <v>74</v>
      </c>
      <c r="H8" s="18" t="n"/>
      <c r="I8" s="123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4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3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4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3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4">
        <f>IF(I10="","",((I10-$AJ$2)*$AL$3*((1+$AL$3)^(30*12)))/(((1+$AL$3)^(30*12))-1))</f>
        <v/>
      </c>
    </row>
    <row r="11">
      <c r="B11" s="6" t="inlineStr">
        <is>
          <t>Actiu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</t>
        </is>
      </c>
      <c r="F11" s="12" t="inlineStr">
        <is>
          <t>2024-12-06</t>
        </is>
      </c>
      <c r="G11" s="11" t="n">
        <v>74</v>
      </c>
      <c r="H11" s="18" t="n"/>
      <c r="I11" s="123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4">
        <f>IF(I11="","",((I11-$AJ$2)*$AL$3*((1+$AL$3)^(30*12)))/(((1+$AL$3)^(30*12))-1))</f>
        <v/>
      </c>
    </row>
    <row r="12">
      <c r="B12" s="6" t="inlineStr">
        <is>
          <t>Actiu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2024-12-06</t>
        </is>
      </c>
      <c r="G12" s="11" t="n">
        <v>74</v>
      </c>
      <c r="H12" s="19" t="n"/>
      <c r="I12" s="123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4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3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4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</t>
        </is>
      </c>
      <c r="F14" s="12" t="inlineStr">
        <is>
          <t>2024-12-06</t>
        </is>
      </c>
      <c r="G14" s="11" t="n">
        <v>74</v>
      </c>
      <c r="H14" s="19" t="n"/>
      <c r="I14" s="123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4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3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4">
        <f>IF(I15="","",((I15-$AJ$2)*$AL$3*((1+$AL$3)^(30*12)))/(((1+$AL$3)^(30*12))-1))</f>
        <v/>
      </c>
    </row>
    <row r="16">
      <c r="B16" s="6" t="inlineStr">
        <is>
          <t>Actiu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2024-12-06</t>
        </is>
      </c>
      <c r="G16" s="11" t="n">
        <v>74</v>
      </c>
      <c r="H16" s="19" t="n"/>
      <c r="I16" s="123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4">
        <f>IF(I16="","",((I16-$AJ$2)*$AL$3*((1+$AL$3)^(30*12)))/(((1+$AL$3)^(30*12))-1))</f>
        <v/>
      </c>
    </row>
    <row r="17">
      <c r="B17" s="6" t="inlineStr">
        <is>
          <t>Actiu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2024-12-06</t>
        </is>
      </c>
      <c r="G17" s="11" t="n">
        <v>74</v>
      </c>
      <c r="H17" s="19" t="n"/>
      <c r="I17" s="123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4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</t>
        </is>
      </c>
      <c r="F18" s="12" t="inlineStr">
        <is>
          <t>2024-12-06</t>
        </is>
      </c>
      <c r="G18" s="11" t="n">
        <v>74</v>
      </c>
      <c r="H18" s="18" t="n"/>
      <c r="I18" s="123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4">
        <f>IF(I18="","",((I18-$AJ$2)*$AL$3*((1+$AL$3)^(30*12)))/(((1+$AL$3)^(30*12))-1))</f>
        <v/>
      </c>
    </row>
    <row r="19">
      <c r="B19" s="6" t="inlineStr">
        <is>
          <t>Actiu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2024-12-06</t>
        </is>
      </c>
      <c r="G19" s="11" t="n">
        <v>74</v>
      </c>
      <c r="H19" s="19" t="n"/>
      <c r="I19" s="123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4">
        <f>IF(I19="","",((I19-$AJ$2)*$AL$3*((1+$AL$3)^(30*12)))/(((1+$AL$3)^(30*12))-1))</f>
        <v/>
      </c>
    </row>
    <row r="20">
      <c r="B20" s="6" t="inlineStr">
        <is>
          <t>Actiu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2024-12-06</t>
        </is>
      </c>
      <c r="G20" s="11" t="n">
        <v>74</v>
      </c>
      <c r="H20" s="19" t="n"/>
      <c r="I20" s="123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4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2024-12-06</t>
        </is>
      </c>
      <c r="G21" s="11" t="n">
        <v>74</v>
      </c>
      <c r="H21" s="18" t="n"/>
      <c r="I21" s="123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4">
        <f>IF(I21="","",((I21-$AJ$2)*$AL$3*((1+$AL$3)^(30*12)))/(((1+$AL$3)^(30*12))-1))</f>
        <v/>
      </c>
    </row>
    <row r="22">
      <c r="B22" s="6" t="inlineStr">
        <is>
          <t>Actiu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</t>
        </is>
      </c>
      <c r="F22" s="12" t="inlineStr">
        <is>
          <t>2024-12-06</t>
        </is>
      </c>
      <c r="G22" s="11" t="n">
        <v>74</v>
      </c>
      <c r="H22" s="19" t="n"/>
      <c r="I22" s="123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4">
        <f>IF(I22="","",((I22-$AJ$2)*$AL$3*((1+$AL$3)^(30*12)))/(((1+$AL$3)^(30*12))-1))</f>
        <v/>
      </c>
    </row>
    <row r="23">
      <c r="B23" s="6" t="inlineStr">
        <is>
          <t>Actiu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</t>
        </is>
      </c>
      <c r="F23" s="12" t="inlineStr">
        <is>
          <t>2024-12-06</t>
        </is>
      </c>
      <c r="G23" s="11" t="n">
        <v>74</v>
      </c>
      <c r="H23" s="19" t="n"/>
      <c r="I23" s="123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4">
        <f>IF(I23="","",((I23-$AJ$2)*$AL$3*((1+$AL$3)^(30*12)))/(((1+$AL$3)^(30*12))-1))</f>
        <v/>
      </c>
    </row>
    <row r="24">
      <c r="B24" s="6" t="inlineStr">
        <is>
          <t>Actiu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</t>
        </is>
      </c>
      <c r="F24" s="12" t="inlineStr">
        <is>
          <t>2024-12-06</t>
        </is>
      </c>
      <c r="G24" s="11" t="n">
        <v>74</v>
      </c>
      <c r="H24" s="18" t="n"/>
      <c r="I24" s="123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4">
        <f>IF(I24="","",((I24-$AJ$2)*$AL$3*((1+$AL$3)^(30*12)))/(((1+$AL$3)^(30*12))-1))</f>
        <v/>
      </c>
    </row>
    <row r="25">
      <c r="B25" s="6" t="inlineStr">
        <is>
          <t>Actiu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2024-12-06</t>
        </is>
      </c>
      <c r="G25" s="11" t="n">
        <v>74</v>
      </c>
      <c r="H25" s="19" t="n"/>
      <c r="I25" s="123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4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2024-12-06</t>
        </is>
      </c>
      <c r="G26" s="11" t="n">
        <v>74</v>
      </c>
      <c r="H26" s="19" t="n"/>
      <c r="I26" s="123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4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2024-12-06</t>
        </is>
      </c>
      <c r="G27" s="11" t="n">
        <v>74</v>
      </c>
      <c r="H27" s="18" t="n"/>
      <c r="I27" s="123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4">
        <f>IF(I27="","",((I27-$AJ$2)*$AL$3*((1+$AL$3)^(30*12)))/(((1+$AL$3)^(30*12))-1))</f>
        <v/>
      </c>
    </row>
    <row r="28">
      <c r="B28" s="6" t="inlineStr">
        <is>
          <t>Actiu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</t>
        </is>
      </c>
      <c r="F28" s="12" t="inlineStr">
        <is>
          <t>2024-12-06</t>
        </is>
      </c>
      <c r="G28" s="11" t="n">
        <v>74</v>
      </c>
      <c r="H28" s="19" t="n"/>
      <c r="I28" s="123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4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3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4">
        <f>IF(I29="","",((I29-$AJ$2)*$AL$3*((1+$AL$3)^(30*12)))/(((1+$AL$3)^(30*12))-1))</f>
        <v/>
      </c>
    </row>
    <row r="30">
      <c r="B30" s="6" t="inlineStr">
        <is>
          <t>Actiu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</t>
        </is>
      </c>
      <c r="F30" s="12" t="inlineStr">
        <is>
          <t>2024-12-06</t>
        </is>
      </c>
      <c r="G30" s="11" t="n">
        <v>74</v>
      </c>
      <c r="H30" s="18" t="n"/>
      <c r="I30" s="123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4">
        <f>IF(I30="","",((I30-$AJ$2)*$AL$3*((1+$AL$3)^(30*12)))/(((1+$AL$3)^(30*12))-1))</f>
        <v/>
      </c>
    </row>
    <row r="31">
      <c r="B31" s="6" t="inlineStr">
        <is>
          <t>Actiu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</t>
        </is>
      </c>
      <c r="F31" s="12" t="inlineStr">
        <is>
          <t>2024-12-06</t>
        </is>
      </c>
      <c r="G31" s="11" t="n">
        <v>74</v>
      </c>
      <c r="H31" s="19" t="n"/>
      <c r="I31" s="123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4">
        <f>IF(I31="","",((I31-$AJ$2)*$AL$3*((1+$AL$3)^(30*12)))/(((1+$AL$3)^(30*12))-1))</f>
        <v/>
      </c>
    </row>
    <row r="32">
      <c r="B32" s="6" t="inlineStr">
        <is>
          <t>Actiu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</t>
        </is>
      </c>
      <c r="F32" s="12" t="inlineStr">
        <is>
          <t>2024-12-06</t>
        </is>
      </c>
      <c r="G32" s="11" t="n">
        <v>74</v>
      </c>
      <c r="H32" s="19" t="n"/>
      <c r="I32" s="123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4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3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4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3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4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3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4" t="inlineStr">
        <is>
          <t>-</t>
        </is>
      </c>
    </row>
    <row r="36">
      <c r="B36" s="6" t="inlineStr">
        <is>
          <t>Actiu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</t>
        </is>
      </c>
      <c r="F36" s="12" t="inlineStr">
        <is>
          <t>2024-12-06</t>
        </is>
      </c>
      <c r="G36" s="60" t="n">
        <v>74</v>
      </c>
      <c r="H36" s="18" t="n"/>
      <c r="I36" s="123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4">
        <f>IF(I36="","",((I36-$AJ$2)*$AL$3*((1+$AL$3)^(30*12)))/(((1+$AL$3)^(30*12))-1))</f>
        <v/>
      </c>
    </row>
    <row r="37">
      <c r="B37" s="6" t="inlineStr">
        <is>
          <t>Actiu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</t>
        </is>
      </c>
      <c r="F37" s="12" t="inlineStr">
        <is>
          <t>2024-12-06</t>
        </is>
      </c>
      <c r="G37" s="11" t="n">
        <v>74</v>
      </c>
      <c r="H37" s="19" t="n"/>
      <c r="I37" s="123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4">
        <f>IF(I37="","",((I37-$AJ$2)*$AL$3*((1+$AL$3)^(30*12)))/(((1+$AL$3)^(30*12))-1))</f>
        <v/>
      </c>
    </row>
    <row r="38">
      <c r="B38" s="6" t="inlineStr">
        <is>
          <t>Actiu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2024-12-06</t>
        </is>
      </c>
      <c r="G38" s="11" t="n">
        <v>74</v>
      </c>
      <c r="H38" s="19" t="n"/>
      <c r="I38" s="123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4">
        <f>IF(I38="","",((I38-$AJ$2)*$AL$3*((1+$AL$3)^(30*12)))/(((1+$AL$3)^(30*12))-1))</f>
        <v/>
      </c>
    </row>
    <row r="39">
      <c r="B39" s="6" t="inlineStr">
        <is>
          <t>Actiu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</t>
        </is>
      </c>
      <c r="F39" s="12" t="inlineStr">
        <is>
          <t>2024-12-06</t>
        </is>
      </c>
      <c r="G39" s="11" t="n">
        <v>74</v>
      </c>
      <c r="H39" s="18" t="n"/>
      <c r="I39" s="123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4">
        <f>IF(I39="","",((I39-$AJ$2)*$AL$3*((1+$AL$3)^(30*12)))/(((1+$AL$3)^(30*12))-1))</f>
        <v/>
      </c>
    </row>
    <row r="40">
      <c r="B40" s="6" t="inlineStr">
        <is>
          <t>Actiu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</t>
        </is>
      </c>
      <c r="F40" s="12" t="inlineStr">
        <is>
          <t>2024-12-06</t>
        </is>
      </c>
      <c r="G40" s="11" t="n">
        <v>74</v>
      </c>
      <c r="H40" s="19" t="n"/>
      <c r="I40" s="123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4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3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4">
        <f>IF(I41="","",((I41-$AJ$2)*$AL$3*((1+$AL$3)^(30*12)))/(((1+$AL$3)^(30*12))-1))</f>
        <v/>
      </c>
    </row>
    <row r="42">
      <c r="B42" s="6" t="inlineStr">
        <is>
          <t>Actiu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2024-12-06</t>
        </is>
      </c>
      <c r="G42" s="11" t="n">
        <v>72</v>
      </c>
      <c r="H42" s="18" t="n"/>
      <c r="I42" s="123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4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3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4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3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4">
        <f>IF(I44="","",((I44-$AJ$2)*$AL$3*((1+$AL$3)^(30*12)))/(((1+$AL$3)^(30*12))-1))</f>
        <v/>
      </c>
    </row>
    <row r="45">
      <c r="B45" s="6" t="inlineStr">
        <is>
          <t>Actiu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</t>
        </is>
      </c>
      <c r="F45" s="12" t="inlineStr">
        <is>
          <t>2024-12-06</t>
        </is>
      </c>
      <c r="G45" s="11" t="n">
        <v>72</v>
      </c>
      <c r="H45" s="18" t="n"/>
      <c r="I45" s="123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4">
        <f>IF(I45="","",((I45-$AJ$2)*$AL$3*((1+$AL$3)^(30*12)))/(((1+$AL$3)^(30*12))-1))</f>
        <v/>
      </c>
    </row>
    <row r="46">
      <c r="B46" s="6" t="inlineStr">
        <is>
          <t>Actiu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2024-12-06</t>
        </is>
      </c>
      <c r="G46" s="11" t="n">
        <v>72</v>
      </c>
      <c r="H46" s="19" t="n"/>
      <c r="I46" s="123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4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</t>
        </is>
      </c>
      <c r="F47" s="12" t="inlineStr">
        <is>
          <t>2024-12-06</t>
        </is>
      </c>
      <c r="G47" s="11" t="n">
        <v>72</v>
      </c>
      <c r="H47" s="19" t="n"/>
      <c r="I47" s="123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4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3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4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3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4" t="inlineStr">
        <is>
          <t>-</t>
        </is>
      </c>
    </row>
    <row r="50">
      <c r="B50" s="6" t="inlineStr">
        <is>
          <t>Actiu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</t>
        </is>
      </c>
      <c r="F50" s="12" t="inlineStr">
        <is>
          <t>2024-12-06</t>
        </is>
      </c>
      <c r="G50" s="11" t="n">
        <v>66</v>
      </c>
      <c r="H50" s="19" t="n"/>
      <c r="I50" s="123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4">
        <f>IF(I50="","",((I50-$AJ$2)*$AL$3*((1+$AL$3)^(30*12)))/(((1+$AL$3)^(30*12))-1))</f>
        <v/>
      </c>
    </row>
    <row r="51">
      <c r="B51" s="6" t="inlineStr">
        <is>
          <t>Actiu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</t>
        </is>
      </c>
      <c r="F51" s="12" t="inlineStr">
        <is>
          <t>2024-12-06</t>
        </is>
      </c>
      <c r="G51" s="11" t="n">
        <v>64</v>
      </c>
      <c r="H51" s="19" t="n"/>
      <c r="I51" s="123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4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3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4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3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4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3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4">
        <f>IF(I54="","",((I54-$AJ$2)*$AL$3*((1+$AL$3)^(30*12)))/(((1+$AL$3)^(30*12))-1))</f>
        <v/>
      </c>
    </row>
    <row r="55">
      <c r="B55" s="6" t="inlineStr">
        <is>
          <t>Actiu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</t>
        </is>
      </c>
      <c r="F55" s="12" t="inlineStr">
        <is>
          <t>2024-12-06</t>
        </is>
      </c>
      <c r="G55" s="11" t="n">
        <v>45</v>
      </c>
      <c r="H55" s="18" t="n"/>
      <c r="I55" s="123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4">
        <f>IF(I55="","",((I55-$AJ$2)*$AL$3*((1+$AL$3)^(30*12)))/(((1+$AL$3)^(30*12))-1))</f>
        <v/>
      </c>
    </row>
    <row r="56">
      <c r="B56" s="6" t="inlineStr">
        <is>
          <t>Actiu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</t>
        </is>
      </c>
      <c r="F56" s="12" t="inlineStr">
        <is>
          <t>2024-12-06</t>
        </is>
      </c>
      <c r="G56" s="11" t="n">
        <v>45</v>
      </c>
      <c r="H56" s="19" t="n"/>
      <c r="I56" s="123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4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3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4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3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4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3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4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3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4">
        <f>IF(I60="","",((I60-$AJ$2)*$AL$3*((1+$AL$3)^(30*12)))/(((1+$AL$3)^(30*12))-1))</f>
        <v/>
      </c>
    </row>
    <row r="61">
      <c r="B61" s="6" t="inlineStr">
        <is>
          <t>Actiu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2024-12-06</t>
        </is>
      </c>
      <c r="G61" s="11" t="n">
        <v>24</v>
      </c>
      <c r="H61" s="19" t="n"/>
      <c r="I61" s="123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4">
        <f>IF(I61="","",((I61-$AJ$2)*$AL$3*((1+$AL$3)^(30*12)))/(((1+$AL$3)^(30*12))-1))</f>
        <v/>
      </c>
    </row>
    <row r="62">
      <c r="B62" s="6" t="inlineStr">
        <is>
          <t>Actiu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</t>
        </is>
      </c>
      <c r="F62" s="12" t="inlineStr">
        <is>
          <t>2024-12-06</t>
        </is>
      </c>
      <c r="G62" s="11" t="n">
        <v>21</v>
      </c>
      <c r="H62" s="18" t="n"/>
      <c r="I62" s="123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4">
        <f>IF(I62="","",((I62-$AJ$2)*$AL$3*((1+$AL$3)^(30*12)))/(((1+$AL$3)^(30*12))-1))</f>
        <v/>
      </c>
    </row>
    <row r="63">
      <c r="B63" s="6" t="inlineStr">
        <is>
          <t>Actiu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2024-12-06</t>
        </is>
      </c>
      <c r="G63" s="11" t="n">
        <v>18</v>
      </c>
      <c r="H63" s="19" t="n"/>
      <c r="I63" s="123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4">
        <f>IF(I63="","",((I63-$AJ$2)*$AL$3*((1+$AL$3)^(30*12)))/(((1+$AL$3)^(30*12))-1))</f>
        <v/>
      </c>
    </row>
    <row r="64">
      <c r="B64" s="6" t="inlineStr">
        <is>
          <t>Actiu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2024-12-06</t>
        </is>
      </c>
      <c r="G64" s="11" t="n">
        <v>15</v>
      </c>
      <c r="H64" s="19" t="inlineStr"/>
      <c r="I64" s="123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5" t="inlineStr">
        <is>
          <t>Aqui</t>
        </is>
      </c>
      <c r="AD64" s="19" t="inlineStr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4">
        <f>IF(I64="","",((I64-$AJ$2)*$AL$3*((1+$AL$3)^(30*12)))/(((1+$AL$3)^(30*12))-1))</f>
        <v/>
      </c>
    </row>
    <row r="65">
      <c r="B65" s="6" t="inlineStr">
        <is>
          <t>Actiu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2024-12-06</t>
        </is>
      </c>
      <c r="G65" s="11" t="n">
        <v>14</v>
      </c>
      <c r="H65" s="18" t="inlineStr"/>
      <c r="I65" s="123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125" t="inlineStr">
        <is>
          <t>Aqui</t>
        </is>
      </c>
      <c r="AD65" s="18" t="inlineStr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4">
        <f>IF(I65="","",((I65-$AJ$2)*$AL$3*((1+$AL$3)^(30*12)))/(((1+$AL$3)^(30*12))-1))</f>
        <v/>
      </c>
    </row>
    <row r="66">
      <c r="B66" s="6" t="inlineStr">
        <is>
          <t>Actiu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2024-12-06</t>
        </is>
      </c>
      <c r="G66" s="11" t="n">
        <v>14</v>
      </c>
      <c r="H66" s="19" t="inlineStr"/>
      <c r="I66" s="123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125" t="inlineStr">
        <is>
          <t>Aqui</t>
        </is>
      </c>
      <c r="AD66" s="19" t="inlineStr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4">
        <f>IF(I66="","",((I66-$AJ$2)*$AL$3*((1+$AL$3)^(30*12)))/(((1+$AL$3)^(30*12))-1))</f>
        <v/>
      </c>
    </row>
    <row r="67">
      <c r="B67" s="6" t="inlineStr">
        <is>
          <t>Actiu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2024-12-06</t>
        </is>
      </c>
      <c r="G67" s="11" t="n">
        <v>14</v>
      </c>
      <c r="H67" s="19" t="inlineStr"/>
      <c r="I67" s="123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125" t="inlineStr">
        <is>
          <t>Aqui</t>
        </is>
      </c>
      <c r="AD67" s="19" t="inlineStr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4">
        <f>IF(I67="","",((I67-$AJ$2)*$AL$3*((1+$AL$3)^(30*12)))/(((1+$AL$3)^(30*12))-1))</f>
        <v/>
      </c>
    </row>
    <row r="68">
      <c r="B68" s="6" t="inlineStr">
        <is>
          <t>Actiu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</t>
        </is>
      </c>
      <c r="F68" s="12" t="inlineStr">
        <is>
          <t>2024-12-06</t>
        </is>
      </c>
      <c r="G68" s="11" t="n">
        <v>11</v>
      </c>
      <c r="H68" s="18" t="inlineStr"/>
      <c r="I68" s="123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125" t="inlineStr">
        <is>
          <t>Aqui</t>
        </is>
      </c>
      <c r="AD68" s="18" t="inlineStr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4">
        <f>IF(I68="","",((I68-$AJ$2)*$AL$3*((1+$AL$3)^(30*12)))/(((1+$AL$3)^(30*12))-1))</f>
        <v/>
      </c>
    </row>
    <row r="69">
      <c r="B69" s="6" t="inlineStr">
        <is>
          <t>Actiu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2024-12-06</t>
        </is>
      </c>
      <c r="G69" s="11" t="n">
        <v>4</v>
      </c>
      <c r="H69" s="19" t="inlineStr"/>
      <c r="I69" s="123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125" t="inlineStr">
        <is>
          <t>Aqui</t>
        </is>
      </c>
      <c r="AD69" s="19" t="inlineStr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4">
        <f>IF(I69="","",((I69-$AJ$2)*$AL$3*((1+$AL$3)^(30*12)))/(((1+$AL$3)^(30*12))-1))</f>
        <v/>
      </c>
    </row>
    <row r="70">
      <c r="B70" s="6" t="n"/>
      <c r="C70" s="12" t="n"/>
      <c r="D70" s="11" t="n"/>
      <c r="E70" s="11" t="n"/>
      <c r="F70" s="12" t="n"/>
      <c r="G70" s="11" t="n"/>
      <c r="H70" s="19" t="n"/>
      <c r="I70" s="123" t="n"/>
      <c r="J70" s="9" t="n"/>
      <c r="K70" s="7" t="n"/>
      <c r="L70" s="7" t="n"/>
      <c r="M70" s="10" t="n"/>
      <c r="N70" s="10" t="n"/>
      <c r="O70" s="7" t="n"/>
      <c r="P70" s="7" t="n"/>
      <c r="Q70" s="10" t="n"/>
      <c r="R70" s="10" t="n"/>
      <c r="S70" s="7" t="n"/>
      <c r="T70" s="7" t="n"/>
      <c r="U70" s="10" t="n"/>
      <c r="V70" s="10" t="n"/>
      <c r="W70" s="7" t="n"/>
      <c r="X70" s="7" t="n"/>
      <c r="Y70" s="7" t="n"/>
      <c r="Z70" s="7" t="n"/>
      <c r="AA70" s="7" t="n"/>
      <c r="AB70" s="7" t="n"/>
      <c r="AC70" s="14" t="n"/>
      <c r="AD70" s="19" t="n"/>
      <c r="AE70" s="13" t="n"/>
      <c r="AF70" s="13" t="n"/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4">
        <f>IF(I70="","",((I70-$AJ$2)*$AL$3*((1+$AL$3)^(30*12)))/(((1+$AL$3)^(30*12))-1))</f>
        <v/>
      </c>
    </row>
    <row r="71">
      <c r="B71" s="6" t="n"/>
      <c r="C71" s="12" t="n"/>
      <c r="D71" s="11" t="n"/>
      <c r="E71" s="11" t="n"/>
      <c r="F71" s="12" t="n"/>
      <c r="G71" s="11" t="n"/>
      <c r="H71" s="18" t="n"/>
      <c r="I71" s="123" t="n"/>
      <c r="J71" s="9" t="n"/>
      <c r="K71" s="7" t="n"/>
      <c r="L71" s="7" t="n"/>
      <c r="M71" s="10" t="n"/>
      <c r="N71" s="10" t="n"/>
      <c r="O71" s="7" t="n"/>
      <c r="P71" s="7" t="n"/>
      <c r="Q71" s="10" t="n"/>
      <c r="R71" s="10" t="n"/>
      <c r="S71" s="7" t="n"/>
      <c r="T71" s="7" t="n"/>
      <c r="U71" s="10" t="n"/>
      <c r="V71" s="10" t="n"/>
      <c r="W71" s="7" t="n"/>
      <c r="X71" s="7" t="n"/>
      <c r="Y71" s="7" t="n"/>
      <c r="Z71" s="7" t="n"/>
      <c r="AA71" s="7" t="n"/>
      <c r="AB71" s="7" t="n"/>
      <c r="AC71" s="14" t="n"/>
      <c r="AD71" s="18" t="n"/>
      <c r="AE71" s="13" t="n"/>
      <c r="AF71" s="13" t="n"/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4">
        <f>IF(I71="","",((I71-$AJ$2)*$AL$3*((1+$AL$3)^(30*12)))/(((1+$AL$3)^(30*12))-1))</f>
        <v/>
      </c>
    </row>
    <row r="72">
      <c r="B72" s="6" t="n"/>
      <c r="C72" s="12" t="n"/>
      <c r="D72" s="11" t="n"/>
      <c r="E72" s="11" t="n"/>
      <c r="F72" s="12" t="n"/>
      <c r="G72" s="11" t="n"/>
      <c r="H72" s="19" t="n"/>
      <c r="I72" s="123" t="n"/>
      <c r="J72" s="9" t="n"/>
      <c r="K72" s="7" t="n"/>
      <c r="L72" s="7" t="n"/>
      <c r="M72" s="10" t="n"/>
      <c r="N72" s="10" t="n"/>
      <c r="O72" s="7" t="n"/>
      <c r="P72" s="7" t="n"/>
      <c r="Q72" s="10" t="n"/>
      <c r="R72" s="10" t="n"/>
      <c r="S72" s="7" t="n"/>
      <c r="T72" s="7" t="n"/>
      <c r="U72" s="10" t="n"/>
      <c r="V72" s="10" t="n"/>
      <c r="W72" s="7" t="n"/>
      <c r="X72" s="7" t="n"/>
      <c r="Y72" s="7" t="n"/>
      <c r="Z72" s="7" t="n"/>
      <c r="AA72" s="7" t="n"/>
      <c r="AB72" s="7" t="n"/>
      <c r="AC72" s="14" t="n"/>
      <c r="AD72" s="19" t="n"/>
      <c r="AE72" s="13" t="n"/>
      <c r="AF72" s="13" t="n"/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4">
        <f>IF(I72="","",((I72-$AJ$2)*$AL$3*((1+$AL$3)^(30*12)))/(((1+$AL$3)^(30*12))-1))</f>
        <v/>
      </c>
    </row>
    <row r="73">
      <c r="B73" s="6" t="n"/>
      <c r="C73" s="12" t="n"/>
      <c r="D73" s="11" t="n"/>
      <c r="E73" s="11" t="n"/>
      <c r="F73" s="12" t="n"/>
      <c r="G73" s="11" t="n"/>
      <c r="H73" s="19" t="n"/>
      <c r="I73" s="123" t="n"/>
      <c r="J73" s="9" t="n"/>
      <c r="K73" s="7" t="n"/>
      <c r="L73" s="7" t="n"/>
      <c r="M73" s="10" t="n"/>
      <c r="N73" s="10" t="n"/>
      <c r="O73" s="7" t="n"/>
      <c r="P73" s="7" t="n"/>
      <c r="Q73" s="10" t="n"/>
      <c r="R73" s="10" t="n"/>
      <c r="S73" s="7" t="n"/>
      <c r="T73" s="7" t="n"/>
      <c r="U73" s="10" t="n"/>
      <c r="V73" s="10" t="n"/>
      <c r="W73" s="7" t="n"/>
      <c r="X73" s="7" t="n"/>
      <c r="Y73" s="7" t="n"/>
      <c r="Z73" s="7" t="n"/>
      <c r="AA73" s="7" t="n"/>
      <c r="AB73" s="7" t="n"/>
      <c r="AC73" s="14" t="n"/>
      <c r="AD73" s="19" t="n"/>
      <c r="AE73" s="13" t="n"/>
      <c r="AF73" s="13" t="n"/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4">
        <f>IF(I73="","",((I73-$AJ$2)*$AL$3*((1+$AL$3)^(30*12)))/(((1+$AL$3)^(30*12))-1))</f>
        <v/>
      </c>
    </row>
    <row r="74">
      <c r="B74" s="6" t="n"/>
      <c r="C74" s="12" t="n"/>
      <c r="D74" s="11" t="n"/>
      <c r="E74" s="11" t="n"/>
      <c r="F74" s="12" t="n"/>
      <c r="G74" s="11" t="n"/>
      <c r="H74" s="18" t="n"/>
      <c r="I74" s="123" t="n"/>
      <c r="J74" s="9" t="n"/>
      <c r="K74" s="7" t="n"/>
      <c r="L74" s="7" t="n"/>
      <c r="M74" s="10" t="n"/>
      <c r="N74" s="10" t="n"/>
      <c r="O74" s="7" t="n"/>
      <c r="P74" s="7" t="n"/>
      <c r="Q74" s="10" t="n"/>
      <c r="R74" s="10" t="n"/>
      <c r="S74" s="7" t="n"/>
      <c r="T74" s="7" t="n"/>
      <c r="U74" s="10" t="n"/>
      <c r="V74" s="10" t="n"/>
      <c r="W74" s="7" t="n"/>
      <c r="X74" s="7" t="n"/>
      <c r="Y74" s="7" t="n"/>
      <c r="Z74" s="7" t="n"/>
      <c r="AA74" s="7" t="n"/>
      <c r="AB74" s="7" t="n"/>
      <c r="AC74" s="14" t="n"/>
      <c r="AD74" s="18" t="n"/>
      <c r="AE74" s="13" t="n"/>
      <c r="AF74" s="13" t="n"/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4">
        <f>IF(I74="","",((I74-$AJ$2)*$AL$3*((1+$AL$3)^(30*12)))/(((1+$AL$3)^(30*12))-1))</f>
        <v/>
      </c>
    </row>
    <row r="75">
      <c r="B75" s="6" t="n"/>
      <c r="C75" s="12" t="n"/>
      <c r="D75" s="11" t="n"/>
      <c r="E75" s="11" t="n"/>
      <c r="F75" s="12" t="n"/>
      <c r="G75" s="11" t="n"/>
      <c r="H75" s="19" t="n"/>
      <c r="I75" s="123" t="n"/>
      <c r="J75" s="9" t="n"/>
      <c r="K75" s="7" t="n"/>
      <c r="L75" s="7" t="n"/>
      <c r="M75" s="10" t="n"/>
      <c r="N75" s="10" t="n"/>
      <c r="O75" s="7" t="n"/>
      <c r="P75" s="7" t="n"/>
      <c r="Q75" s="10" t="n"/>
      <c r="R75" s="10" t="n"/>
      <c r="S75" s="7" t="n"/>
      <c r="T75" s="7" t="n"/>
      <c r="U75" s="10" t="n"/>
      <c r="V75" s="10" t="n"/>
      <c r="W75" s="7" t="n"/>
      <c r="X75" s="7" t="n"/>
      <c r="Y75" s="7" t="n"/>
      <c r="Z75" s="7" t="n"/>
      <c r="AA75" s="7" t="n"/>
      <c r="AB75" s="7" t="n"/>
      <c r="AC75" s="14" t="n"/>
      <c r="AD75" s="19" t="n"/>
      <c r="AE75" s="13" t="n"/>
      <c r="AF75" s="13" t="n"/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4">
        <f>IF(I75="","",((I75-$AJ$2)*$AL$3*((1+$AL$3)^(30*12)))/(((1+$AL$3)^(30*12))-1))</f>
        <v/>
      </c>
    </row>
    <row r="76">
      <c r="B76" s="6" t="n"/>
      <c r="C76" s="12" t="n"/>
      <c r="D76" s="11" t="n"/>
      <c r="E76" s="11" t="n"/>
      <c r="F76" s="12" t="n"/>
      <c r="G76" s="11" t="n"/>
      <c r="H76" s="19" t="n"/>
      <c r="I76" s="123" t="n"/>
      <c r="J76" s="9" t="n"/>
      <c r="K76" s="7" t="n"/>
      <c r="L76" s="7" t="n"/>
      <c r="M76" s="10" t="n"/>
      <c r="N76" s="10" t="n"/>
      <c r="O76" s="7" t="n"/>
      <c r="P76" s="7" t="n"/>
      <c r="Q76" s="10" t="n"/>
      <c r="R76" s="10" t="n"/>
      <c r="S76" s="7" t="n"/>
      <c r="T76" s="7" t="n"/>
      <c r="U76" s="10" t="n"/>
      <c r="V76" s="10" t="n"/>
      <c r="W76" s="7" t="n"/>
      <c r="X76" s="7" t="n"/>
      <c r="Y76" s="7" t="n"/>
      <c r="Z76" s="7" t="n"/>
      <c r="AA76" s="7" t="n"/>
      <c r="AB76" s="7" t="n"/>
      <c r="AC76" s="14" t="n"/>
      <c r="AD76" s="19" t="n"/>
      <c r="AE76" s="13" t="n"/>
      <c r="AF76" s="13" t="n"/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4">
        <f>IF(I76="","",((I76-$AJ$2)*$AL$3*((1+$AL$3)^(30*12)))/(((1+$AL$3)^(30*12))-1))</f>
        <v/>
      </c>
    </row>
    <row r="77">
      <c r="B77" s="6" t="n"/>
      <c r="C77" s="12" t="n"/>
      <c r="D77" s="11" t="n"/>
      <c r="E77" s="11" t="n"/>
      <c r="F77" s="12" t="n"/>
      <c r="G77" s="11" t="n"/>
      <c r="H77" s="18" t="n"/>
      <c r="I77" s="123" t="n"/>
      <c r="J77" s="9" t="n"/>
      <c r="K77" s="7" t="n"/>
      <c r="L77" s="7" t="n"/>
      <c r="M77" s="10" t="n"/>
      <c r="N77" s="10" t="n"/>
      <c r="O77" s="7" t="n"/>
      <c r="P77" s="7" t="n"/>
      <c r="Q77" s="10" t="n"/>
      <c r="R77" s="10" t="n"/>
      <c r="S77" s="7" t="n"/>
      <c r="T77" s="7" t="n"/>
      <c r="U77" s="10" t="n"/>
      <c r="V77" s="10" t="n"/>
      <c r="W77" s="7" t="n"/>
      <c r="X77" s="7" t="n"/>
      <c r="Y77" s="7" t="n"/>
      <c r="Z77" s="7" t="n"/>
      <c r="AA77" s="7" t="n"/>
      <c r="AB77" s="7" t="n"/>
      <c r="AC77" s="14" t="n"/>
      <c r="AD77" s="18" t="n"/>
      <c r="AE77" s="13" t="n"/>
      <c r="AF77" s="13" t="n"/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4">
        <f>IF(I77="","",((I77-$AJ$2)*$AL$3*((1+$AL$3)^(30*12)))/(((1+$AL$3)^(30*12))-1))</f>
        <v/>
      </c>
    </row>
    <row r="78">
      <c r="B78" s="6" t="n"/>
      <c r="C78" s="12" t="n"/>
      <c r="D78" s="11" t="n"/>
      <c r="E78" s="11" t="n"/>
      <c r="F78" s="12" t="n"/>
      <c r="G78" s="11" t="n"/>
      <c r="H78" s="19" t="n"/>
      <c r="I78" s="123" t="n"/>
      <c r="J78" s="9" t="n"/>
      <c r="K78" s="7" t="n"/>
      <c r="L78" s="7" t="n"/>
      <c r="M78" s="10" t="n"/>
      <c r="N78" s="10" t="n"/>
      <c r="O78" s="7" t="n"/>
      <c r="P78" s="7" t="n"/>
      <c r="Q78" s="10" t="n"/>
      <c r="R78" s="10" t="n"/>
      <c r="S78" s="7" t="n"/>
      <c r="T78" s="7" t="n"/>
      <c r="U78" s="10" t="n"/>
      <c r="V78" s="10" t="n"/>
      <c r="W78" s="7" t="n"/>
      <c r="X78" s="7" t="n"/>
      <c r="Y78" s="7" t="n"/>
      <c r="Z78" s="7" t="n"/>
      <c r="AA78" s="7" t="n"/>
      <c r="AB78" s="7" t="n"/>
      <c r="AC78" s="14" t="n"/>
      <c r="AD78" s="19" t="n"/>
      <c r="AE78" s="13" t="n"/>
      <c r="AF78" s="13" t="n"/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4">
        <f>IF(I78="","",((I78-$AJ$2)*$AL$3*((1+$AL$3)^(30*12)))/(((1+$AL$3)^(30*12))-1))</f>
        <v/>
      </c>
    </row>
    <row r="79">
      <c r="B79" s="6" t="n"/>
      <c r="C79" s="12" t="n"/>
      <c r="D79" s="11" t="n"/>
      <c r="E79" s="11" t="n"/>
      <c r="F79" s="12" t="n"/>
      <c r="G79" s="11" t="n"/>
      <c r="H79" s="19" t="n"/>
      <c r="I79" s="123" t="n"/>
      <c r="J79" s="9" t="n"/>
      <c r="K79" s="7" t="n"/>
      <c r="L79" s="7" t="n"/>
      <c r="M79" s="10" t="n"/>
      <c r="N79" s="10" t="n"/>
      <c r="O79" s="7" t="n"/>
      <c r="P79" s="7" t="n"/>
      <c r="Q79" s="10" t="n"/>
      <c r="R79" s="10" t="n"/>
      <c r="S79" s="7" t="n"/>
      <c r="T79" s="7" t="n"/>
      <c r="U79" s="10" t="n"/>
      <c r="V79" s="10" t="n"/>
      <c r="W79" s="7" t="n"/>
      <c r="X79" s="7" t="n"/>
      <c r="Y79" s="7" t="n"/>
      <c r="Z79" s="7" t="n"/>
      <c r="AA79" s="7" t="n"/>
      <c r="AB79" s="7" t="n"/>
      <c r="AC79" s="14" t="n"/>
      <c r="AD79" s="19" t="n"/>
      <c r="AE79" s="13" t="n"/>
      <c r="AF79" s="13" t="n"/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4">
        <f>IF(I79="","",((I79-$AJ$2)*$AL$3*((1+$AL$3)^(30*12)))/(((1+$AL$3)^(30*12))-1))</f>
        <v/>
      </c>
    </row>
    <row r="80">
      <c r="B80" s="6" t="n"/>
      <c r="C80" s="12" t="n"/>
      <c r="D80" s="11" t="n"/>
      <c r="E80" s="11" t="n"/>
      <c r="F80" s="12" t="n"/>
      <c r="G80" s="11" t="n"/>
      <c r="H80" s="18" t="n"/>
      <c r="I80" s="123" t="n"/>
      <c r="J80" s="9" t="n"/>
      <c r="K80" s="7" t="n"/>
      <c r="L80" s="7" t="n"/>
      <c r="M80" s="10" t="n"/>
      <c r="N80" s="10" t="n"/>
      <c r="O80" s="7" t="n"/>
      <c r="P80" s="7" t="n"/>
      <c r="Q80" s="10" t="n"/>
      <c r="R80" s="10" t="n"/>
      <c r="S80" s="7" t="n"/>
      <c r="T80" s="7" t="n"/>
      <c r="U80" s="10" t="n"/>
      <c r="V80" s="10" t="n"/>
      <c r="W80" s="7" t="n"/>
      <c r="X80" s="7" t="n"/>
      <c r="Y80" s="7" t="n"/>
      <c r="Z80" s="7" t="n"/>
      <c r="AA80" s="7" t="n"/>
      <c r="AB80" s="7" t="n"/>
      <c r="AC80" s="14" t="n"/>
      <c r="AD80" s="18" t="n"/>
      <c r="AE80" s="13" t="n"/>
      <c r="AF80" s="13" t="n"/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4">
        <f>IF(I80="","",((I80-$AJ$2)*$AL$3*((1+$AL$3)^(30*12)))/(((1+$AL$3)^(30*12))-1))</f>
        <v/>
      </c>
    </row>
    <row r="81">
      <c r="B81" s="6" t="n"/>
      <c r="C81" s="12" t="n"/>
      <c r="D81" s="11" t="n"/>
      <c r="E81" s="11" t="n"/>
      <c r="F81" s="12" t="n"/>
      <c r="G81" s="11" t="n"/>
      <c r="H81" s="19" t="n"/>
      <c r="I81" s="123" t="n"/>
      <c r="J81" s="9" t="n"/>
      <c r="K81" s="7" t="n"/>
      <c r="L81" s="7" t="n"/>
      <c r="M81" s="10" t="n"/>
      <c r="N81" s="10" t="n"/>
      <c r="O81" s="7" t="n"/>
      <c r="P81" s="7" t="n"/>
      <c r="Q81" s="10" t="n"/>
      <c r="R81" s="10" t="n"/>
      <c r="S81" s="7" t="n"/>
      <c r="T81" s="7" t="n"/>
      <c r="U81" s="10" t="n"/>
      <c r="V81" s="10" t="n"/>
      <c r="W81" s="7" t="n"/>
      <c r="X81" s="7" t="n"/>
      <c r="Y81" s="7" t="n"/>
      <c r="Z81" s="7" t="n"/>
      <c r="AA81" s="7" t="n"/>
      <c r="AB81" s="7" t="n"/>
      <c r="AC81" s="14" t="n"/>
      <c r="AD81" s="19" t="n"/>
      <c r="AE81" s="13" t="n"/>
      <c r="AF81" s="13" t="n"/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4">
        <f>IF(I81="","",((I81-$AJ$2)*$AL$3*((1+$AL$3)^(30*12)))/(((1+$AL$3)^(30*12))-1))</f>
        <v/>
      </c>
    </row>
    <row r="82">
      <c r="B82" s="6" t="n"/>
      <c r="C82" s="12" t="n"/>
      <c r="D82" s="11" t="n"/>
      <c r="E82" s="11" t="n"/>
      <c r="F82" s="12" t="n"/>
      <c r="G82" s="11" t="n"/>
      <c r="H82" s="19" t="n"/>
      <c r="I82" s="123" t="n"/>
      <c r="J82" s="9" t="n"/>
      <c r="K82" s="7" t="n"/>
      <c r="L82" s="7" t="n"/>
      <c r="M82" s="10" t="n"/>
      <c r="N82" s="10" t="n"/>
      <c r="O82" s="7" t="n"/>
      <c r="P82" s="7" t="n"/>
      <c r="Q82" s="10" t="n"/>
      <c r="R82" s="10" t="n"/>
      <c r="S82" s="7" t="n"/>
      <c r="T82" s="7" t="n"/>
      <c r="U82" s="10" t="n"/>
      <c r="V82" s="10" t="n"/>
      <c r="W82" s="7" t="n"/>
      <c r="X82" s="7" t="n"/>
      <c r="Y82" s="7" t="n"/>
      <c r="Z82" s="7" t="n"/>
      <c r="AA82" s="7" t="n"/>
      <c r="AB82" s="7" t="n"/>
      <c r="AC82" s="14" t="n"/>
      <c r="AD82" s="19" t="n"/>
      <c r="AE82" s="13" t="n"/>
      <c r="AF82" s="13" t="n"/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4">
        <f>IF(I82="","",((I82-$AJ$2)*$AL$3*((1+$AL$3)^(30*12)))/(((1+$AL$3)^(30*12))-1))</f>
        <v/>
      </c>
    </row>
    <row r="83">
      <c r="B83" s="6" t="n"/>
      <c r="C83" s="12" t="n"/>
      <c r="D83" s="11" t="n"/>
      <c r="E83" s="11" t="n"/>
      <c r="F83" s="12" t="n"/>
      <c r="G83" s="11" t="n"/>
      <c r="H83" s="18" t="n"/>
      <c r="I83" s="123" t="n"/>
      <c r="J83" s="9" t="n"/>
      <c r="K83" s="7" t="n"/>
      <c r="L83" s="7" t="n"/>
      <c r="M83" s="10" t="n"/>
      <c r="N83" s="10" t="n"/>
      <c r="O83" s="7" t="n"/>
      <c r="P83" s="7" t="n"/>
      <c r="Q83" s="10" t="n"/>
      <c r="R83" s="10" t="n"/>
      <c r="S83" s="7" t="n"/>
      <c r="T83" s="7" t="n"/>
      <c r="U83" s="10" t="n"/>
      <c r="V83" s="10" t="n"/>
      <c r="W83" s="7" t="n"/>
      <c r="X83" s="7" t="n"/>
      <c r="Y83" s="7" t="n"/>
      <c r="Z83" s="7" t="n"/>
      <c r="AA83" s="7" t="n"/>
      <c r="AB83" s="7" t="n"/>
      <c r="AC83" s="14" t="n"/>
      <c r="AD83" s="18" t="n"/>
      <c r="AE83" s="13" t="n"/>
      <c r="AF83" s="13" t="n"/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4">
        <f>IF(I83="","",((I83-$AJ$2)*$AL$3*((1+$AL$3)^(30*12)))/(((1+$AL$3)^(30*12))-1))</f>
        <v/>
      </c>
    </row>
    <row r="84">
      <c r="B84" s="6" t="n"/>
      <c r="C84" s="12" t="n"/>
      <c r="D84" s="11" t="n"/>
      <c r="E84" s="11" t="n"/>
      <c r="F84" s="12" t="n"/>
      <c r="G84" s="11" t="n"/>
      <c r="H84" s="19" t="n"/>
      <c r="I84" s="123" t="n"/>
      <c r="J84" s="9" t="n"/>
      <c r="K84" s="7" t="n"/>
      <c r="L84" s="7" t="n"/>
      <c r="M84" s="10" t="n"/>
      <c r="N84" s="10" t="n"/>
      <c r="O84" s="7" t="n"/>
      <c r="P84" s="7" t="n"/>
      <c r="Q84" s="10" t="n"/>
      <c r="R84" s="10" t="n"/>
      <c r="S84" s="7" t="n"/>
      <c r="T84" s="7" t="n"/>
      <c r="U84" s="10" t="n"/>
      <c r="V84" s="10" t="n"/>
      <c r="W84" s="7" t="n"/>
      <c r="X84" s="7" t="n"/>
      <c r="Y84" s="7" t="n"/>
      <c r="Z84" s="7" t="n"/>
      <c r="AA84" s="7" t="n"/>
      <c r="AB84" s="7" t="n"/>
      <c r="AC84" s="14" t="n"/>
      <c r="AD84" s="19" t="n"/>
      <c r="AE84" s="13" t="n"/>
      <c r="AF84" s="13" t="n"/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4">
        <f>IF(I84="","",((I84-$AJ$2)*$AL$3*((1+$AL$3)^(30*12)))/(((1+$AL$3)^(30*12))-1))</f>
        <v/>
      </c>
    </row>
    <row r="85">
      <c r="B85" s="6" t="n"/>
      <c r="C85" s="12" t="n"/>
      <c r="D85" s="11" t="n"/>
      <c r="E85" s="11" t="n"/>
      <c r="F85" s="12" t="n"/>
      <c r="G85" s="11" t="n"/>
      <c r="H85" s="19" t="n"/>
      <c r="I85" s="123" t="n"/>
      <c r="J85" s="9" t="n"/>
      <c r="K85" s="7" t="n"/>
      <c r="L85" s="7" t="n"/>
      <c r="M85" s="10" t="n"/>
      <c r="N85" s="10" t="n"/>
      <c r="O85" s="7" t="n"/>
      <c r="P85" s="7" t="n"/>
      <c r="Q85" s="10" t="n"/>
      <c r="R85" s="10" t="n"/>
      <c r="S85" s="7" t="n"/>
      <c r="T85" s="7" t="n"/>
      <c r="U85" s="10" t="n"/>
      <c r="V85" s="10" t="n"/>
      <c r="W85" s="7" t="n"/>
      <c r="X85" s="7" t="n"/>
      <c r="Y85" s="7" t="n"/>
      <c r="Z85" s="7" t="n"/>
      <c r="AA85" s="7" t="n"/>
      <c r="AB85" s="7" t="n"/>
      <c r="AC85" s="14" t="n"/>
      <c r="AD85" s="19" t="n"/>
      <c r="AE85" s="13" t="n"/>
      <c r="AF85" s="13" t="n"/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4">
        <f>IF(I85="","",((I85-$AJ$2)*$AL$3*((1+$AL$3)^(30*12)))/(((1+$AL$3)^(30*12))-1))</f>
        <v/>
      </c>
    </row>
    <row r="86">
      <c r="B86" s="6" t="n"/>
      <c r="C86" s="12" t="n"/>
      <c r="D86" s="11" t="n"/>
      <c r="E86" s="11" t="n"/>
      <c r="F86" s="12" t="n"/>
      <c r="G86" s="11" t="n"/>
      <c r="H86" s="18" t="n"/>
      <c r="I86" s="123" t="n"/>
      <c r="J86" s="9" t="n"/>
      <c r="K86" s="7" t="n"/>
      <c r="L86" s="7" t="n"/>
      <c r="M86" s="10" t="n"/>
      <c r="N86" s="10" t="n"/>
      <c r="O86" s="7" t="n"/>
      <c r="P86" s="7" t="n"/>
      <c r="Q86" s="10" t="n"/>
      <c r="R86" s="10" t="n"/>
      <c r="S86" s="7" t="n"/>
      <c r="T86" s="7" t="n"/>
      <c r="U86" s="10" t="n"/>
      <c r="V86" s="10" t="n"/>
      <c r="W86" s="7" t="n"/>
      <c r="X86" s="7" t="n"/>
      <c r="Y86" s="7" t="n"/>
      <c r="Z86" s="7" t="n"/>
      <c r="AA86" s="7" t="n"/>
      <c r="AB86" s="7" t="n"/>
      <c r="AC86" s="14" t="n"/>
      <c r="AD86" s="18" t="n"/>
      <c r="AE86" s="13" t="n"/>
      <c r="AF86" s="13" t="n"/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4">
        <f>IF(I86="","",((I86-$AJ$2)*$AL$3*((1+$AL$3)^(30*12)))/(((1+$AL$3)^(30*12))-1))</f>
        <v/>
      </c>
    </row>
    <row r="87">
      <c r="B87" s="6" t="n"/>
      <c r="C87" s="12" t="n"/>
      <c r="D87" s="11" t="n"/>
      <c r="E87" s="11" t="n"/>
      <c r="F87" s="12" t="n"/>
      <c r="G87" s="11" t="n"/>
      <c r="H87" s="19" t="n"/>
      <c r="I87" s="123" t="n"/>
      <c r="J87" s="9" t="n"/>
      <c r="K87" s="7" t="n"/>
      <c r="L87" s="7" t="n"/>
      <c r="M87" s="10" t="n"/>
      <c r="N87" s="10" t="n"/>
      <c r="O87" s="7" t="n"/>
      <c r="P87" s="7" t="n"/>
      <c r="Q87" s="10" t="n"/>
      <c r="R87" s="10" t="n"/>
      <c r="S87" s="7" t="n"/>
      <c r="T87" s="7" t="n"/>
      <c r="U87" s="10" t="n"/>
      <c r="V87" s="10" t="n"/>
      <c r="W87" s="7" t="n"/>
      <c r="X87" s="7" t="n"/>
      <c r="Y87" s="7" t="n"/>
      <c r="Z87" s="7" t="n"/>
      <c r="AA87" s="7" t="n"/>
      <c r="AB87" s="7" t="n"/>
      <c r="AC87" s="14" t="n"/>
      <c r="AD87" s="19" t="n"/>
      <c r="AE87" s="13" t="n"/>
      <c r="AF87" s="13" t="n"/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4">
        <f>IF(I87="","",((I87-$AJ$2)*$AL$3*((1+$AL$3)^(30*12)))/(((1+$AL$3)^(30*12))-1))</f>
        <v/>
      </c>
    </row>
    <row r="88">
      <c r="B88" s="6" t="n"/>
      <c r="C88" s="12" t="n"/>
      <c r="D88" s="11" t="n"/>
      <c r="E88" s="11" t="n"/>
      <c r="F88" s="12" t="n"/>
      <c r="G88" s="11" t="n"/>
      <c r="H88" s="19" t="n"/>
      <c r="I88" s="123" t="n"/>
      <c r="J88" s="9" t="n"/>
      <c r="K88" s="7" t="n"/>
      <c r="L88" s="7" t="n"/>
      <c r="M88" s="10" t="n"/>
      <c r="N88" s="10" t="n"/>
      <c r="O88" s="7" t="n"/>
      <c r="P88" s="7" t="n"/>
      <c r="Q88" s="10" t="n"/>
      <c r="R88" s="10" t="n"/>
      <c r="S88" s="7" t="n"/>
      <c r="T88" s="7" t="n"/>
      <c r="U88" s="10" t="n"/>
      <c r="V88" s="10" t="n"/>
      <c r="W88" s="7" t="n"/>
      <c r="X88" s="7" t="n"/>
      <c r="Y88" s="7" t="n"/>
      <c r="Z88" s="7" t="n"/>
      <c r="AA88" s="7" t="n"/>
      <c r="AB88" s="7" t="n"/>
      <c r="AC88" s="14" t="n"/>
      <c r="AD88" s="19" t="n"/>
      <c r="AE88" s="13" t="n"/>
      <c r="AF88" s="13" t="n"/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4">
        <f>IF(I88="","",((I88-$AJ$2)*$AL$3*((1+$AL$3)^(30*12)))/(((1+$AL$3)^(30*12))-1))</f>
        <v/>
      </c>
    </row>
    <row r="89">
      <c r="B89" s="6" t="n"/>
      <c r="C89" s="12" t="n"/>
      <c r="D89" s="11" t="n"/>
      <c r="E89" s="11" t="n"/>
      <c r="F89" s="12" t="n"/>
      <c r="G89" s="11" t="n"/>
      <c r="H89" s="18" t="n"/>
      <c r="I89" s="123" t="n"/>
      <c r="J89" s="9" t="n"/>
      <c r="K89" s="7" t="n"/>
      <c r="L89" s="7" t="n"/>
      <c r="M89" s="10" t="n"/>
      <c r="N89" s="10" t="n"/>
      <c r="O89" s="7" t="n"/>
      <c r="P89" s="7" t="n"/>
      <c r="Q89" s="10" t="n"/>
      <c r="R89" s="10" t="n"/>
      <c r="S89" s="7" t="n"/>
      <c r="T89" s="7" t="n"/>
      <c r="U89" s="10" t="n"/>
      <c r="V89" s="10" t="n"/>
      <c r="W89" s="7" t="n"/>
      <c r="X89" s="7" t="n"/>
      <c r="Y89" s="7" t="n"/>
      <c r="Z89" s="7" t="n"/>
      <c r="AA89" s="7" t="n"/>
      <c r="AB89" s="7" t="n"/>
      <c r="AC89" s="14" t="n"/>
      <c r="AD89" s="18" t="n"/>
      <c r="AE89" s="13" t="n"/>
      <c r="AF89" s="13" t="n"/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4">
        <f>IF(I89="","",((I89-$AJ$2)*$AL$3*((1+$AL$3)^(30*12)))/(((1+$AL$3)^(30*12))-1))</f>
        <v/>
      </c>
    </row>
    <row r="90">
      <c r="B90" s="6" t="n"/>
      <c r="C90" s="12" t="n"/>
      <c r="D90" s="11" t="n"/>
      <c r="E90" s="11" t="n"/>
      <c r="F90" s="12" t="n"/>
      <c r="G90" s="11" t="n"/>
      <c r="H90" s="19" t="n"/>
      <c r="I90" s="123" t="n"/>
      <c r="J90" s="9" t="n"/>
      <c r="K90" s="7" t="n"/>
      <c r="L90" s="7" t="n"/>
      <c r="M90" s="10" t="n"/>
      <c r="N90" s="10" t="n"/>
      <c r="O90" s="7" t="n"/>
      <c r="P90" s="7" t="n"/>
      <c r="Q90" s="10" t="n"/>
      <c r="R90" s="10" t="n"/>
      <c r="S90" s="7" t="n"/>
      <c r="T90" s="7" t="n"/>
      <c r="U90" s="10" t="n"/>
      <c r="V90" s="10" t="n"/>
      <c r="W90" s="7" t="n"/>
      <c r="X90" s="7" t="n"/>
      <c r="Y90" s="7" t="n"/>
      <c r="Z90" s="7" t="n"/>
      <c r="AA90" s="7" t="n"/>
      <c r="AB90" s="7" t="n"/>
      <c r="AC90" s="14" t="n"/>
      <c r="AD90" s="19" t="n"/>
      <c r="AE90" s="13" t="n"/>
      <c r="AF90" s="13" t="n"/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4">
        <f>IF(I90="","",((I90-$AJ$2)*$AL$3*((1+$AL$3)^(30*12)))/(((1+$AL$3)^(30*12))-1))</f>
        <v/>
      </c>
    </row>
    <row r="91">
      <c r="B91" s="6" t="n"/>
      <c r="C91" s="12" t="n"/>
      <c r="D91" s="11" t="n"/>
      <c r="E91" s="11" t="n"/>
      <c r="F91" s="12" t="n"/>
      <c r="G91" s="11" t="n"/>
      <c r="H91" s="19" t="n"/>
      <c r="I91" s="123" t="n"/>
      <c r="J91" s="9" t="n"/>
      <c r="K91" s="7" t="n"/>
      <c r="L91" s="7" t="n"/>
      <c r="M91" s="10" t="n"/>
      <c r="N91" s="10" t="n"/>
      <c r="O91" s="7" t="n"/>
      <c r="P91" s="7" t="n"/>
      <c r="Q91" s="10" t="n"/>
      <c r="R91" s="10" t="n"/>
      <c r="S91" s="7" t="n"/>
      <c r="T91" s="7" t="n"/>
      <c r="U91" s="10" t="n"/>
      <c r="V91" s="10" t="n"/>
      <c r="W91" s="7" t="n"/>
      <c r="X91" s="7" t="n"/>
      <c r="Y91" s="7" t="n"/>
      <c r="Z91" s="7" t="n"/>
      <c r="AA91" s="7" t="n"/>
      <c r="AB91" s="7" t="n"/>
      <c r="AC91" s="14" t="n"/>
      <c r="AD91" s="19" t="n"/>
      <c r="AE91" s="13" t="n"/>
      <c r="AF91" s="13" t="n"/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4">
        <f>IF(I91="","",((I91-$AJ$2)*$AL$3*((1+$AL$3)^(30*12)))/(((1+$AL$3)^(30*12))-1))</f>
        <v/>
      </c>
    </row>
    <row r="92">
      <c r="B92" s="6" t="n"/>
      <c r="C92" s="12" t="n"/>
      <c r="D92" s="11" t="n"/>
      <c r="E92" s="11" t="n"/>
      <c r="F92" s="12" t="n"/>
      <c r="G92" s="11" t="n"/>
      <c r="H92" s="18" t="n"/>
      <c r="I92" s="123" t="n"/>
      <c r="J92" s="9" t="n"/>
      <c r="K92" s="7" t="n"/>
      <c r="L92" s="7" t="n"/>
      <c r="M92" s="10" t="n"/>
      <c r="N92" s="10" t="n"/>
      <c r="O92" s="7" t="n"/>
      <c r="P92" s="7" t="n"/>
      <c r="Q92" s="10" t="n"/>
      <c r="R92" s="10" t="n"/>
      <c r="S92" s="7" t="n"/>
      <c r="T92" s="7" t="n"/>
      <c r="U92" s="10" t="n"/>
      <c r="V92" s="10" t="n"/>
      <c r="W92" s="7" t="n"/>
      <c r="X92" s="7" t="n"/>
      <c r="Y92" s="7" t="n"/>
      <c r="Z92" s="7" t="n"/>
      <c r="AA92" s="7" t="n"/>
      <c r="AB92" s="7" t="n"/>
      <c r="AC92" s="14" t="n"/>
      <c r="AD92" s="18" t="n"/>
      <c r="AE92" s="13" t="n"/>
      <c r="AF92" s="13" t="n"/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4">
        <f>IF(I92="","",((I92-$AJ$2)*$AL$3*((1+$AL$3)^(30*12)))/(((1+$AL$3)^(30*12))-1))</f>
        <v/>
      </c>
    </row>
    <row r="93">
      <c r="B93" s="6" t="n"/>
      <c r="C93" s="12" t="n"/>
      <c r="D93" s="11" t="n"/>
      <c r="E93" s="11" t="n"/>
      <c r="F93" s="12" t="n"/>
      <c r="G93" s="11" t="n"/>
      <c r="H93" s="19" t="n"/>
      <c r="I93" s="123" t="n"/>
      <c r="J93" s="9" t="n"/>
      <c r="K93" s="7" t="n"/>
      <c r="L93" s="7" t="n"/>
      <c r="M93" s="10" t="n"/>
      <c r="N93" s="10" t="n"/>
      <c r="O93" s="7" t="n"/>
      <c r="P93" s="7" t="n"/>
      <c r="Q93" s="10" t="n"/>
      <c r="R93" s="10" t="n"/>
      <c r="S93" s="7" t="n"/>
      <c r="T93" s="7" t="n"/>
      <c r="U93" s="10" t="n"/>
      <c r="V93" s="10" t="n"/>
      <c r="W93" s="7" t="n"/>
      <c r="X93" s="7" t="n"/>
      <c r="Y93" s="7" t="n"/>
      <c r="Z93" s="7" t="n"/>
      <c r="AA93" s="7" t="n"/>
      <c r="AB93" s="7" t="n"/>
      <c r="AC93" s="14" t="n"/>
      <c r="AD93" s="19" t="n"/>
      <c r="AE93" s="13" t="n"/>
      <c r="AF93" s="13" t="n"/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4">
        <f>IF(I93="","",((I93-$AJ$2)*$AL$3*((1+$AL$3)^(30*12)))/(((1+$AL$3)^(30*12))-1))</f>
        <v/>
      </c>
    </row>
    <row r="94">
      <c r="B94" s="6" t="n"/>
      <c r="C94" s="12" t="n"/>
      <c r="D94" s="11" t="n"/>
      <c r="E94" s="11" t="n"/>
      <c r="F94" s="12" t="n"/>
      <c r="G94" s="11" t="n"/>
      <c r="H94" s="19" t="n"/>
      <c r="I94" s="123" t="n"/>
      <c r="J94" s="9" t="n"/>
      <c r="K94" s="7" t="n"/>
      <c r="L94" s="7" t="n"/>
      <c r="M94" s="10" t="n"/>
      <c r="N94" s="10" t="n"/>
      <c r="O94" s="7" t="n"/>
      <c r="P94" s="7" t="n"/>
      <c r="Q94" s="10" t="n"/>
      <c r="R94" s="10" t="n"/>
      <c r="S94" s="7" t="n"/>
      <c r="T94" s="7" t="n"/>
      <c r="U94" s="10" t="n"/>
      <c r="V94" s="10" t="n"/>
      <c r="W94" s="7" t="n"/>
      <c r="X94" s="7" t="n"/>
      <c r="Y94" s="7" t="n"/>
      <c r="Z94" s="7" t="n"/>
      <c r="AA94" s="7" t="n"/>
      <c r="AB94" s="7" t="n"/>
      <c r="AC94" s="14" t="n"/>
      <c r="AD94" s="19" t="n"/>
      <c r="AE94" s="13" t="n"/>
      <c r="AF94" s="13" t="n"/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4">
        <f>IF(I94="","",((I94-$AJ$2)*$AL$3*((1+$AL$3)^(30*12)))/(((1+$AL$3)^(30*12))-1))</f>
        <v/>
      </c>
    </row>
    <row r="95">
      <c r="B95" s="6" t="n"/>
      <c r="C95" s="12" t="n"/>
      <c r="D95" s="11" t="n"/>
      <c r="E95" s="11" t="n"/>
      <c r="F95" s="12" t="n"/>
      <c r="G95" s="11" t="n"/>
      <c r="H95" s="18" t="n"/>
      <c r="I95" s="123" t="n"/>
      <c r="J95" s="9" t="n"/>
      <c r="K95" s="7" t="n"/>
      <c r="L95" s="7" t="n"/>
      <c r="M95" s="10" t="n"/>
      <c r="N95" s="10" t="n"/>
      <c r="O95" s="7" t="n"/>
      <c r="P95" s="7" t="n"/>
      <c r="Q95" s="10" t="n"/>
      <c r="R95" s="10" t="n"/>
      <c r="S95" s="7" t="n"/>
      <c r="T95" s="7" t="n"/>
      <c r="U95" s="10" t="n"/>
      <c r="V95" s="10" t="n"/>
      <c r="W95" s="7" t="n"/>
      <c r="X95" s="7" t="n"/>
      <c r="Y95" s="7" t="n"/>
      <c r="Z95" s="7" t="n"/>
      <c r="AA95" s="7" t="n"/>
      <c r="AB95" s="7" t="n"/>
      <c r="AC95" s="14" t="n"/>
      <c r="AD95" s="18" t="n"/>
      <c r="AE95" s="13" t="n"/>
      <c r="AF95" s="13" t="n"/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4">
        <f>IF(I95="","",((I95-$AJ$2)*$AL$3*((1+$AL$3)^(30*12)))/(((1+$AL$3)^(30*12))-1))</f>
        <v/>
      </c>
    </row>
    <row r="96">
      <c r="B96" s="6" t="n"/>
      <c r="C96" s="12" t="n"/>
      <c r="D96" s="11" t="n"/>
      <c r="E96" s="11" t="n"/>
      <c r="F96" s="12" t="n"/>
      <c r="G96" s="11" t="n"/>
      <c r="H96" s="19" t="n"/>
      <c r="I96" s="123" t="n"/>
      <c r="J96" s="9" t="n"/>
      <c r="K96" s="7" t="n"/>
      <c r="L96" s="7" t="n"/>
      <c r="M96" s="10" t="n"/>
      <c r="N96" s="10" t="n"/>
      <c r="O96" s="7" t="n"/>
      <c r="P96" s="7" t="n"/>
      <c r="Q96" s="10" t="n"/>
      <c r="R96" s="10" t="n"/>
      <c r="S96" s="7" t="n"/>
      <c r="T96" s="7" t="n"/>
      <c r="U96" s="10" t="n"/>
      <c r="V96" s="10" t="n"/>
      <c r="W96" s="7" t="n"/>
      <c r="X96" s="7" t="n"/>
      <c r="Y96" s="7" t="n"/>
      <c r="Z96" s="7" t="n"/>
      <c r="AA96" s="7" t="n"/>
      <c r="AB96" s="7" t="n"/>
      <c r="AC96" s="14" t="n"/>
      <c r="AD96" s="19" t="n"/>
      <c r="AE96" s="13" t="n"/>
      <c r="AF96" s="13" t="n"/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4">
        <f>IF(I96="","",((I96-$AJ$2)*$AL$3*((1+$AL$3)^(30*12)))/(((1+$AL$3)^(30*12))-1))</f>
        <v/>
      </c>
    </row>
    <row r="97">
      <c r="B97" s="6" t="n"/>
      <c r="C97" s="12" t="n"/>
      <c r="D97" s="11" t="n"/>
      <c r="E97" s="11" t="n"/>
      <c r="F97" s="12" t="n"/>
      <c r="G97" s="11" t="n"/>
      <c r="H97" s="19" t="n"/>
      <c r="I97" s="123" t="n"/>
      <c r="J97" s="9" t="n"/>
      <c r="K97" s="7" t="n"/>
      <c r="L97" s="7" t="n"/>
      <c r="M97" s="10" t="n"/>
      <c r="N97" s="10" t="n"/>
      <c r="O97" s="7" t="n"/>
      <c r="P97" s="7" t="n"/>
      <c r="Q97" s="10" t="n"/>
      <c r="R97" s="10" t="n"/>
      <c r="S97" s="7" t="n"/>
      <c r="T97" s="7" t="n"/>
      <c r="U97" s="10" t="n"/>
      <c r="V97" s="10" t="n"/>
      <c r="W97" s="7" t="n"/>
      <c r="X97" s="7" t="n"/>
      <c r="Y97" s="7" t="n"/>
      <c r="Z97" s="7" t="n"/>
      <c r="AA97" s="7" t="n"/>
      <c r="AB97" s="7" t="n"/>
      <c r="AC97" s="14" t="n"/>
      <c r="AD97" s="19" t="n"/>
      <c r="AE97" s="13" t="n"/>
      <c r="AF97" s="13" t="n"/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4">
        <f>IF(I97="","",((I97-$AJ$2)*$AL$3*((1+$AL$3)^(30*12)))/(((1+$AL$3)^(30*12))-1))</f>
        <v/>
      </c>
    </row>
    <row r="98">
      <c r="B98" s="6" t="n"/>
      <c r="C98" s="12" t="n"/>
      <c r="D98" s="11" t="n"/>
      <c r="E98" s="11" t="n"/>
      <c r="F98" s="12" t="n"/>
      <c r="G98" s="11" t="n"/>
      <c r="H98" s="18" t="n"/>
      <c r="I98" s="123" t="n"/>
      <c r="J98" s="9" t="n"/>
      <c r="K98" s="7" t="n"/>
      <c r="L98" s="7" t="n"/>
      <c r="M98" s="10" t="n"/>
      <c r="N98" s="10" t="n"/>
      <c r="O98" s="7" t="n"/>
      <c r="P98" s="7" t="n"/>
      <c r="Q98" s="10" t="n"/>
      <c r="R98" s="10" t="n"/>
      <c r="S98" s="7" t="n"/>
      <c r="T98" s="7" t="n"/>
      <c r="U98" s="10" t="n"/>
      <c r="V98" s="10" t="n"/>
      <c r="W98" s="7" t="n"/>
      <c r="X98" s="7" t="n"/>
      <c r="Y98" s="7" t="n"/>
      <c r="Z98" s="7" t="n"/>
      <c r="AA98" s="7" t="n"/>
      <c r="AB98" s="7" t="n"/>
      <c r="AC98" s="14" t="n"/>
      <c r="AD98" s="18" t="n"/>
      <c r="AE98" s="13" t="n"/>
      <c r="AF98" s="13" t="n"/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4">
        <f>IF(I98="","",((I98-$AJ$2)*$AL$3*((1+$AL$3)^(30*12)))/(((1+$AL$3)^(30*12))-1))</f>
        <v/>
      </c>
    </row>
    <row r="99">
      <c r="B99" s="6" t="n"/>
      <c r="C99" s="12" t="n"/>
      <c r="D99" s="11" t="n"/>
      <c r="E99" s="11" t="n"/>
      <c r="F99" s="12" t="n"/>
      <c r="G99" s="11" t="n"/>
      <c r="H99" s="19" t="n"/>
      <c r="I99" s="123" t="n"/>
      <c r="J99" s="9" t="n"/>
      <c r="K99" s="7" t="n"/>
      <c r="L99" s="7" t="n"/>
      <c r="M99" s="10" t="n"/>
      <c r="N99" s="10" t="n"/>
      <c r="O99" s="7" t="n"/>
      <c r="P99" s="7" t="n"/>
      <c r="Q99" s="10" t="n"/>
      <c r="R99" s="10" t="n"/>
      <c r="S99" s="7" t="n"/>
      <c r="T99" s="7" t="n"/>
      <c r="U99" s="10" t="n"/>
      <c r="V99" s="10" t="n"/>
      <c r="W99" s="7" t="n"/>
      <c r="X99" s="7" t="n"/>
      <c r="Y99" s="7" t="n"/>
      <c r="Z99" s="7" t="n"/>
      <c r="AA99" s="7" t="n"/>
      <c r="AB99" s="7" t="n"/>
      <c r="AC99" s="14" t="n"/>
      <c r="AD99" s="19" t="n"/>
      <c r="AE99" s="13" t="n"/>
      <c r="AF99" s="13" t="n"/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4">
        <f>IF(I99="","",((I99-$AJ$2)*$AL$3*((1+$AL$3)^(30*12)))/(((1+$AL$3)^(30*12))-1))</f>
        <v/>
      </c>
    </row>
    <row r="100">
      <c r="B100" s="6" t="n"/>
      <c r="C100" s="12" t="n"/>
      <c r="D100" s="11" t="n"/>
      <c r="E100" s="11" t="n"/>
      <c r="F100" s="12" t="n"/>
      <c r="G100" s="11" t="n"/>
      <c r="H100" s="19" t="n"/>
      <c r="I100" s="123" t="n"/>
      <c r="J100" s="9" t="n"/>
      <c r="K100" s="7" t="n"/>
      <c r="L100" s="7" t="n"/>
      <c r="M100" s="10" t="n"/>
      <c r="N100" s="10" t="n"/>
      <c r="O100" s="7" t="n"/>
      <c r="P100" s="7" t="n"/>
      <c r="Q100" s="10" t="n"/>
      <c r="R100" s="10" t="n"/>
      <c r="S100" s="7" t="n"/>
      <c r="T100" s="7" t="n"/>
      <c r="U100" s="10" t="n"/>
      <c r="V100" s="10" t="n"/>
      <c r="W100" s="7" t="n"/>
      <c r="X100" s="7" t="n"/>
      <c r="Y100" s="7" t="n"/>
      <c r="Z100" s="7" t="n"/>
      <c r="AA100" s="7" t="n"/>
      <c r="AB100" s="7" t="n"/>
      <c r="AC100" s="14" t="n"/>
      <c r="AD100" s="19" t="n"/>
      <c r="AE100" s="13" t="n"/>
      <c r="AF100" s="13" t="n"/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4">
        <f>IF(I100="","",((I100-$AJ$2)*$AL$3*((1+$AL$3)^(30*12)))/(((1+$AL$3)^(30*12))-1))</f>
        <v/>
      </c>
    </row>
    <row r="101">
      <c r="B101" s="6" t="n"/>
      <c r="C101" s="12" t="n"/>
      <c r="D101" s="11" t="n"/>
      <c r="E101" s="11" t="n"/>
      <c r="F101" s="12" t="n"/>
      <c r="G101" s="11" t="n"/>
      <c r="H101" s="18" t="n"/>
      <c r="I101" s="123" t="n"/>
      <c r="J101" s="9" t="n"/>
      <c r="K101" s="7" t="n"/>
      <c r="L101" s="7" t="n"/>
      <c r="M101" s="10" t="n"/>
      <c r="N101" s="10" t="n"/>
      <c r="O101" s="7" t="n"/>
      <c r="P101" s="7" t="n"/>
      <c r="Q101" s="10" t="n"/>
      <c r="R101" s="10" t="n"/>
      <c r="S101" s="7" t="n"/>
      <c r="T101" s="7" t="n"/>
      <c r="U101" s="10" t="n"/>
      <c r="V101" s="10" t="n"/>
      <c r="W101" s="7" t="n"/>
      <c r="X101" s="7" t="n"/>
      <c r="Y101" s="7" t="n"/>
      <c r="Z101" s="7" t="n"/>
      <c r="AA101" s="7" t="n"/>
      <c r="AB101" s="7" t="n"/>
      <c r="AC101" s="14" t="n"/>
      <c r="AD101" s="18" t="n"/>
      <c r="AE101" s="13" t="n"/>
      <c r="AF101" s="13" t="n"/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4">
        <f>IF(I101="","",((I101-$AJ$2)*$AL$3*((1+$AL$3)^(30*12)))/(((1+$AL$3)^(30*12))-1))</f>
        <v/>
      </c>
    </row>
    <row r="102">
      <c r="B102" s="6" t="n"/>
      <c r="C102" s="12" t="n"/>
      <c r="D102" s="11" t="n"/>
      <c r="E102" s="11" t="n"/>
      <c r="F102" s="12" t="n"/>
      <c r="G102" s="11" t="n"/>
      <c r="H102" s="19" t="n"/>
      <c r="I102" s="123" t="n"/>
      <c r="J102" s="9" t="n"/>
      <c r="K102" s="7" t="n"/>
      <c r="L102" s="7" t="n"/>
      <c r="M102" s="10" t="n"/>
      <c r="N102" s="10" t="n"/>
      <c r="O102" s="7" t="n"/>
      <c r="P102" s="7" t="n"/>
      <c r="Q102" s="10" t="n"/>
      <c r="R102" s="10" t="n"/>
      <c r="S102" s="7" t="n"/>
      <c r="T102" s="7" t="n"/>
      <c r="U102" s="10" t="n"/>
      <c r="V102" s="10" t="n"/>
      <c r="W102" s="7" t="n"/>
      <c r="X102" s="7" t="n"/>
      <c r="Y102" s="7" t="n"/>
      <c r="Z102" s="7" t="n"/>
      <c r="AA102" s="7" t="n"/>
      <c r="AB102" s="7" t="n"/>
      <c r="AC102" s="14" t="n"/>
      <c r="AD102" s="19" t="n"/>
      <c r="AE102" s="13" t="n"/>
      <c r="AF102" s="13" t="n"/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4">
        <f>IF(I102="","",((I102-$AJ$2)*$AL$3*((1+$AL$3)^(30*12)))/(((1+$AL$3)^(30*12))-1))</f>
        <v/>
      </c>
    </row>
    <row r="103">
      <c r="B103" s="6" t="n"/>
      <c r="C103" s="12" t="n"/>
      <c r="D103" s="11" t="n"/>
      <c r="E103" s="11" t="n"/>
      <c r="F103" s="12" t="n"/>
      <c r="G103" s="11" t="n"/>
      <c r="H103" s="19" t="n"/>
      <c r="I103" s="123" t="n"/>
      <c r="J103" s="9" t="n"/>
      <c r="K103" s="7" t="n"/>
      <c r="L103" s="7" t="n"/>
      <c r="M103" s="10" t="n"/>
      <c r="N103" s="10" t="n"/>
      <c r="O103" s="7" t="n"/>
      <c r="P103" s="7" t="n"/>
      <c r="Q103" s="10" t="n"/>
      <c r="R103" s="10" t="n"/>
      <c r="S103" s="7" t="n"/>
      <c r="T103" s="7" t="n"/>
      <c r="U103" s="10" t="n"/>
      <c r="V103" s="10" t="n"/>
      <c r="W103" s="7" t="n"/>
      <c r="X103" s="7" t="n"/>
      <c r="Y103" s="7" t="n"/>
      <c r="Z103" s="7" t="n"/>
      <c r="AA103" s="7" t="n"/>
      <c r="AB103" s="7" t="n"/>
      <c r="AC103" s="14" t="n"/>
      <c r="AD103" s="19" t="n"/>
      <c r="AE103" s="13" t="n"/>
      <c r="AF103" s="13" t="n"/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4">
        <f>IF(I103="","",((I103-$AJ$2)*$AL$3*((1+$AL$3)^(30*12)))/(((1+$AL$3)^(30*12))-1))</f>
        <v/>
      </c>
    </row>
    <row r="104">
      <c r="B104" s="6" t="n"/>
      <c r="C104" s="12" t="n"/>
      <c r="D104" s="11" t="n"/>
      <c r="E104" s="11" t="n"/>
      <c r="F104" s="12" t="n"/>
      <c r="G104" s="11" t="n"/>
      <c r="H104" s="18" t="n"/>
      <c r="I104" s="123" t="n"/>
      <c r="J104" s="9" t="n"/>
      <c r="K104" s="7" t="n"/>
      <c r="L104" s="7" t="n"/>
      <c r="M104" s="10" t="n"/>
      <c r="N104" s="10" t="n"/>
      <c r="O104" s="7" t="n"/>
      <c r="P104" s="7" t="n"/>
      <c r="Q104" s="10" t="n"/>
      <c r="R104" s="10" t="n"/>
      <c r="S104" s="7" t="n"/>
      <c r="T104" s="7" t="n"/>
      <c r="U104" s="10" t="n"/>
      <c r="V104" s="10" t="n"/>
      <c r="W104" s="7" t="n"/>
      <c r="X104" s="7" t="n"/>
      <c r="Y104" s="7" t="n"/>
      <c r="Z104" s="7" t="n"/>
      <c r="AA104" s="7" t="n"/>
      <c r="AB104" s="7" t="n"/>
      <c r="AC104" s="14" t="n"/>
      <c r="AD104" s="18" t="n"/>
      <c r="AE104" s="13" t="n"/>
      <c r="AF104" s="13" t="n"/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4">
        <f>IF(I104="","",((I104-$AJ$2)*$AL$3*((1+$AL$3)^(30*12)))/(((1+$AL$3)^(30*12))-1))</f>
        <v/>
      </c>
    </row>
    <row r="105">
      <c r="B105" s="6" t="n"/>
      <c r="C105" s="12" t="n"/>
      <c r="D105" s="11" t="n"/>
      <c r="E105" s="11" t="n"/>
      <c r="F105" s="12" t="n"/>
      <c r="G105" s="11" t="n"/>
      <c r="H105" s="19" t="n"/>
      <c r="I105" s="123" t="n"/>
      <c r="J105" s="9" t="n"/>
      <c r="K105" s="7" t="n"/>
      <c r="L105" s="7" t="n"/>
      <c r="M105" s="10" t="n"/>
      <c r="N105" s="10" t="n"/>
      <c r="O105" s="7" t="n"/>
      <c r="P105" s="7" t="n"/>
      <c r="Q105" s="10" t="n"/>
      <c r="R105" s="10" t="n"/>
      <c r="S105" s="7" t="n"/>
      <c r="T105" s="7" t="n"/>
      <c r="U105" s="10" t="n"/>
      <c r="V105" s="10" t="n"/>
      <c r="W105" s="7" t="n"/>
      <c r="X105" s="7" t="n"/>
      <c r="Y105" s="7" t="n"/>
      <c r="Z105" s="7" t="n"/>
      <c r="AA105" s="7" t="n"/>
      <c r="AB105" s="7" t="n"/>
      <c r="AC105" s="14" t="n"/>
      <c r="AD105" s="19" t="n"/>
      <c r="AE105" s="13" t="n"/>
      <c r="AF105" s="13" t="n"/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4">
        <f>IF(I105="","",((I105-$AJ$2)*$AL$3*((1+$AL$3)^(30*12)))/(((1+$AL$3)^(30*12))-1))</f>
        <v/>
      </c>
    </row>
    <row r="106">
      <c r="B106" s="6" t="n"/>
      <c r="C106" s="12" t="n"/>
      <c r="D106" s="11" t="n"/>
      <c r="E106" s="11" t="n"/>
      <c r="F106" s="12" t="n"/>
      <c r="G106" s="11" t="n"/>
      <c r="H106" s="19" t="n"/>
      <c r="I106" s="123" t="n"/>
      <c r="J106" s="9" t="n"/>
      <c r="K106" s="7" t="n"/>
      <c r="L106" s="7" t="n"/>
      <c r="M106" s="10" t="n"/>
      <c r="N106" s="10" t="n"/>
      <c r="O106" s="7" t="n"/>
      <c r="P106" s="7" t="n"/>
      <c r="Q106" s="10" t="n"/>
      <c r="R106" s="10" t="n"/>
      <c r="S106" s="7" t="n"/>
      <c r="T106" s="7" t="n"/>
      <c r="U106" s="10" t="n"/>
      <c r="V106" s="10" t="n"/>
      <c r="W106" s="7" t="n"/>
      <c r="X106" s="7" t="n"/>
      <c r="Y106" s="7" t="n"/>
      <c r="Z106" s="7" t="n"/>
      <c r="AA106" s="7" t="n"/>
      <c r="AB106" s="7" t="n"/>
      <c r="AC106" s="14" t="n"/>
      <c r="AD106" s="19" t="n"/>
      <c r="AE106" s="13" t="n"/>
      <c r="AF106" s="13" t="n"/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4">
        <f>IF(I106="","",((I106-$AJ$2)*$AL$3*((1+$AL$3)^(30*12)))/(((1+$AL$3)^(30*12))-1))</f>
        <v/>
      </c>
    </row>
    <row r="107">
      <c r="B107" s="6" t="n"/>
      <c r="C107" s="12" t="n"/>
      <c r="D107" s="11" t="n"/>
      <c r="E107" s="11" t="n"/>
      <c r="F107" s="12" t="n"/>
      <c r="G107" s="11" t="n"/>
      <c r="H107" s="18" t="n"/>
      <c r="I107" s="123" t="n"/>
      <c r="J107" s="9" t="n"/>
      <c r="K107" s="7" t="n"/>
      <c r="L107" s="7" t="n"/>
      <c r="M107" s="10" t="n"/>
      <c r="N107" s="10" t="n"/>
      <c r="O107" s="7" t="n"/>
      <c r="P107" s="7" t="n"/>
      <c r="Q107" s="10" t="n"/>
      <c r="R107" s="10" t="n"/>
      <c r="S107" s="7" t="n"/>
      <c r="T107" s="7" t="n"/>
      <c r="U107" s="10" t="n"/>
      <c r="V107" s="10" t="n"/>
      <c r="W107" s="7" t="n"/>
      <c r="X107" s="7" t="n"/>
      <c r="Y107" s="7" t="n"/>
      <c r="Z107" s="7" t="n"/>
      <c r="AA107" s="7" t="n"/>
      <c r="AB107" s="7" t="n"/>
      <c r="AC107" s="14" t="n"/>
      <c r="AD107" s="18" t="n"/>
      <c r="AE107" s="13" t="n"/>
      <c r="AF107" s="13" t="n"/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4">
        <f>IF(I107="","",((I107-$AJ$2)*$AL$3*((1+$AL$3)^(30*12)))/(((1+$AL$3)^(30*12))-1))</f>
        <v/>
      </c>
    </row>
    <row r="108">
      <c r="B108" s="6" t="n"/>
      <c r="C108" s="12" t="n"/>
      <c r="D108" s="11" t="n"/>
      <c r="E108" s="11" t="n"/>
      <c r="F108" s="12" t="n"/>
      <c r="G108" s="11" t="n"/>
      <c r="H108" s="19" t="n"/>
      <c r="I108" s="123" t="n"/>
      <c r="J108" s="9" t="n"/>
      <c r="K108" s="7" t="n"/>
      <c r="L108" s="7" t="n"/>
      <c r="M108" s="10" t="n"/>
      <c r="N108" s="10" t="n"/>
      <c r="O108" s="7" t="n"/>
      <c r="P108" s="7" t="n"/>
      <c r="Q108" s="10" t="n"/>
      <c r="R108" s="10" t="n"/>
      <c r="S108" s="7" t="n"/>
      <c r="T108" s="7" t="n"/>
      <c r="U108" s="10" t="n"/>
      <c r="V108" s="10" t="n"/>
      <c r="W108" s="7" t="n"/>
      <c r="X108" s="7" t="n"/>
      <c r="Y108" s="7" t="n"/>
      <c r="Z108" s="7" t="n"/>
      <c r="AA108" s="7" t="n"/>
      <c r="AB108" s="7" t="n"/>
      <c r="AC108" s="14" t="n"/>
      <c r="AD108" s="19" t="n"/>
      <c r="AE108" s="13" t="n"/>
      <c r="AF108" s="13" t="n"/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4">
        <f>IF(I108="","",((I108-$AJ$2)*$AL$3*((1+$AL$3)^(30*12)))/(((1+$AL$3)^(30*12))-1))</f>
        <v/>
      </c>
    </row>
    <row r="109">
      <c r="B109" s="6" t="n"/>
      <c r="C109" s="12" t="n"/>
      <c r="D109" s="11" t="n"/>
      <c r="E109" s="11" t="n"/>
      <c r="F109" s="12" t="n"/>
      <c r="G109" s="11" t="n"/>
      <c r="H109" s="19" t="n"/>
      <c r="I109" s="123" t="n"/>
      <c r="J109" s="9" t="n"/>
      <c r="K109" s="7" t="n"/>
      <c r="L109" s="7" t="n"/>
      <c r="M109" s="10" t="n"/>
      <c r="N109" s="10" t="n"/>
      <c r="O109" s="7" t="n"/>
      <c r="P109" s="7" t="n"/>
      <c r="Q109" s="10" t="n"/>
      <c r="R109" s="10" t="n"/>
      <c r="S109" s="7" t="n"/>
      <c r="T109" s="7" t="n"/>
      <c r="U109" s="10" t="n"/>
      <c r="V109" s="10" t="n"/>
      <c r="W109" s="7" t="n"/>
      <c r="X109" s="7" t="n"/>
      <c r="Y109" s="7" t="n"/>
      <c r="Z109" s="7" t="n"/>
      <c r="AA109" s="7" t="n"/>
      <c r="AB109" s="7" t="n"/>
      <c r="AC109" s="14" t="n"/>
      <c r="AD109" s="19" t="n"/>
      <c r="AE109" s="13" t="n"/>
      <c r="AF109" s="13" t="n"/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4">
        <f>IF(I109="","",((I109-$AJ$2)*$AL$3*((1+$AL$3)^(30*12)))/(((1+$AL$3)^(30*12))-1))</f>
        <v/>
      </c>
    </row>
    <row r="110">
      <c r="B110" s="6" t="n"/>
      <c r="C110" s="12" t="n"/>
      <c r="D110" s="11" t="n"/>
      <c r="E110" s="11" t="n"/>
      <c r="F110" s="12" t="n"/>
      <c r="G110" s="11" t="n"/>
      <c r="H110" s="18" t="n"/>
      <c r="I110" s="123" t="n"/>
      <c r="J110" s="9" t="n"/>
      <c r="K110" s="7" t="n"/>
      <c r="L110" s="7" t="n"/>
      <c r="M110" s="10" t="n"/>
      <c r="N110" s="10" t="n"/>
      <c r="O110" s="7" t="n"/>
      <c r="P110" s="7" t="n"/>
      <c r="Q110" s="10" t="n"/>
      <c r="R110" s="10" t="n"/>
      <c r="S110" s="7" t="n"/>
      <c r="T110" s="7" t="n"/>
      <c r="U110" s="10" t="n"/>
      <c r="V110" s="10" t="n"/>
      <c r="W110" s="7" t="n"/>
      <c r="X110" s="7" t="n"/>
      <c r="Y110" s="7" t="n"/>
      <c r="Z110" s="7" t="n"/>
      <c r="AA110" s="7" t="n"/>
      <c r="AB110" s="7" t="n"/>
      <c r="AC110" s="14" t="n"/>
      <c r="AD110" s="18" t="n"/>
      <c r="AE110" s="13" t="n"/>
      <c r="AF110" s="13" t="n"/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4">
        <f>IF(I110="","",((I110-$AJ$2)*$AL$3*((1+$AL$3)^(30*12)))/(((1+$AL$3)^(30*12))-1))</f>
        <v/>
      </c>
    </row>
    <row r="111">
      <c r="B111" s="6" t="n"/>
      <c r="C111" s="12" t="n"/>
      <c r="D111" s="11" t="n"/>
      <c r="E111" s="11" t="n"/>
      <c r="F111" s="12" t="n"/>
      <c r="G111" s="11" t="n"/>
      <c r="H111" s="19" t="n"/>
      <c r="I111" s="123" t="n"/>
      <c r="J111" s="9" t="n"/>
      <c r="K111" s="7" t="n"/>
      <c r="L111" s="7" t="n"/>
      <c r="M111" s="10" t="n"/>
      <c r="N111" s="10" t="n"/>
      <c r="O111" s="7" t="n"/>
      <c r="P111" s="7" t="n"/>
      <c r="Q111" s="10" t="n"/>
      <c r="R111" s="10" t="n"/>
      <c r="S111" s="7" t="n"/>
      <c r="T111" s="7" t="n"/>
      <c r="U111" s="10" t="n"/>
      <c r="V111" s="10" t="n"/>
      <c r="W111" s="7" t="n"/>
      <c r="X111" s="7" t="n"/>
      <c r="Y111" s="7" t="n"/>
      <c r="Z111" s="7" t="n"/>
      <c r="AA111" s="7" t="n"/>
      <c r="AB111" s="7" t="n"/>
      <c r="AC111" s="14" t="n"/>
      <c r="AD111" s="19" t="n"/>
      <c r="AE111" s="13" t="n"/>
      <c r="AF111" s="13" t="n"/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4">
        <f>IF(I111="","",((I111-$AJ$2)*$AL$3*((1+$AL$3)^(30*12)))/(((1+$AL$3)^(30*12))-1))</f>
        <v/>
      </c>
    </row>
    <row r="112">
      <c r="B112" s="6" t="n"/>
      <c r="C112" s="12" t="n"/>
      <c r="D112" s="11" t="n"/>
      <c r="E112" s="11" t="n"/>
      <c r="F112" s="12" t="n"/>
      <c r="G112" s="11" t="n"/>
      <c r="H112" s="19" t="n"/>
      <c r="I112" s="123" t="n"/>
      <c r="J112" s="9" t="n"/>
      <c r="K112" s="7" t="n"/>
      <c r="L112" s="7" t="n"/>
      <c r="M112" s="10" t="n"/>
      <c r="N112" s="10" t="n"/>
      <c r="O112" s="7" t="n"/>
      <c r="P112" s="7" t="n"/>
      <c r="Q112" s="10" t="n"/>
      <c r="R112" s="10" t="n"/>
      <c r="S112" s="7" t="n"/>
      <c r="T112" s="7" t="n"/>
      <c r="U112" s="10" t="n"/>
      <c r="V112" s="10" t="n"/>
      <c r="W112" s="7" t="n"/>
      <c r="X112" s="7" t="n"/>
      <c r="Y112" s="7" t="n"/>
      <c r="Z112" s="7" t="n"/>
      <c r="AA112" s="7" t="n"/>
      <c r="AB112" s="7" t="n"/>
      <c r="AC112" s="14" t="n"/>
      <c r="AD112" s="19" t="n"/>
      <c r="AE112" s="13" t="n"/>
      <c r="AF112" s="13" t="n"/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4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3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4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3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4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3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4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3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4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3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4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3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4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3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4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3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4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3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4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3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4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3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4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3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4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3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4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3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4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3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4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3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4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3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4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3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4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3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4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3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4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3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4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3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4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3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4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3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4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3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4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3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4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3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4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3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4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3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4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3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4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3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4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3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4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3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4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3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4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3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4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3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4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3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4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3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4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3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4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3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4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3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4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3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4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3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4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3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4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3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4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3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4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3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4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3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4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3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4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3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4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3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4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3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4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3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4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3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4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3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4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3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4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3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4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3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4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3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4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3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4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3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4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3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4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3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4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3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4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3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4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3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4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3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4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3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4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3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4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3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4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3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4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3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4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3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4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3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4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3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4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3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4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3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4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3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4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3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4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3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4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3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4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3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4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3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4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3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4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3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4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3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4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3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4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3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4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3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4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3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4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3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4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3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4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3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4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3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4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3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4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3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4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3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4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3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4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3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4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3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4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3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4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3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4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3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4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3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4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3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4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3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4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3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4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3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4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3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4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3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4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3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4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3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4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3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4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3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4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3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4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3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4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3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4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3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4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3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4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3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4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3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4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3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4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3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4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3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4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3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4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3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4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3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4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3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4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3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4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3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4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3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4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3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4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3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4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3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4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3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4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3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4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3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4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3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4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3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4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3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4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3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4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3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4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3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4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3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4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3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4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3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4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3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4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3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4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3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4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3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4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3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4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3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4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3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4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3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4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3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4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3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4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3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4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3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4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3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4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3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4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3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4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3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4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3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4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3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4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3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4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3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4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3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4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3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4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3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4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3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4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3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4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3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4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3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4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3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4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3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4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3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4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3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4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3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4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3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4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3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4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3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4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3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4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3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4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3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4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3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4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3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4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3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4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3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4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3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4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3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4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3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4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3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4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3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4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3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4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3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4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3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4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3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4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3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4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3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4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3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4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3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4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3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4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3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4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3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4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3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4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3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4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3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4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3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4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3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4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3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4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3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4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3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4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3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4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3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4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3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4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3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4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3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4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3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4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3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4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3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4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3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4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3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4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3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4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3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4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3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4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3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4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3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4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3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4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3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4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3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4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3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4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3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4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3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4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3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4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3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4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3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4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3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4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3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4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3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4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3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4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3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4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3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4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3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4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3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4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3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4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3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4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3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4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3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4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3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4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3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4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3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4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3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4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3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4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3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4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3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4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3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4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3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4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3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4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3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4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3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4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3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4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3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4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3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4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3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4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3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4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3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4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3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4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3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4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3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4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3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4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3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4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3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4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3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4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3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4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3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4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3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4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3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4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3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4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3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4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3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4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3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4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3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4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3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4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3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4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3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4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3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4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3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4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3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4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3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4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3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4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3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4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3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4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3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4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3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4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3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4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3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4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3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4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3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4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3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4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3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4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3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4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3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4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3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4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3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4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3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4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3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4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3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4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3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4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3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4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3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4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3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4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3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4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3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4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3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4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3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4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3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4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3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4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3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4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3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4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3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4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3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4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3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4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3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4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3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4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3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4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3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4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3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4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3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4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3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4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3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4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3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4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3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4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3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4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3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4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3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4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3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4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3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4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3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4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3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4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3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4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3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4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3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4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3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4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3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4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3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4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3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4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3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4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3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4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3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4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3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4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3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4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3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4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3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4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3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4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3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4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3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4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3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4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3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4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3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4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3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4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3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4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3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4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3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4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3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4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3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4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3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4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3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4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3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4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3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4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3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4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3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4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3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4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3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4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3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4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3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4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3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4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3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4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3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4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3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4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3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4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3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4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3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4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3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4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3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4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3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4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3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4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3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4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3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4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3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4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3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4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3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4">
        <f>IF(I503="","",((I503-$AJ$2)*$AL$3*((1+$AL$3)^(30*12)))/(((1+$AL$3)^(30*12))-1))</f>
        <v/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52">
      <colorScale>
        <cfvo type="min"/>
        <cfvo type="max"/>
        <color rgb="FFFCFCFF"/>
        <color rgb="FF63BE7B"/>
      </colorScale>
    </cfRule>
    <cfRule type="colorScale" priority="67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5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5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3" operator="containsText" dxfId="5" text="No">
      <formula>NOT(ISERROR(SEARCH("No",T50)))</formula>
    </cfRule>
    <cfRule type="containsText" priority="64" operator="containsText" dxfId="4" text="Si">
      <formula>NOT(ISERROR(SEARCH("Si",T50)))</formula>
    </cfRule>
  </conditionalFormatting>
  <conditionalFormatting sqref="T51 X51:AB51">
    <cfRule type="containsText" priority="39" operator="containsText" dxfId="5" text="No">
      <formula>NOT(ISERROR(SEARCH("No",T51)))</formula>
    </cfRule>
    <cfRule type="containsText" priority="40" operator="containsText" dxfId="4" text="Si">
      <formula>NOT(ISERROR(SEARCH("Si",T51)))</formula>
    </cfRule>
  </conditionalFormatting>
  <conditionalFormatting sqref="T52 X52:AB52">
    <cfRule type="containsText" priority="15" operator="containsText" dxfId="5" text="No">
      <formula>NOT(ISERROR(SEARCH("No",T52)))</formula>
    </cfRule>
    <cfRule type="containsText" priority="16" operator="containsText" dxfId="4" text="Si">
      <formula>NOT(ISERROR(SEARCH("Si",T52)))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Text" priority="65" operator="containsText" dxfId="8" stopIfTrue="1" text="Aqui">
      <formula>NOT(ISERROR(SEARCH("Aqui",AC50)))</formula>
    </cfRule>
    <cfRule type="containsBlanks" priority="66" dxfId="8" stopIfTrue="1">
      <formula>LEN(TRIM(AC50))=0</formula>
    </cfRule>
  </conditionalFormatting>
  <conditionalFormatting sqref="AC51">
    <cfRule type="containsText" priority="41" operator="containsText" dxfId="8" stopIfTrue="1" text="Aqui">
      <formula>NOT(ISERROR(SEARCH("Aqui",AC51)))</formula>
    </cfRule>
    <cfRule type="containsBlanks" priority="42" dxfId="8" stopIfTrue="1">
      <formula>LEN(TRIM(AC51))=0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6" dxfId="4">
      <formula>$AI6="↓"</formula>
    </cfRule>
    <cfRule type="expression" priority="7" dxfId="5">
      <formula>$AI6="↑"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4" dxfId="5" stopIfTrue="1">
      <formula>$AI6="↓"</formula>
    </cfRule>
    <cfRule type="expression" priority="5" dxfId="4" stopIfTrue="1">
      <formula>$AI6="↑"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conditionalFormatting sqref="AC63">
    <cfRule type="expression" priority="388" dxfId="0" stopIfTrue="1">
      <formula>$B64="Venut"</formula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2024-12-06T20:33:49Z</dcterms:modified>
  <cp:lastModifiedBy>Aleix Borrella Colomé</cp:lastModifiedBy>
</cp:coreProperties>
</file>