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13_ncr:1_{C1B718F3-E4B6-4C49-A5B6-A7F58E911B3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Employee Satisfaction" sheetId="1" r:id="rId1"/>
    <sheet name="Descriptive Statistic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1" i="1"/>
  <c r="I22" i="1"/>
  <c r="I23" i="1"/>
  <c r="I24" i="1"/>
  <c r="I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I17" i="1"/>
  <c r="I16" i="1"/>
  <c r="I13" i="1"/>
  <c r="I12" i="1"/>
  <c r="J6" i="1"/>
  <c r="J7" i="1"/>
  <c r="J8" i="1"/>
  <c r="J9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<sst xmlns="http://schemas.openxmlformats.org/spreadsheetml/2006/main" count="91" uniqueCount="36">
  <si>
    <t>ID Number</t>
  </si>
  <si>
    <t>Salary</t>
  </si>
  <si>
    <t>Job Satisfaction</t>
  </si>
  <si>
    <t>Employee Statistics</t>
  </si>
  <si>
    <t>Summary Information</t>
  </si>
  <si>
    <t>Count</t>
  </si>
  <si>
    <t>Salary Rank</t>
  </si>
  <si>
    <t>Average Satisfaction</t>
  </si>
  <si>
    <t>Average Salary</t>
  </si>
  <si>
    <t>Quartile</t>
  </si>
  <si>
    <t>Position</t>
  </si>
  <si>
    <t>Manager</t>
  </si>
  <si>
    <t>Accountant</t>
  </si>
  <si>
    <t>Sale Rep</t>
  </si>
  <si>
    <t>Support Staff</t>
  </si>
  <si>
    <t>Director</t>
  </si>
  <si>
    <t>Sales Rep</t>
  </si>
  <si>
    <t>Directors with &gt; 4 Satisfaction</t>
  </si>
  <si>
    <t>Managers with &gt; 4 Satisfaction</t>
  </si>
  <si>
    <t>Correlation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</si>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</sst>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 tint="-4.9989318521683403E-2"/>
        <bgColor theme="6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5" xfId="3" applyNumberFormat="1" applyFont="1" applyFill="1" applyBorder="1" applyAlignment="1">
      <alignment horizontal="center"/>
    </xf>
    <xf numFmtId="44" fontId="0" fillId="0" borderId="0" xfId="0" applyNumberFormat="1"/>
    <xf numFmtId="0" fontId="1" fillId="0" borderId="0" xfId="1"/>
    <xf numFmtId="44" fontId="0" fillId="0" borderId="0" xfId="1" applyNumberFormat="1" applyFont="1"/>
    <xf numFmtId="0" fontId="2" fillId="2" borderId="4" xfId="1" applyFont="1" applyFill="1" applyBorder="1"/>
    <xf numFmtId="0" fontId="1" fillId="0" borderId="0" xfId="1" applyBorder="1"/>
    <xf numFmtId="43" fontId="0" fillId="4" borderId="0" xfId="1" applyNumberFormat="1" applyFont="1" applyFill="1" applyBorder="1"/>
    <xf numFmtId="0" fontId="1" fillId="4" borderId="0" xfId="1" applyFill="1" applyBorder="1"/>
    <xf numFmtId="0" fontId="1" fillId="5" borderId="8" xfId="1" applyFill="1" applyBorder="1"/>
    <xf numFmtId="0" fontId="1" fillId="5" borderId="0" xfId="1" applyFill="1" applyBorder="1"/>
    <xf numFmtId="43" fontId="0" fillId="5" borderId="0" xfId="1" applyNumberFormat="1" applyFont="1" applyFill="1" applyBorder="1"/>
    <xf numFmtId="0" fontId="1" fillId="4" borderId="8" xfId="1" applyFill="1" applyBorder="1"/>
    <xf numFmtId="0" fontId="1" fillId="5" borderId="10" xfId="0" applyFont="1" applyFill="1" applyBorder="1"/>
    <xf numFmtId="0" fontId="1" fillId="5" borderId="11" xfId="1" applyFill="1" applyBorder="1"/>
    <xf numFmtId="43" fontId="0" fillId="5" borderId="11" xfId="2" applyNumberFormat="1" applyFont="1" applyFill="1" applyBorder="1"/>
    <xf numFmtId="0" fontId="1" fillId="4" borderId="9" xfId="1" applyFill="1" applyBorder="1"/>
    <xf numFmtId="0" fontId="2" fillId="2" borderId="2" xfId="3" applyNumberFormat="1" applyFont="1" applyFill="1" applyBorder="1" applyAlignment="1"/>
    <xf numFmtId="0" fontId="2" fillId="2" borderId="1" xfId="1" applyFont="1" applyFill="1" applyBorder="1" applyAlignment="1"/>
    <xf numFmtId="0" fontId="1" fillId="4" borderId="11" xfId="1" applyFill="1" applyBorder="1"/>
    <xf numFmtId="0" fontId="1" fillId="3" borderId="4" xfId="1" applyFill="1" applyBorder="1"/>
    <xf numFmtId="2" fontId="0" fillId="0" borderId="0" xfId="1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Continuous"/>
    </xf>
    <xf numFmtId="44" fontId="0" fillId="0" borderId="0" xfId="0" applyNumberFormat="1" applyFill="1" applyBorder="1" applyAlignment="1"/>
  </cellXfs>
  <cellStyles count="28">
    <cellStyle name="1FStE4nITC6tSLe2DHKDqIIR7COwAn8Zz21vdZ9yyOU=-~inhOlUP/+JSgBnYLk87YwA==" xfId="13" xr:uid="{00000000-0005-0000-0000-00000D000000}"/>
    <cellStyle name="2yDKDhAP1SLzU8is7PlT/l/LTrjRPse5SLAb3/zMlVo=-~KL5KCoKBIfT1v8JPAxHQGw==" xfId="19" xr:uid="{00000000-0005-0000-0000-000013000000}"/>
    <cellStyle name="3VDpObtqVVeQWyyU2VTTxt+F6oJXehxXknrJmb49+xU=-~N6M8DojRzwhCnIPvkXpJDg==" xfId="10" xr:uid="{00000000-0005-0000-0000-00000A000000}"/>
    <cellStyle name="4lasjzkx6wcoaRnIZBInDwaRXdIJau/nr4HIOJD5NTE=-~WLj41lZYW8ZfZfZOGtXguw==" xfId="25" xr:uid="{00000000-0005-0000-0000-000019000000}"/>
    <cellStyle name="5hjhvh8xqCljwCCGHWg5e7/HlO+VTUihKAnPWQkHdDM=-~f6+YHLcPTmNKrakOShsRgQ==" xfId="14" xr:uid="{00000000-0005-0000-0000-00000E000000}"/>
    <cellStyle name="A4QtVlBbo6LCp49ishlpb/2fsccI1MPb27yMTPzijoM=-~2tkRrh7jHtjc+Stmxk6Dng==" xfId="6" xr:uid="{00000000-0005-0000-0000-000006000000}"/>
    <cellStyle name="AfWZxy3CE06I+lZdP3edXZI9sLjNnsuVJAqYGpX9aqo=-~/NFLNf2XCBnAtbgDiDb/yA==" xfId="16" xr:uid="{00000000-0005-0000-0000-000010000000}"/>
    <cellStyle name="BvQUarZtUGWH2JAIfGLyd2qQ1dVt+jvtMRTYW/vtAuo=-~IdZk85cadGvzCz/gWgqk9w==" xfId="12" xr:uid="{00000000-0005-0000-0000-00000C000000}"/>
    <cellStyle name="Custom Style 1" xfId="1" xr:uid="{00000000-0005-0000-0000-000000000000}"/>
    <cellStyle name="Custom Style 2" xfId="3" xr:uid="{00000000-0005-0000-0000-000001000000}"/>
    <cellStyle name="Custom Style 3" xfId="2" xr:uid="{00000000-0005-0000-0000-000002000000}"/>
    <cellStyle name="dqwfBsVc73N1BiptnDDp6fEeyje6CB6AkCH6VXNy8NY=-~b6HLLjj8M0D3SjDMjpUvsw==" xfId="7" xr:uid="{00000000-0005-0000-0000-000007000000}"/>
    <cellStyle name="dwUum3ukrNnHb/A6Vigrul2Gqb6BE2Xv0227oL9L+W8=-~usvCy9kd7mpprywlA+l1Rg==" xfId="11" xr:uid="{00000000-0005-0000-0000-00000B000000}"/>
    <cellStyle name="dy206zoSrzHTNNXeGMlpIbDt1hp9p6Mb6z7pbck/lO8=-~/ttAgQ/4TDAbIVaffM721g==" xfId="23" xr:uid="{00000000-0005-0000-0000-000017000000}"/>
    <cellStyle name="GY+JjAFkm0PRr/imJxNcFYdWsTDE4/XRIju+BrfaZYI=-~YrgTmMv6VUZ3EwgheRARGQ==" xfId="22" xr:uid="{00000000-0005-0000-0000-000016000000}"/>
    <cellStyle name="H2WOVkiUN4sElsvqF2P9IFj8vwdHOpE19tzrxGYQrrU=-~XZpxqhOCrYh5l/wHg+pPgg==" xfId="9" xr:uid="{00000000-0005-0000-0000-000009000000}"/>
    <cellStyle name="IbwJNMXAY2tGnMHpX6Ka4sw+twgDGtSOTGH5H3FX4Ek=-~9bV2B23qcyfMbQoSHKTKsw==" xfId="21" xr:uid="{00000000-0005-0000-0000-000015000000}"/>
    <cellStyle name="k151hCZnpNpdR3toQzyMCb48sDjxAzhWDuqDGyf65fM=-~L7xwG/vYJExuP+YWvVZykQ==" xfId="20" xr:uid="{00000000-0005-0000-0000-000014000000}"/>
    <cellStyle name="lufmyRiQ1vHz7RtOrVDbbk4hiw+9cUvP1oikGc3+cg4=-~jAjJ3WT/a1twkY5mzY+4Rw==" xfId="26" xr:uid="{00000000-0005-0000-0000-00001A000000}"/>
    <cellStyle name="lz4rCBWSl+aDo6FSfy3nE+v8725CnY1nXesdlB+dEto=-~3HdxqzVLLLte1yLjuhb1oA==" xfId="24" xr:uid="{00000000-0005-0000-0000-000018000000}"/>
    <cellStyle name="Normal" xfId="0" builtinId="0"/>
    <cellStyle name="nUOfAxLRoDlkwzDXYHNgg81mrLChUhLmewNipEpOffA=-~natz0F+zGSVP+OqviZ8PTw==" xfId="15" xr:uid="{00000000-0005-0000-0000-00000F000000}"/>
    <cellStyle name="o2nH15tUc5W7egojTiJKbSTzEDDyZ9aQCHhhpPl0USY=-~oIEyHH7Y+00b4pM5VWXJaQ==" xfId="5" xr:uid="{00000000-0005-0000-0000-000005000000}"/>
    <cellStyle name="p9Nuy6E7Z6vsRJKVDdvrNWi8PVoar4lcij26Zjz35Rw=-~Xsiqa/XF/qWK/MSbfUf9RA==" xfId="27" xr:uid="{00000000-0005-0000-0000-00001B000000}"/>
    <cellStyle name="rwNzR6Ca4JUOvSRHQdI2Vu2Yy1pLenoEEvMzOL10rDs=-~X5uQjP3qryqAMB2EHsRhhQ==" xfId="17" xr:uid="{00000000-0005-0000-0000-000011000000}"/>
    <cellStyle name="x/8YyokSi/09yh+xopRiDsp6scySD4nWFt2vuDNyxsQ=-~976nEsfkBRnoXnI/FNumdA==" xfId="4" xr:uid="{00000000-0005-0000-0000-000004000000}"/>
    <cellStyle name="xQXB08ZWTf7tuEllSC6j6M1R0S1lQ4L3oZK4uuzZO5A=-~JbYLkLN98bOBE+5HYi+gtg==" xfId="18" xr:uid="{00000000-0005-0000-0000-000012000000}"/>
    <cellStyle name="YF6BVhnXSN1nJwmI1IfG8lqJKhptZrwEZapcEMjgc7E=-~dkCIrYCH9aZ8xY/wWXivmg==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'Employee Satisfaction'!$H$30:$H$35</c:f>
              <c:strCache>
                <c:ptCount val="6"/>
                <c:pt idx="0">
                  <c:v> $30,176.00 </c:v>
                </c:pt>
                <c:pt idx="1">
                  <c:v> $35,233.00 </c:v>
                </c:pt>
                <c:pt idx="2">
                  <c:v> $45,955.00 </c:v>
                </c:pt>
                <c:pt idx="3">
                  <c:v> $69,133.00 </c:v>
                </c:pt>
                <c:pt idx="4">
                  <c:v> $97,159.00 </c:v>
                </c:pt>
                <c:pt idx="5">
                  <c:v>More</c:v>
                </c:pt>
              </c:strCache>
            </c:strRef>
          </c:cat>
          <c:val>
            <c:numRef>
              <c:f>'Employee Satisfaction'!$I$30:$I$35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978-B60D-DE942C04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948664"/>
        <c:axId val="681948336"/>
      </c:barChart>
      <c:catAx>
        <c:axId val="68194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48336"/>
        <c:crosses val="autoZero"/>
        <c:auto val="1"/>
        <c:lblAlgn val="ctr"/>
        <c:lblOffset val="100"/>
        <c:noMultiLvlLbl val="0"/>
      </c:catAx>
      <c:valAx>
        <c:axId val="68194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48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25</xdr:row>
      <xdr:rowOff>114300</xdr:rowOff>
    </xdr:from>
    <xdr:to>
      <xdr:col>16</xdr:col>
      <xdr:colOff>238125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60638-F083-414D-8065-F611553E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4"/>
  <sheetViews>
    <sheetView tabSelected="1" topLeftCell="A4" workbookViewId="0">
      <selection activeCell="S35" sqref="S35"/>
    </sheetView>
  </sheetViews>
  <sheetFormatPr defaultRowHeight="15" x14ac:dyDescent="0.25"/>
  <cols>
    <col min="1" max="1" width="3.42578125" customWidth="1"/>
    <col min="2" max="2" width="10.5703125" bestFit="1" customWidth="1"/>
    <col min="3" max="3" width="13.85546875" customWidth="1"/>
    <col min="4" max="4" width="15.42578125" customWidth="1"/>
    <col min="5" max="5" width="14.85546875" bestFit="1" customWidth="1"/>
    <col min="6" max="6" width="14.5703125" customWidth="1"/>
    <col min="7" max="7" width="2.140625" customWidth="1"/>
    <col min="8" max="8" width="20.5703125" bestFit="1" customWidth="1"/>
    <col min="9" max="9" width="21.85546875" customWidth="1"/>
    <col min="10" max="10" width="14.140625" bestFit="1" customWidth="1"/>
  </cols>
  <sheetData>
    <row r="1" spans="2:10" ht="15.75" thickBot="1" x14ac:dyDescent="0.3"/>
    <row r="2" spans="2:10" ht="20.25" customHeight="1" thickBot="1" x14ac:dyDescent="0.35">
      <c r="B2" s="7" t="s">
        <v>3</v>
      </c>
      <c r="C2" s="6"/>
      <c r="D2" s="6"/>
      <c r="E2" s="6"/>
      <c r="F2" s="5"/>
    </row>
    <row r="3" spans="2:10" x14ac:dyDescent="0.25">
      <c r="B3" s="11" t="s">
        <v>0</v>
      </c>
      <c r="C3" s="11" t="s">
        <v>10</v>
      </c>
      <c r="D3" s="11" t="s">
        <v>1</v>
      </c>
      <c r="E3" s="11" t="s">
        <v>2</v>
      </c>
      <c r="F3" s="11" t="s">
        <v>6</v>
      </c>
      <c r="H3" s="4" t="s">
        <v>4</v>
      </c>
      <c r="I3" s="3"/>
    </row>
    <row r="4" spans="2:10" x14ac:dyDescent="0.25">
      <c r="B4" s="18">
        <v>1047</v>
      </c>
      <c r="C4" s="14" t="s">
        <v>16</v>
      </c>
      <c r="D4" s="17">
        <v>45855</v>
      </c>
      <c r="E4" s="14">
        <v>3</v>
      </c>
      <c r="F4" s="22">
        <f>_xlfn.RANK.EQ($D4,D$4:D$53)</f>
        <v>27</v>
      </c>
      <c r="H4" s="26" t="s">
        <v>10</v>
      </c>
      <c r="I4" s="26" t="s">
        <v>7</v>
      </c>
      <c r="J4" s="26" t="s">
        <v>8</v>
      </c>
    </row>
    <row r="5" spans="2:10" x14ac:dyDescent="0.25">
      <c r="B5" s="18">
        <v>1085</v>
      </c>
      <c r="C5" s="14" t="s">
        <v>16</v>
      </c>
      <c r="D5" s="17">
        <v>46063</v>
      </c>
      <c r="E5" s="14">
        <v>4</v>
      </c>
      <c r="F5" s="22">
        <f t="shared" ref="F5:F53" si="0">_xlfn.RANK.EQ($D5,D$4:D$53)</f>
        <v>23</v>
      </c>
      <c r="H5" s="9" t="s">
        <v>14</v>
      </c>
      <c r="I5" s="27">
        <f>AVERAGEIF(C$4:C$53,H5,E$4:E$53)</f>
        <v>3.2941176470588234</v>
      </c>
      <c r="J5" s="10">
        <f>AVERAGEIF(C$4:C$53,$H5,D$4:D$53)</f>
        <v>33538</v>
      </c>
    </row>
    <row r="6" spans="2:10" x14ac:dyDescent="0.25">
      <c r="B6" s="18">
        <v>1102</v>
      </c>
      <c r="C6" s="14" t="s">
        <v>13</v>
      </c>
      <c r="D6" s="13">
        <v>45700</v>
      </c>
      <c r="E6" s="14">
        <v>2</v>
      </c>
      <c r="F6" s="22">
        <f t="shared" si="0"/>
        <v>28</v>
      </c>
      <c r="H6" s="9" t="s">
        <v>16</v>
      </c>
      <c r="I6" s="27">
        <f t="shared" ref="I6:I9" si="1">AVERAGEIF(C$4:C$53,H6,E$4:E$53)</f>
        <v>3.6</v>
      </c>
      <c r="J6" s="10">
        <f t="shared" ref="J6:J9" si="2">AVERAGEIF(C$4:C$53,$H6,D$4:D$53)</f>
        <v>45461</v>
      </c>
    </row>
    <row r="7" spans="2:10" x14ac:dyDescent="0.25">
      <c r="B7" s="18">
        <v>1106</v>
      </c>
      <c r="C7" s="14" t="s">
        <v>16</v>
      </c>
      <c r="D7" s="17">
        <v>47572</v>
      </c>
      <c r="E7" s="14">
        <v>3</v>
      </c>
      <c r="F7" s="22">
        <f t="shared" si="0"/>
        <v>22</v>
      </c>
      <c r="H7" s="9" t="s">
        <v>12</v>
      </c>
      <c r="I7" s="27">
        <f t="shared" si="1"/>
        <v>2.6</v>
      </c>
      <c r="J7" s="10">
        <f t="shared" si="2"/>
        <v>66303.600000000006</v>
      </c>
    </row>
    <row r="8" spans="2:10" x14ac:dyDescent="0.25">
      <c r="B8" s="15">
        <v>1165</v>
      </c>
      <c r="C8" s="14" t="s">
        <v>14</v>
      </c>
      <c r="D8" s="17">
        <v>30176</v>
      </c>
      <c r="E8" s="16">
        <v>4</v>
      </c>
      <c r="F8" s="22">
        <f t="shared" si="0"/>
        <v>50</v>
      </c>
      <c r="H8" s="9" t="s">
        <v>11</v>
      </c>
      <c r="I8" s="27">
        <f t="shared" si="1"/>
        <v>3.75</v>
      </c>
      <c r="J8" s="10">
        <f t="shared" si="2"/>
        <v>72829.5</v>
      </c>
    </row>
    <row r="9" spans="2:10" x14ac:dyDescent="0.25">
      <c r="B9" s="15">
        <v>1473</v>
      </c>
      <c r="C9" s="14" t="s">
        <v>16</v>
      </c>
      <c r="D9" s="17">
        <v>45993</v>
      </c>
      <c r="E9" s="16">
        <v>4</v>
      </c>
      <c r="F9" s="22">
        <f t="shared" si="0"/>
        <v>24</v>
      </c>
      <c r="H9" s="9" t="s">
        <v>15</v>
      </c>
      <c r="I9" s="27">
        <f t="shared" si="1"/>
        <v>4.25</v>
      </c>
      <c r="J9" s="10">
        <f t="shared" si="2"/>
        <v>86856.5</v>
      </c>
    </row>
    <row r="10" spans="2:10" ht="15.75" thickBot="1" x14ac:dyDescent="0.3">
      <c r="B10" s="15">
        <v>1486</v>
      </c>
      <c r="C10" s="14" t="s">
        <v>14</v>
      </c>
      <c r="D10" s="17">
        <v>32666</v>
      </c>
      <c r="E10" s="16">
        <v>1</v>
      </c>
      <c r="F10" s="22">
        <f t="shared" si="0"/>
        <v>45</v>
      </c>
    </row>
    <row r="11" spans="2:10" ht="15.75" thickBot="1" x14ac:dyDescent="0.3">
      <c r="B11" s="15">
        <v>1503</v>
      </c>
      <c r="C11" s="14" t="s">
        <v>14</v>
      </c>
      <c r="D11" s="17">
        <v>32757</v>
      </c>
      <c r="E11" s="16">
        <v>3</v>
      </c>
      <c r="F11" s="22">
        <f t="shared" si="0"/>
        <v>43</v>
      </c>
      <c r="H11" s="2" t="s">
        <v>17</v>
      </c>
      <c r="I11" s="1"/>
    </row>
    <row r="12" spans="2:10" x14ac:dyDescent="0.25">
      <c r="B12" s="18">
        <v>1519</v>
      </c>
      <c r="C12" s="14" t="s">
        <v>13</v>
      </c>
      <c r="D12" s="13">
        <v>45674</v>
      </c>
      <c r="E12" s="14">
        <v>5</v>
      </c>
      <c r="F12" s="22">
        <f t="shared" si="0"/>
        <v>29</v>
      </c>
      <c r="H12" s="9" t="s">
        <v>5</v>
      </c>
      <c r="I12">
        <f>COUNTIFS(C4:C53,H9,E4:E53,"&gt;=4")</f>
        <v>7</v>
      </c>
    </row>
    <row r="13" spans="2:10" x14ac:dyDescent="0.25">
      <c r="B13" s="15">
        <v>1529</v>
      </c>
      <c r="C13" s="14" t="s">
        <v>15</v>
      </c>
      <c r="D13" s="17">
        <v>88197</v>
      </c>
      <c r="E13" s="16">
        <v>5</v>
      </c>
      <c r="F13" s="22">
        <f t="shared" si="0"/>
        <v>4</v>
      </c>
      <c r="H13" s="9" t="s">
        <v>8</v>
      </c>
      <c r="I13" s="10">
        <f>AVERAGEIFS(D4:D53,C4:C53,H9,E4:E53,"&gt;=4")</f>
        <v>88143.71428571429</v>
      </c>
    </row>
    <row r="14" spans="2:10" ht="15.75" thickBot="1" x14ac:dyDescent="0.3">
      <c r="B14" s="18">
        <v>1601</v>
      </c>
      <c r="C14" s="14" t="s">
        <v>15</v>
      </c>
      <c r="D14" s="13">
        <v>89691</v>
      </c>
      <c r="E14" s="14">
        <v>4</v>
      </c>
      <c r="F14" s="22">
        <f t="shared" si="0"/>
        <v>3</v>
      </c>
    </row>
    <row r="15" spans="2:10" ht="15.75" thickBot="1" x14ac:dyDescent="0.3">
      <c r="B15" s="15">
        <v>1603</v>
      </c>
      <c r="C15" s="14" t="s">
        <v>12</v>
      </c>
      <c r="D15" s="17">
        <v>69389</v>
      </c>
      <c r="E15" s="16">
        <v>2</v>
      </c>
      <c r="F15" s="22">
        <f t="shared" si="0"/>
        <v>13</v>
      </c>
      <c r="H15" s="2" t="s">
        <v>18</v>
      </c>
      <c r="I15" s="1"/>
    </row>
    <row r="16" spans="2:10" x14ac:dyDescent="0.25">
      <c r="B16" s="15">
        <v>1675</v>
      </c>
      <c r="C16" s="14" t="s">
        <v>13</v>
      </c>
      <c r="D16" s="17">
        <v>49617</v>
      </c>
      <c r="E16" s="16">
        <v>3</v>
      </c>
      <c r="F16" s="22">
        <f t="shared" si="0"/>
        <v>18</v>
      </c>
      <c r="H16" s="9" t="s">
        <v>5</v>
      </c>
      <c r="I16">
        <f>COUNTIFS(C4:C53,H8,E4:E53,"&gt;=4")</f>
        <v>2</v>
      </c>
    </row>
    <row r="17" spans="2:9" x14ac:dyDescent="0.25">
      <c r="B17" s="18">
        <v>1828</v>
      </c>
      <c r="C17" s="14" t="s">
        <v>14</v>
      </c>
      <c r="D17" s="17">
        <v>35230</v>
      </c>
      <c r="E17" s="14">
        <v>3</v>
      </c>
      <c r="F17" s="22">
        <f t="shared" si="0"/>
        <v>38</v>
      </c>
      <c r="H17" s="9" t="s">
        <v>8</v>
      </c>
      <c r="I17" s="8">
        <f>AVERAGEIFS(D4:D53,C4:C53,H8,E4:E53,"&gt;=4")</f>
        <v>74165.5</v>
      </c>
    </row>
    <row r="18" spans="2:9" ht="15.75" thickBot="1" x14ac:dyDescent="0.3">
      <c r="B18" s="15">
        <v>2003</v>
      </c>
      <c r="C18" s="14" t="s">
        <v>15</v>
      </c>
      <c r="D18" s="17">
        <v>83240</v>
      </c>
      <c r="E18" s="16">
        <v>5</v>
      </c>
      <c r="F18" s="22">
        <f t="shared" si="0"/>
        <v>6</v>
      </c>
    </row>
    <row r="19" spans="2:9" ht="15.75" thickBot="1" x14ac:dyDescent="0.3">
      <c r="B19" s="18">
        <v>2206</v>
      </c>
      <c r="C19" s="14" t="s">
        <v>13</v>
      </c>
      <c r="D19" s="13">
        <v>42383</v>
      </c>
      <c r="E19" s="14">
        <v>3</v>
      </c>
      <c r="F19" s="22">
        <f t="shared" si="0"/>
        <v>31</v>
      </c>
      <c r="H19" s="23" t="s">
        <v>9</v>
      </c>
      <c r="I19" s="24" t="s">
        <v>1</v>
      </c>
    </row>
    <row r="20" spans="2:9" x14ac:dyDescent="0.25">
      <c r="B20" s="15">
        <v>2250</v>
      </c>
      <c r="C20" s="14" t="s">
        <v>15</v>
      </c>
      <c r="D20" s="17">
        <v>92700</v>
      </c>
      <c r="E20" s="16">
        <v>4</v>
      </c>
      <c r="F20" s="22">
        <f t="shared" si="0"/>
        <v>2</v>
      </c>
      <c r="H20" s="9">
        <v>0</v>
      </c>
      <c r="I20" s="10">
        <f>_xlfn.QUARTILE.INC(D$4:D$53,H20)</f>
        <v>30176</v>
      </c>
    </row>
    <row r="21" spans="2:9" x14ac:dyDescent="0.25">
      <c r="B21" s="18">
        <v>2291</v>
      </c>
      <c r="C21" s="14" t="s">
        <v>14</v>
      </c>
      <c r="D21" s="17">
        <v>35242</v>
      </c>
      <c r="E21" s="14">
        <v>3</v>
      </c>
      <c r="F21" s="22">
        <f t="shared" si="0"/>
        <v>37</v>
      </c>
      <c r="H21" s="9">
        <v>1</v>
      </c>
      <c r="I21" s="10">
        <f t="shared" ref="I21:I24" si="3">_xlfn.QUARTILE.INC(D$4:D$53,H21)</f>
        <v>35233</v>
      </c>
    </row>
    <row r="22" spans="2:9" x14ac:dyDescent="0.25">
      <c r="B22" s="15">
        <v>2292</v>
      </c>
      <c r="C22" s="14" t="s">
        <v>16</v>
      </c>
      <c r="D22" s="17">
        <v>44854</v>
      </c>
      <c r="E22" s="16">
        <v>2</v>
      </c>
      <c r="F22" s="22">
        <f t="shared" si="0"/>
        <v>30</v>
      </c>
      <c r="H22" s="9">
        <v>2</v>
      </c>
      <c r="I22" s="10">
        <f t="shared" si="3"/>
        <v>45955</v>
      </c>
    </row>
    <row r="23" spans="2:9" x14ac:dyDescent="0.25">
      <c r="B23" s="15">
        <v>2416</v>
      </c>
      <c r="C23" s="14" t="s">
        <v>15</v>
      </c>
      <c r="D23" s="17">
        <v>77846</v>
      </c>
      <c r="E23" s="16">
        <v>3</v>
      </c>
      <c r="F23" s="22">
        <f t="shared" si="0"/>
        <v>8</v>
      </c>
      <c r="H23" s="9">
        <v>3</v>
      </c>
      <c r="I23" s="10">
        <f t="shared" si="3"/>
        <v>69133</v>
      </c>
    </row>
    <row r="24" spans="2:9" x14ac:dyDescent="0.25">
      <c r="B24" s="18">
        <v>2528</v>
      </c>
      <c r="C24" s="14" t="s">
        <v>11</v>
      </c>
      <c r="D24" s="13">
        <v>70125</v>
      </c>
      <c r="E24" s="14">
        <v>3</v>
      </c>
      <c r="F24" s="22">
        <f t="shared" si="0"/>
        <v>12</v>
      </c>
      <c r="H24" s="9">
        <v>4</v>
      </c>
      <c r="I24" s="10">
        <f t="shared" si="3"/>
        <v>97159</v>
      </c>
    </row>
    <row r="25" spans="2:9" ht="15.75" thickBot="1" x14ac:dyDescent="0.3">
      <c r="B25" s="18">
        <v>2624</v>
      </c>
      <c r="C25" s="14" t="s">
        <v>11</v>
      </c>
      <c r="D25" s="13">
        <v>73564</v>
      </c>
      <c r="E25" s="14">
        <v>5</v>
      </c>
      <c r="F25" s="22">
        <f t="shared" si="0"/>
        <v>10</v>
      </c>
    </row>
    <row r="26" spans="2:9" ht="15.75" thickBot="1" x14ac:dyDescent="0.3">
      <c r="B26" s="15">
        <v>2742</v>
      </c>
      <c r="C26" s="14" t="s">
        <v>12</v>
      </c>
      <c r="D26" s="17">
        <v>62263</v>
      </c>
      <c r="E26" s="16">
        <v>4</v>
      </c>
      <c r="F26" s="22">
        <f t="shared" si="0"/>
        <v>17</v>
      </c>
      <c r="H26" s="24" t="s">
        <v>19</v>
      </c>
    </row>
    <row r="27" spans="2:9" x14ac:dyDescent="0.25">
      <c r="B27" s="18">
        <v>3004</v>
      </c>
      <c r="C27" s="14" t="s">
        <v>14</v>
      </c>
      <c r="D27" s="17">
        <v>30982</v>
      </c>
      <c r="E27" s="14">
        <v>2</v>
      </c>
      <c r="F27" s="22">
        <f t="shared" si="0"/>
        <v>48</v>
      </c>
      <c r="H27" s="28">
        <f>CORREL(D4:D53,E4:E53)</f>
        <v>0.23157272803081205</v>
      </c>
    </row>
    <row r="28" spans="2:9" ht="15.75" thickBot="1" x14ac:dyDescent="0.3">
      <c r="B28" s="15">
        <v>3083</v>
      </c>
      <c r="C28" s="14" t="s">
        <v>15</v>
      </c>
      <c r="D28" s="17">
        <v>84937</v>
      </c>
      <c r="E28" s="16">
        <v>4</v>
      </c>
      <c r="F28" s="22">
        <f t="shared" si="0"/>
        <v>5</v>
      </c>
    </row>
    <row r="29" spans="2:9" x14ac:dyDescent="0.25">
      <c r="B29" s="18">
        <v>3161</v>
      </c>
      <c r="C29" s="14" t="s">
        <v>14</v>
      </c>
      <c r="D29" s="17">
        <v>32709</v>
      </c>
      <c r="E29" s="14">
        <v>4</v>
      </c>
      <c r="F29" s="22">
        <f t="shared" si="0"/>
        <v>44</v>
      </c>
      <c r="H29" s="31" t="s">
        <v>33</v>
      </c>
      <c r="I29" s="31" t="s">
        <v>35</v>
      </c>
    </row>
    <row r="30" spans="2:9" x14ac:dyDescent="0.25">
      <c r="B30" s="18">
        <v>3217</v>
      </c>
      <c r="C30" s="14" t="s">
        <v>16</v>
      </c>
      <c r="D30" s="17">
        <v>40449</v>
      </c>
      <c r="E30" s="14">
        <v>3</v>
      </c>
      <c r="F30" s="22">
        <f t="shared" si="0"/>
        <v>33</v>
      </c>
      <c r="H30" s="33">
        <v>30176</v>
      </c>
      <c r="I30" s="29">
        <v>1</v>
      </c>
    </row>
    <row r="31" spans="2:9" x14ac:dyDescent="0.25">
      <c r="B31" s="18">
        <v>3314</v>
      </c>
      <c r="C31" s="14" t="s">
        <v>16</v>
      </c>
      <c r="D31" s="17">
        <v>45983</v>
      </c>
      <c r="E31" s="14">
        <v>5</v>
      </c>
      <c r="F31" s="22">
        <f t="shared" si="0"/>
        <v>25</v>
      </c>
      <c r="H31" s="33">
        <v>35233</v>
      </c>
      <c r="I31" s="29">
        <v>12</v>
      </c>
    </row>
    <row r="32" spans="2:9" x14ac:dyDescent="0.25">
      <c r="B32" s="18">
        <v>3338</v>
      </c>
      <c r="C32" s="14" t="s">
        <v>14</v>
      </c>
      <c r="D32" s="17">
        <v>36942</v>
      </c>
      <c r="E32" s="14">
        <v>3</v>
      </c>
      <c r="F32" s="22">
        <f t="shared" si="0"/>
        <v>35</v>
      </c>
      <c r="H32" s="33">
        <v>45955</v>
      </c>
      <c r="I32" s="29">
        <v>12</v>
      </c>
    </row>
    <row r="33" spans="2:9" x14ac:dyDescent="0.25">
      <c r="B33" s="15">
        <v>3402</v>
      </c>
      <c r="C33" s="14" t="s">
        <v>14</v>
      </c>
      <c r="D33" s="17">
        <v>33852</v>
      </c>
      <c r="E33" s="16">
        <v>5</v>
      </c>
      <c r="F33" s="22">
        <f t="shared" si="0"/>
        <v>41</v>
      </c>
      <c r="H33" s="33">
        <v>69133</v>
      </c>
      <c r="I33" s="29">
        <v>12</v>
      </c>
    </row>
    <row r="34" spans="2:9" x14ac:dyDescent="0.25">
      <c r="B34" s="18">
        <v>3473</v>
      </c>
      <c r="C34" s="14" t="s">
        <v>14</v>
      </c>
      <c r="D34" s="17">
        <v>33501</v>
      </c>
      <c r="E34" s="14">
        <v>1</v>
      </c>
      <c r="F34" s="22">
        <f t="shared" si="0"/>
        <v>42</v>
      </c>
      <c r="H34" s="33">
        <v>97159</v>
      </c>
      <c r="I34" s="29">
        <v>13</v>
      </c>
    </row>
    <row r="35" spans="2:9" ht="15.75" thickBot="1" x14ac:dyDescent="0.3">
      <c r="B35" s="18">
        <v>3638</v>
      </c>
      <c r="C35" s="14" t="s">
        <v>16</v>
      </c>
      <c r="D35" s="17">
        <v>48005</v>
      </c>
      <c r="E35" s="14">
        <v>3</v>
      </c>
      <c r="F35" s="22">
        <f t="shared" si="0"/>
        <v>21</v>
      </c>
      <c r="H35" s="30" t="s">
        <v>34</v>
      </c>
      <c r="I35" s="30">
        <v>0</v>
      </c>
    </row>
    <row r="36" spans="2:9" x14ac:dyDescent="0.25">
      <c r="B36" s="15">
        <v>3652</v>
      </c>
      <c r="C36" s="14" t="s">
        <v>16</v>
      </c>
      <c r="D36" s="17">
        <v>48706</v>
      </c>
      <c r="E36" s="16">
        <v>5</v>
      </c>
      <c r="F36" s="22">
        <f t="shared" si="0"/>
        <v>20</v>
      </c>
    </row>
    <row r="37" spans="2:9" x14ac:dyDescent="0.25">
      <c r="B37" s="15">
        <v>3782</v>
      </c>
      <c r="C37" s="14" t="s">
        <v>13</v>
      </c>
      <c r="D37" s="17">
        <v>45927</v>
      </c>
      <c r="E37" s="16">
        <v>2</v>
      </c>
      <c r="F37" s="22">
        <f t="shared" si="0"/>
        <v>26</v>
      </c>
    </row>
    <row r="38" spans="2:9" x14ac:dyDescent="0.25">
      <c r="B38" s="18">
        <v>3808</v>
      </c>
      <c r="C38" s="14" t="s">
        <v>14</v>
      </c>
      <c r="D38" s="17">
        <v>31632</v>
      </c>
      <c r="E38" s="14">
        <v>5</v>
      </c>
      <c r="F38" s="22">
        <f t="shared" si="0"/>
        <v>47</v>
      </c>
    </row>
    <row r="39" spans="2:9" x14ac:dyDescent="0.25">
      <c r="B39" s="18">
        <v>3818</v>
      </c>
      <c r="C39" s="14" t="s">
        <v>13</v>
      </c>
      <c r="D39" s="13">
        <v>49575</v>
      </c>
      <c r="E39" s="14">
        <v>3</v>
      </c>
      <c r="F39" s="22">
        <f t="shared" si="0"/>
        <v>19</v>
      </c>
    </row>
    <row r="40" spans="2:9" x14ac:dyDescent="0.25">
      <c r="B40" s="15">
        <v>3874</v>
      </c>
      <c r="C40" s="14" t="s">
        <v>14</v>
      </c>
      <c r="D40" s="17">
        <v>34154</v>
      </c>
      <c r="E40" s="16">
        <v>4</v>
      </c>
      <c r="F40" s="22">
        <f t="shared" si="0"/>
        <v>40</v>
      </c>
    </row>
    <row r="41" spans="2:9" x14ac:dyDescent="0.25">
      <c r="B41" s="15">
        <v>3877</v>
      </c>
      <c r="C41" s="14" t="s">
        <v>14</v>
      </c>
      <c r="D41" s="17">
        <v>34775</v>
      </c>
      <c r="E41" s="16">
        <v>3</v>
      </c>
      <c r="F41" s="22">
        <f t="shared" si="0"/>
        <v>39</v>
      </c>
    </row>
    <row r="42" spans="2:9" x14ac:dyDescent="0.25">
      <c r="B42" s="15">
        <v>3948</v>
      </c>
      <c r="C42" s="14" t="s">
        <v>14</v>
      </c>
      <c r="D42" s="17">
        <v>37404</v>
      </c>
      <c r="E42" s="16">
        <v>4</v>
      </c>
      <c r="F42" s="22">
        <f t="shared" si="0"/>
        <v>34</v>
      </c>
    </row>
    <row r="43" spans="2:9" x14ac:dyDescent="0.25">
      <c r="B43" s="18">
        <v>3969</v>
      </c>
      <c r="C43" s="14" t="s">
        <v>12</v>
      </c>
      <c r="D43" s="13">
        <v>65492</v>
      </c>
      <c r="E43" s="14">
        <v>3</v>
      </c>
      <c r="F43" s="22">
        <f t="shared" si="0"/>
        <v>16</v>
      </c>
    </row>
    <row r="44" spans="2:9" x14ac:dyDescent="0.25">
      <c r="B44" s="18">
        <v>4239</v>
      </c>
      <c r="C44" s="14" t="s">
        <v>14</v>
      </c>
      <c r="D44" s="17">
        <v>32107</v>
      </c>
      <c r="E44" s="14">
        <v>4</v>
      </c>
      <c r="F44" s="22">
        <f t="shared" si="0"/>
        <v>46</v>
      </c>
    </row>
    <row r="45" spans="2:9" x14ac:dyDescent="0.25">
      <c r="B45" s="15">
        <v>4243</v>
      </c>
      <c r="C45" s="14" t="s">
        <v>14</v>
      </c>
      <c r="D45" s="17">
        <v>35316</v>
      </c>
      <c r="E45" s="16">
        <v>2</v>
      </c>
      <c r="F45" s="22">
        <f t="shared" si="0"/>
        <v>36</v>
      </c>
    </row>
    <row r="46" spans="2:9" x14ac:dyDescent="0.25">
      <c r="B46" s="18">
        <v>4269</v>
      </c>
      <c r="C46" s="14" t="s">
        <v>12</v>
      </c>
      <c r="D46" s="13">
        <v>68365</v>
      </c>
      <c r="E46" s="14">
        <v>2</v>
      </c>
      <c r="F46" s="22">
        <f t="shared" si="0"/>
        <v>14</v>
      </c>
    </row>
    <row r="47" spans="2:9" x14ac:dyDescent="0.25">
      <c r="B47" s="15">
        <v>4398</v>
      </c>
      <c r="C47" s="14" t="s">
        <v>16</v>
      </c>
      <c r="D47" s="17">
        <v>41130</v>
      </c>
      <c r="E47" s="16">
        <v>4</v>
      </c>
      <c r="F47" s="22">
        <f t="shared" si="0"/>
        <v>32</v>
      </c>
    </row>
    <row r="48" spans="2:9" x14ac:dyDescent="0.25">
      <c r="B48" s="15">
        <v>4541</v>
      </c>
      <c r="C48" s="14" t="s">
        <v>11</v>
      </c>
      <c r="D48" s="17">
        <v>72862</v>
      </c>
      <c r="E48" s="16">
        <v>3</v>
      </c>
      <c r="F48" s="22">
        <f t="shared" si="0"/>
        <v>11</v>
      </c>
    </row>
    <row r="49" spans="2:6" x14ac:dyDescent="0.25">
      <c r="B49" s="15">
        <v>4584</v>
      </c>
      <c r="C49" s="14" t="s">
        <v>14</v>
      </c>
      <c r="D49" s="17">
        <v>30701</v>
      </c>
      <c r="E49" s="16">
        <v>5</v>
      </c>
      <c r="F49" s="22">
        <f t="shared" si="0"/>
        <v>49</v>
      </c>
    </row>
    <row r="50" spans="2:6" x14ac:dyDescent="0.25">
      <c r="B50" s="15">
        <v>4652</v>
      </c>
      <c r="C50" s="14" t="s">
        <v>12</v>
      </c>
      <c r="D50" s="17">
        <v>66009</v>
      </c>
      <c r="E50" s="16">
        <v>2</v>
      </c>
      <c r="F50" s="22">
        <f t="shared" si="0"/>
        <v>15</v>
      </c>
    </row>
    <row r="51" spans="2:6" x14ac:dyDescent="0.25">
      <c r="B51" s="18">
        <v>4771</v>
      </c>
      <c r="C51" s="14" t="s">
        <v>11</v>
      </c>
      <c r="D51" s="13">
        <v>74767</v>
      </c>
      <c r="E51" s="14">
        <v>4</v>
      </c>
      <c r="F51" s="22">
        <f t="shared" si="0"/>
        <v>9</v>
      </c>
    </row>
    <row r="52" spans="2:6" x14ac:dyDescent="0.25">
      <c r="B52" s="18">
        <v>4911</v>
      </c>
      <c r="C52" s="14" t="s">
        <v>15</v>
      </c>
      <c r="D52" s="13">
        <v>81082</v>
      </c>
      <c r="E52" s="14">
        <v>4</v>
      </c>
      <c r="F52" s="22">
        <f t="shared" si="0"/>
        <v>7</v>
      </c>
    </row>
    <row r="53" spans="2:6" x14ac:dyDescent="0.25">
      <c r="B53" s="19">
        <v>4954</v>
      </c>
      <c r="C53" s="25" t="s">
        <v>15</v>
      </c>
      <c r="D53" s="21">
        <v>97159</v>
      </c>
      <c r="E53" s="20">
        <v>5</v>
      </c>
      <c r="F53" s="22">
        <f t="shared" si="0"/>
        <v>1</v>
      </c>
    </row>
    <row r="54" spans="2:6" x14ac:dyDescent="0.25">
      <c r="D54" s="12"/>
    </row>
  </sheetData>
  <sortState ref="H30:H34">
    <sortCondition ref="H30"/>
  </sortState>
  <mergeCells count="4">
    <mergeCell ref="B2:F2"/>
    <mergeCell ref="H3:I3"/>
    <mergeCell ref="H11:I11"/>
    <mergeCell ref="H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FD84-8A88-409F-ACE1-51FCD7840C4B}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32" t="s">
        <v>20</v>
      </c>
      <c r="B1" s="32"/>
    </row>
    <row r="2" spans="1:2" x14ac:dyDescent="0.25">
      <c r="A2" s="29"/>
      <c r="B2" s="29"/>
    </row>
    <row r="3" spans="1:2" x14ac:dyDescent="0.25">
      <c r="A3" s="29" t="s">
        <v>21</v>
      </c>
      <c r="B3" s="29">
        <v>52426.400000000001</v>
      </c>
    </row>
    <row r="4" spans="1:2" x14ac:dyDescent="0.25">
      <c r="A4" s="29" t="s">
        <v>22</v>
      </c>
      <c r="B4" s="29">
        <v>2812.0355075123434</v>
      </c>
    </row>
    <row r="5" spans="1:2" x14ac:dyDescent="0.25">
      <c r="A5" s="29" t="s">
        <v>23</v>
      </c>
      <c r="B5" s="29">
        <v>45955</v>
      </c>
    </row>
    <row r="6" spans="1:2" x14ac:dyDescent="0.25">
      <c r="A6" s="29" t="s">
        <v>24</v>
      </c>
      <c r="B6" s="29" t="e">
        <v>#N/A</v>
      </c>
    </row>
    <row r="7" spans="1:2" x14ac:dyDescent="0.25">
      <c r="A7" s="29" t="s">
        <v>25</v>
      </c>
      <c r="B7" s="29">
        <v>19884.093762993329</v>
      </c>
    </row>
    <row r="8" spans="1:2" x14ac:dyDescent="0.25">
      <c r="A8" s="29" t="s">
        <v>26</v>
      </c>
      <c r="B8" s="29">
        <v>395377184.77551019</v>
      </c>
    </row>
    <row r="9" spans="1:2" x14ac:dyDescent="0.25">
      <c r="A9" s="29" t="s">
        <v>27</v>
      </c>
      <c r="B9" s="29">
        <v>-0.73866416828617343</v>
      </c>
    </row>
    <row r="10" spans="1:2" x14ac:dyDescent="0.25">
      <c r="A10" s="29" t="s">
        <v>28</v>
      </c>
      <c r="B10" s="29">
        <v>0.75655095910032244</v>
      </c>
    </row>
    <row r="11" spans="1:2" x14ac:dyDescent="0.25">
      <c r="A11" s="29" t="s">
        <v>29</v>
      </c>
      <c r="B11" s="29">
        <v>66983</v>
      </c>
    </row>
    <row r="12" spans="1:2" x14ac:dyDescent="0.25">
      <c r="A12" s="29" t="s">
        <v>30</v>
      </c>
      <c r="B12" s="29">
        <v>30176</v>
      </c>
    </row>
    <row r="13" spans="1:2" x14ac:dyDescent="0.25">
      <c r="A13" s="29" t="s">
        <v>31</v>
      </c>
      <c r="B13" s="29">
        <v>97159</v>
      </c>
    </row>
    <row r="14" spans="1:2" x14ac:dyDescent="0.25">
      <c r="A14" s="29" t="s">
        <v>32</v>
      </c>
      <c r="B14" s="29">
        <v>2621320</v>
      </c>
    </row>
    <row r="15" spans="1:2" ht="15.75" thickBot="1" x14ac:dyDescent="0.3">
      <c r="A15" s="30" t="s">
        <v>5</v>
      </c>
      <c r="B15" s="30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cqYyka9hFonV8gbEmQHRj2+ixxkPgiFBp8tXobpFeVY=-~TskYzL+nw9A/mSgteY4GZQ==</id>
</project>
</file>

<file path=customXml/itemProps1.xml><?xml version="1.0" encoding="utf-8"?>
<ds:datastoreItem xmlns:ds="http://schemas.openxmlformats.org/officeDocument/2006/customXml" ds:itemID="{A51E1A98-1534-4C11-AC10-54ECF64A1B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Satisfaction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dcterms:created xsi:type="dcterms:W3CDTF">2012-12-11T18:24:21Z</dcterms:created>
  <dcterms:modified xsi:type="dcterms:W3CDTF">2018-04-13T22:00:11Z</dcterms:modified>
</cp:coreProperties>
</file>