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mple_log" sheetId="1" state="visible" r:id="rId2"/>
    <sheet name="Results 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<sst xmlns="http://schemas.openxmlformats.org/spreadsheetml/2006/main" count="152" uniqueCount="50">
  <si>
    <t xml:space="preserve">Sample ID</t>
  </si>
  <si>
    <t xml:space="preserve">Sample type (plasma/serum/saliva)</t>
  </si>
  <si>
    <t xml:space="preserve">Country of collection </t>
  </si>
  <si>
    <t xml:space="preserve">Infection status in the past 6 months (specify variant if available)</t>
  </si>
  <si>
    <t xml:space="preserve">Vaccination status (specify vaccine type)</t>
  </si>
  <si>
    <t xml:space="preserve">Age</t>
  </si>
  <si>
    <t xml:space="preserve">Gender</t>
  </si>
  <si>
    <t xml:space="preserve">Comorbidities </t>
  </si>
  <si>
    <t xml:space="preserve">Other relavent status (e.g. frontline HCW, pregnant woman)</t>
  </si>
  <si>
    <t xml:space="preserve">AHRI_ZA_AFRO_1</t>
  </si>
  <si>
    <t xml:space="preserve">Plasma</t>
  </si>
  <si>
    <t xml:space="preserve">South Africa</t>
  </si>
  <si>
    <t xml:space="preserve">Omicron XBB</t>
  </si>
  <si>
    <t xml:space="preserve">BNT162b2</t>
  </si>
  <si>
    <t xml:space="preserve">F</t>
  </si>
  <si>
    <t xml:space="preserve">-</t>
  </si>
  <si>
    <t xml:space="preserve">Healthcare worker</t>
  </si>
  <si>
    <t xml:space="preserve">AHRI_ZA_AFRO_2</t>
  </si>
  <si>
    <t xml:space="preserve">AHRI_ZA_AFRO_3</t>
  </si>
  <si>
    <t xml:space="preserve">Ad.26.COV2.S</t>
  </si>
  <si>
    <t xml:space="preserve">AHRI_ZA_AFRO_4</t>
  </si>
  <si>
    <t xml:space="preserve">Diabetes/Hypertension/Stroke history</t>
  </si>
  <si>
    <t xml:space="preserve">AHRI_ZA_AFRO_5</t>
  </si>
  <si>
    <t xml:space="preserve">AHRI_ZA_AFRO_6</t>
  </si>
  <si>
    <t xml:space="preserve">Ad.26.COV2.S/mRNA-1273</t>
  </si>
  <si>
    <t xml:space="preserve">M</t>
  </si>
  <si>
    <t xml:space="preserve">AHRI_ZA_AFRO_7</t>
  </si>
  <si>
    <t xml:space="preserve">Hypertension</t>
  </si>
  <si>
    <t xml:space="preserve">AHRI_ZA_AFRO_8</t>
  </si>
  <si>
    <t xml:space="preserve">Unvacc.</t>
  </si>
  <si>
    <t xml:space="preserve">Heart disease</t>
  </si>
  <si>
    <t xml:space="preserve">AHRI_ZA_AFRO_9</t>
  </si>
  <si>
    <t xml:space="preserve">Analysed variant </t>
  </si>
  <si>
    <t xml:space="preserve">Assay (PRNT&lt; FRNT, micronuet)</t>
  </si>
  <si>
    <t xml:space="preserve">FRNT50 (95% CI)</t>
  </si>
  <si>
    <t xml:space="preserve">Fold-reduction compared to BA.1</t>
  </si>
  <si>
    <t xml:space="preserve">Fold-reduction compared to BA.5</t>
  </si>
  <si>
    <t xml:space="preserve">XBB.1.5</t>
  </si>
  <si>
    <t xml:space="preserve">NIBSC_20/338</t>
  </si>
  <si>
    <t xml:space="preserve">FRNT</t>
  </si>
  <si>
    <t xml:space="preserve">NIBSC_20/142</t>
  </si>
  <si>
    <t xml:space="preserve">GEOMEAN </t>
  </si>
  <si>
    <t xml:space="preserve">731 (234 - 2288)</t>
  </si>
  <si>
    <t xml:space="preserve">Delta</t>
  </si>
  <si>
    <t xml:space="preserve">686 (98.24 - 4788)</t>
  </si>
  <si>
    <t xml:space="preserve">BA.1</t>
  </si>
  <si>
    <t xml:space="preserve">1057 (178.5 - 6264)</t>
  </si>
  <si>
    <t xml:space="preserve">BA.5</t>
  </si>
  <si>
    <t xml:space="preserve">959 (348.1 - 2640)</t>
  </si>
  <si>
    <t xml:space="preserve">Alpha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</si>
</sst>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DAE3F3"/>
      </left>
      <right/>
      <top/>
      <bottom/>
      <diagonal/>
    </border>
    <border diagonalUp="false" diagonalDown="false">
      <left style="thin">
        <color rgb="FFDAE3F3"/>
      </left>
      <right style="thin">
        <color rgb="FFDAE3F3"/>
      </right>
      <top style="thin">
        <color rgb="FFDAE3F3"/>
      </top>
      <bottom/>
      <diagonal/>
    </border>
    <border diagonalUp="false" diagonalDown="false">
      <left style="thin">
        <color rgb="FFDAE3F3"/>
      </left>
      <right style="thin">
        <color rgb="FFDAE3F3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DAE3F3"/>
      </left>
      <right style="thin">
        <color rgb="FFDAE3F3"/>
      </right>
      <top/>
      <bottom style="thin">
        <color rgb="FF4472C4"/>
      </bottom>
      <diagonal/>
    </border>
    <border diagonalUp="false" diagonalDown="false">
      <left style="thin">
        <color rgb="FF4472C4"/>
      </left>
      <right/>
      <top style="thin">
        <color rgb="FF4472C4"/>
      </top>
      <bottom/>
      <diagonal/>
    </border>
    <border diagonalUp="false" diagonalDown="false">
      <left style="thin">
        <color rgb="FFDAE3F3"/>
      </left>
      <right style="thin">
        <color rgb="FFDAE3F3"/>
      </right>
      <top/>
      <bottom/>
      <diagonal/>
    </border>
    <border diagonalUp="false" diagonalDown="false">
      <left/>
      <right/>
      <top/>
      <bottom style="thin">
        <color rgb="FF4472C4"/>
      </bottom>
      <diagonal/>
    </border>
    <border diagonalUp="false" diagonalDown="false">
      <left style="thin">
        <color rgb="FFDAE3F3"/>
      </left>
      <right style="thin">
        <color rgb="FFDAE3F3"/>
      </right>
      <top/>
      <bottom style="thin">
        <color rgb="FFDAE3F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I10" headerRowCount="1" totalsRowCount="0" totalsRowShown="0">
  <autoFilter ref="A1:I10"/>
  <tableColumns count="9">
    <tableColumn id="1" name="Sample ID"/>
    <tableColumn id="2" name="Sample type (plasma/serum/saliva)"/>
    <tableColumn id="3" name="Country of collection "/>
    <tableColumn id="4" name="Infection status in the past 6 months (specify variant if available)"/>
    <tableColumn id="5" name="Vaccination status (specify vaccine type)"/>
    <tableColumn id="6" name="Age"/>
    <tableColumn id="7" name="Gender"/>
    <tableColumn id="8" name="Comorbidities "/>
    <tableColumn id="9" name="Other relavent status (e.g. frontline HCW, pregnant woman)"/>
  </tableColumns>
</table>
</file>

<file path=xl/tables/table2.xml><?xml version="1.0" encoding="utf-8"?>
<table xmlns="http://schemas.openxmlformats.org/spreadsheetml/2006/main" id="2" name="Table5" displayName="Table5" ref="A1:F54" headerRowCount="1" totalsRowCount="0" totalsRowShown="0">
  <autoFilter ref="A1:F54"/>
  <tableColumns count="6">
    <tableColumn id="1" name="Analysed variant "/>
    <tableColumn id="2" name="Sample ID"/>
    <tableColumn id="3" name="Assay (PRNT&lt; FRNT, micronuet)"/>
    <tableColumn id="4" name="FRNT50 (95% CI)"/>
    <tableColumn id="5" name="Fold-reduction compared to BA.1"/>
    <tableColumn id="6" name="Fold-reduction compared to BA.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32.57"/>
    <col collapsed="false" customWidth="true" hidden="false" outlineLevel="0" max="3" min="3" style="0" width="20.14"/>
    <col collapsed="false" customWidth="true" hidden="false" outlineLevel="0" max="4" min="4" style="0" width="59"/>
    <col collapsed="false" customWidth="true" hidden="false" outlineLevel="0" max="5" min="5" style="0" width="37.14"/>
    <col collapsed="false" customWidth="true" hidden="false" outlineLevel="0" max="7" min="6" style="0" width="11.42"/>
    <col collapsed="false" customWidth="true" hidden="false" outlineLevel="0" max="8" min="8" style="0" width="20.14"/>
    <col collapsed="false" customWidth="true" hidden="false" outlineLevel="0" max="9" min="9" style="0" width="54.9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5" hidden="false" customHeight="false" outlineLevel="0" collapsed="false">
      <c r="A2" s="2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n">
        <v>30</v>
      </c>
      <c r="G2" s="0" t="s">
        <v>14</v>
      </c>
      <c r="H2" s="0" t="s">
        <v>15</v>
      </c>
      <c r="I2" s="0" t="s">
        <v>16</v>
      </c>
    </row>
    <row r="3" customFormat="false" ht="15.75" hidden="false" customHeight="false" outlineLevel="0" collapsed="false">
      <c r="A3" s="2" t="s">
        <v>17</v>
      </c>
      <c r="B3" s="0" t="s">
        <v>10</v>
      </c>
      <c r="C3" s="0" t="s">
        <v>11</v>
      </c>
      <c r="D3" s="0" t="s">
        <v>12</v>
      </c>
      <c r="E3" s="0" t="s">
        <v>13</v>
      </c>
      <c r="F3" s="0" t="n">
        <v>59</v>
      </c>
      <c r="G3" s="0" t="s">
        <v>14</v>
      </c>
      <c r="H3" s="0" t="s">
        <v>15</v>
      </c>
      <c r="I3" s="0" t="s">
        <v>16</v>
      </c>
    </row>
    <row r="4" customFormat="false" ht="15.75" hidden="false" customHeight="false" outlineLevel="0" collapsed="false">
      <c r="A4" s="2" t="s">
        <v>18</v>
      </c>
      <c r="B4" s="0" t="s">
        <v>10</v>
      </c>
      <c r="C4" s="0" t="s">
        <v>11</v>
      </c>
      <c r="D4" s="0" t="s">
        <v>12</v>
      </c>
      <c r="E4" s="0" t="s">
        <v>19</v>
      </c>
      <c r="F4" s="0" t="n">
        <v>28</v>
      </c>
      <c r="G4" s="0" t="s">
        <v>14</v>
      </c>
      <c r="H4" s="0" t="s">
        <v>15</v>
      </c>
    </row>
    <row r="5" customFormat="false" ht="15.75" hidden="false" customHeight="false" outlineLevel="0" collapsed="false">
      <c r="A5" s="2" t="s">
        <v>20</v>
      </c>
      <c r="B5" s="0" t="s">
        <v>10</v>
      </c>
      <c r="C5" s="0" t="s">
        <v>11</v>
      </c>
      <c r="D5" s="0" t="s">
        <v>12</v>
      </c>
      <c r="E5" s="0" t="s">
        <v>13</v>
      </c>
      <c r="F5" s="0" t="n">
        <v>66</v>
      </c>
      <c r="G5" s="0" t="s">
        <v>14</v>
      </c>
      <c r="H5" s="0" t="s">
        <v>21</v>
      </c>
      <c r="I5" s="0" t="s">
        <v>16</v>
      </c>
    </row>
    <row r="6" customFormat="false" ht="15.75" hidden="false" customHeight="false" outlineLevel="0" collapsed="false">
      <c r="A6" s="2" t="s">
        <v>22</v>
      </c>
      <c r="B6" s="0" t="s">
        <v>10</v>
      </c>
      <c r="C6" s="0" t="s">
        <v>11</v>
      </c>
      <c r="D6" s="0" t="s">
        <v>12</v>
      </c>
      <c r="E6" s="0" t="s">
        <v>13</v>
      </c>
      <c r="F6" s="0" t="n">
        <v>73</v>
      </c>
      <c r="G6" s="0" t="s">
        <v>14</v>
      </c>
      <c r="H6" s="0" t="s">
        <v>15</v>
      </c>
    </row>
    <row r="7" customFormat="false" ht="15.75" hidden="false" customHeight="false" outlineLevel="0" collapsed="false">
      <c r="A7" s="2" t="s">
        <v>23</v>
      </c>
      <c r="B7" s="0" t="s">
        <v>10</v>
      </c>
      <c r="C7" s="0" t="s">
        <v>11</v>
      </c>
      <c r="D7" s="0" t="s">
        <v>12</v>
      </c>
      <c r="E7" s="0" t="s">
        <v>24</v>
      </c>
      <c r="F7" s="0" t="n">
        <v>45</v>
      </c>
      <c r="G7" s="0" t="s">
        <v>25</v>
      </c>
      <c r="H7" s="0" t="s">
        <v>15</v>
      </c>
      <c r="I7" s="0" t="s">
        <v>16</v>
      </c>
    </row>
    <row r="8" customFormat="false" ht="15.75" hidden="false" customHeight="false" outlineLevel="0" collapsed="false">
      <c r="A8" s="2" t="s">
        <v>26</v>
      </c>
      <c r="B8" s="0" t="s">
        <v>10</v>
      </c>
      <c r="C8" s="0" t="s">
        <v>11</v>
      </c>
      <c r="D8" s="0" t="s">
        <v>12</v>
      </c>
      <c r="E8" s="0" t="s">
        <v>19</v>
      </c>
      <c r="F8" s="0" t="n">
        <v>47</v>
      </c>
      <c r="G8" s="0" t="s">
        <v>14</v>
      </c>
      <c r="H8" s="0" t="s">
        <v>27</v>
      </c>
      <c r="I8" s="0" t="s">
        <v>16</v>
      </c>
    </row>
    <row r="9" customFormat="false" ht="15.75" hidden="false" customHeight="false" outlineLevel="0" collapsed="false">
      <c r="A9" s="2" t="s">
        <v>28</v>
      </c>
      <c r="B9" s="0" t="s">
        <v>10</v>
      </c>
      <c r="C9" s="0" t="s">
        <v>11</v>
      </c>
      <c r="D9" s="0" t="s">
        <v>12</v>
      </c>
      <c r="E9" s="0" t="s">
        <v>29</v>
      </c>
      <c r="F9" s="0" t="n">
        <v>59</v>
      </c>
      <c r="G9" s="0" t="s">
        <v>25</v>
      </c>
      <c r="H9" s="0" t="s">
        <v>30</v>
      </c>
    </row>
    <row r="10" customFormat="false" ht="15.75" hidden="false" customHeight="false" outlineLevel="0" collapsed="false">
      <c r="A10" s="2" t="s">
        <v>31</v>
      </c>
      <c r="B10" s="0" t="s">
        <v>10</v>
      </c>
      <c r="C10" s="0" t="s">
        <v>11</v>
      </c>
      <c r="D10" s="0" t="s">
        <v>12</v>
      </c>
      <c r="E10" s="0" t="s">
        <v>29</v>
      </c>
      <c r="F10" s="0" t="n">
        <v>69</v>
      </c>
      <c r="G10" s="0" t="s">
        <v>25</v>
      </c>
      <c r="H10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2"/>
  <sheetViews>
    <sheetView showFormulas="false" showGridLines="true" showRowColHeaders="true" showZeros="true" rightToLeft="false" tabSelected="true" showOutlineSymbols="true" defaultGridColor="true" view="normal" topLeftCell="A22" colorId="64" zoomScale="70" zoomScaleNormal="70" zoomScalePageLayoutView="100" workbookViewId="0">
      <selection pane="topLeft" activeCell="C56" activeCellId="0" sqref="C56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24.29"/>
    <col collapsed="false" customWidth="true" hidden="false" outlineLevel="0" max="3" min="3" style="2" width="39.28"/>
    <col collapsed="false" customWidth="true" hidden="false" outlineLevel="0" max="4" min="4" style="0" width="23.15"/>
    <col collapsed="false" customWidth="true" hidden="false" outlineLevel="0" max="5" min="5" style="0" width="40.88"/>
    <col collapsed="false" customWidth="true" hidden="false" outlineLevel="0" max="6" min="6" style="0" width="33.71"/>
  </cols>
  <sheetData>
    <row r="1" customFormat="false" ht="15" hidden="false" customHeight="false" outlineLevel="0" collapsed="false">
      <c r="A1" s="1" t="s">
        <v>32</v>
      </c>
      <c r="B1" s="1" t="s">
        <v>0</v>
      </c>
      <c r="C1" s="2" t="s">
        <v>33</v>
      </c>
      <c r="D1" s="1" t="s">
        <v>34</v>
      </c>
      <c r="E1" s="1" t="s">
        <v>35</v>
      </c>
      <c r="F1" s="1" t="s">
        <v>36</v>
      </c>
    </row>
    <row r="2" customFormat="false" ht="15" hidden="false" customHeight="false" outlineLevel="0" collapsed="false">
      <c r="A2" s="0" t="s">
        <v>37</v>
      </c>
      <c r="B2" s="0" t="s">
        <v>38</v>
      </c>
      <c r="C2" s="3" t="s">
        <v>39</v>
      </c>
      <c r="D2" s="4" t="n">
        <v>97</v>
      </c>
    </row>
    <row r="3" customFormat="false" ht="15" hidden="false" customHeight="false" outlineLevel="0" collapsed="false">
      <c r="B3" s="0" t="s">
        <v>40</v>
      </c>
      <c r="C3" s="3" t="s">
        <v>39</v>
      </c>
      <c r="D3" s="5" t="n">
        <v>1.4</v>
      </c>
    </row>
    <row r="4" customFormat="false" ht="15" hidden="false" customHeight="false" outlineLevel="0" collapsed="false">
      <c r="B4" s="2" t="s">
        <v>9</v>
      </c>
      <c r="C4" s="3" t="s">
        <v>39</v>
      </c>
      <c r="D4" s="5" t="n">
        <v>618.937191853988</v>
      </c>
    </row>
    <row r="5" customFormat="false" ht="15" hidden="false" customHeight="false" outlineLevel="0" collapsed="false">
      <c r="B5" s="2" t="s">
        <v>17</v>
      </c>
      <c r="C5" s="3" t="s">
        <v>39</v>
      </c>
      <c r="D5" s="5" t="n">
        <v>968.518304950424</v>
      </c>
    </row>
    <row r="6" customFormat="false" ht="15" hidden="false" customHeight="false" outlineLevel="0" collapsed="false">
      <c r="B6" s="2" t="s">
        <v>18</v>
      </c>
      <c r="C6" s="3" t="s">
        <v>39</v>
      </c>
      <c r="D6" s="5" t="n">
        <v>103.689218981821</v>
      </c>
    </row>
    <row r="7" customFormat="false" ht="15" hidden="false" customHeight="false" outlineLevel="0" collapsed="false">
      <c r="B7" s="2" t="s">
        <v>20</v>
      </c>
      <c r="C7" s="3" t="s">
        <v>39</v>
      </c>
      <c r="D7" s="5" t="n">
        <v>11820.4396091905</v>
      </c>
    </row>
    <row r="8" customFormat="false" ht="15" hidden="false" customHeight="false" outlineLevel="0" collapsed="false">
      <c r="B8" s="2" t="s">
        <v>22</v>
      </c>
      <c r="C8" s="3" t="s">
        <v>39</v>
      </c>
      <c r="D8" s="5" t="n">
        <v>526.117433129697</v>
      </c>
    </row>
    <row r="9" customFormat="false" ht="15" hidden="false" customHeight="false" outlineLevel="0" collapsed="false">
      <c r="B9" s="2" t="s">
        <v>23</v>
      </c>
      <c r="C9" s="3" t="s">
        <v>39</v>
      </c>
      <c r="D9" s="6" t="n">
        <v>195.664905623152</v>
      </c>
    </row>
    <row r="10" customFormat="false" ht="15" hidden="false" customHeight="false" outlineLevel="0" collapsed="false">
      <c r="B10" s="2" t="s">
        <v>26</v>
      </c>
      <c r="C10" s="3" t="s">
        <v>39</v>
      </c>
      <c r="D10" s="5" t="n">
        <v>4139.5203873407</v>
      </c>
    </row>
    <row r="11" customFormat="false" ht="15" hidden="false" customHeight="false" outlineLevel="0" collapsed="false">
      <c r="B11" s="2" t="s">
        <v>28</v>
      </c>
      <c r="C11" s="3" t="s">
        <v>39</v>
      </c>
      <c r="D11" s="6" t="n">
        <v>258.636572986271</v>
      </c>
    </row>
    <row r="12" customFormat="false" ht="15" hidden="false" customHeight="false" outlineLevel="0" collapsed="false">
      <c r="B12" s="2" t="s">
        <v>31</v>
      </c>
      <c r="C12" s="3" t="s">
        <v>39</v>
      </c>
      <c r="D12" s="6" t="n">
        <v>741.176619250864</v>
      </c>
    </row>
    <row r="13" customFormat="false" ht="15" hidden="false" customHeight="false" outlineLevel="0" collapsed="false">
      <c r="B13" s="7"/>
      <c r="C13" s="2" t="s">
        <v>41</v>
      </c>
      <c r="D13" s="8" t="s">
        <v>42</v>
      </c>
      <c r="E13" s="9" t="n">
        <f aca="false">1057/731</f>
        <v>1.44596443228454</v>
      </c>
      <c r="F13" s="10" t="n">
        <f aca="false">959/731</f>
        <v>1.31190150478796</v>
      </c>
    </row>
    <row r="14" customFormat="false" ht="15" hidden="false" customHeight="false" outlineLevel="0" collapsed="false">
      <c r="B14" s="2"/>
      <c r="C14" s="3"/>
      <c r="D14" s="11"/>
      <c r="H14" s="10"/>
    </row>
    <row r="15" customFormat="false" ht="15" hidden="false" customHeight="false" outlineLevel="0" collapsed="false">
      <c r="C15" s="12"/>
      <c r="D15" s="11"/>
    </row>
    <row r="16" customFormat="false" ht="15" hidden="false" customHeight="false" outlineLevel="0" collapsed="false">
      <c r="A16" s="0" t="s">
        <v>43</v>
      </c>
      <c r="B16" s="0" t="s">
        <v>38</v>
      </c>
      <c r="C16" s="8" t="n">
        <v>2797.51767500649</v>
      </c>
      <c r="D16" s="11"/>
    </row>
    <row r="17" customFormat="false" ht="15" hidden="false" customHeight="false" outlineLevel="0" collapsed="false">
      <c r="B17" s="0" t="s">
        <v>40</v>
      </c>
      <c r="C17" s="6" t="n">
        <v>1</v>
      </c>
      <c r="D17" s="11"/>
    </row>
    <row r="18" customFormat="false" ht="15" hidden="false" customHeight="false" outlineLevel="0" collapsed="false">
      <c r="B18" s="2" t="s">
        <v>9</v>
      </c>
      <c r="C18" s="5" t="n">
        <v>1.45017961080731</v>
      </c>
      <c r="D18" s="11"/>
    </row>
    <row r="19" customFormat="false" ht="15" hidden="false" customHeight="false" outlineLevel="0" collapsed="false">
      <c r="B19" s="2" t="s">
        <v>17</v>
      </c>
      <c r="C19" s="5" t="n">
        <v>2090.36198307202</v>
      </c>
      <c r="D19" s="11"/>
    </row>
    <row r="20" customFormat="false" ht="15" hidden="false" customHeight="false" outlineLevel="0" collapsed="false">
      <c r="B20" s="2" t="s">
        <v>18</v>
      </c>
      <c r="C20" s="5" t="n">
        <v>773.085142065004</v>
      </c>
      <c r="D20" s="11"/>
    </row>
    <row r="21" customFormat="false" ht="15" hidden="false" customHeight="false" outlineLevel="0" collapsed="false">
      <c r="B21" s="2" t="s">
        <v>20</v>
      </c>
      <c r="C21" s="5" t="n">
        <v>6892.08680655458</v>
      </c>
      <c r="D21" s="11"/>
    </row>
    <row r="22" customFormat="false" ht="15" hidden="false" customHeight="false" outlineLevel="0" collapsed="false">
      <c r="B22" s="2" t="s">
        <v>22</v>
      </c>
      <c r="C22" s="6" t="n">
        <v>1936.41897290568</v>
      </c>
      <c r="D22" s="11"/>
    </row>
    <row r="23" customFormat="false" ht="15" hidden="false" customHeight="false" outlineLevel="0" collapsed="false">
      <c r="B23" s="2" t="s">
        <v>23</v>
      </c>
      <c r="C23" s="6" t="n">
        <v>313.594788945645</v>
      </c>
      <c r="D23" s="11"/>
    </row>
    <row r="24" customFormat="false" ht="15" hidden="false" customHeight="false" outlineLevel="0" collapsed="false">
      <c r="B24" s="2" t="s">
        <v>26</v>
      </c>
      <c r="C24" s="6" t="n">
        <v>3665.21147431807</v>
      </c>
      <c r="D24" s="11"/>
    </row>
    <row r="25" customFormat="false" ht="15" hidden="false" customHeight="false" outlineLevel="0" collapsed="false">
      <c r="B25" s="2" t="s">
        <v>28</v>
      </c>
      <c r="C25" s="6" t="n">
        <v>366.661693829729</v>
      </c>
      <c r="D25" s="11"/>
    </row>
    <row r="26" customFormat="false" ht="15" hidden="false" customHeight="false" outlineLevel="0" collapsed="false">
      <c r="B26" s="2" t="s">
        <v>31</v>
      </c>
      <c r="C26" s="6" t="n">
        <v>2547.01737080431</v>
      </c>
      <c r="D26" s="11"/>
    </row>
    <row r="27" customFormat="false" ht="15" hidden="false" customHeight="false" outlineLevel="0" collapsed="false">
      <c r="B27" s="7"/>
      <c r="C27" s="2" t="s">
        <v>41</v>
      </c>
      <c r="D27" s="11" t="s">
        <v>44</v>
      </c>
      <c r="E27" s="10" t="n">
        <f aca="false">1057/686</f>
        <v>1.54081632653061</v>
      </c>
      <c r="F27" s="10" t="n">
        <f aca="false">959/686</f>
        <v>1.39795918367347</v>
      </c>
    </row>
    <row r="28" customFormat="false" ht="15" hidden="false" customHeight="false" outlineLevel="0" collapsed="false">
      <c r="B28" s="2"/>
      <c r="C28" s="8"/>
      <c r="D28" s="11"/>
    </row>
    <row r="29" customFormat="false" ht="15" hidden="false" customHeight="false" outlineLevel="0" collapsed="false">
      <c r="C29" s="8"/>
      <c r="D29" s="11"/>
    </row>
    <row r="30" customFormat="false" ht="15" hidden="false" customHeight="false" outlineLevel="0" collapsed="false">
      <c r="A30" s="0" t="s">
        <v>45</v>
      </c>
      <c r="B30" s="0" t="s">
        <v>38</v>
      </c>
      <c r="C30" s="8" t="n">
        <v>782</v>
      </c>
      <c r="D30" s="11"/>
    </row>
    <row r="31" customFormat="false" ht="15" hidden="false" customHeight="false" outlineLevel="0" collapsed="false">
      <c r="B31" s="0" t="s">
        <v>40</v>
      </c>
      <c r="C31" s="6" t="n">
        <v>1.5</v>
      </c>
      <c r="D31" s="11"/>
    </row>
    <row r="32" customFormat="false" ht="15" hidden="false" customHeight="false" outlineLevel="0" collapsed="false">
      <c r="B32" s="2" t="s">
        <v>9</v>
      </c>
      <c r="C32" s="6" t="n">
        <v>6.01997274506623</v>
      </c>
      <c r="D32" s="11"/>
    </row>
    <row r="33" customFormat="false" ht="15" hidden="false" customHeight="false" outlineLevel="0" collapsed="false">
      <c r="B33" s="2" t="s">
        <v>17</v>
      </c>
      <c r="C33" s="6" t="n">
        <v>2189.57114162093</v>
      </c>
      <c r="D33" s="11"/>
    </row>
    <row r="34" customFormat="false" ht="15" hidden="false" customHeight="false" outlineLevel="0" collapsed="false">
      <c r="B34" s="2" t="s">
        <v>18</v>
      </c>
      <c r="C34" s="6" t="n">
        <v>580.043617147029</v>
      </c>
      <c r="D34" s="11"/>
    </row>
    <row r="35" customFormat="false" ht="15" hidden="false" customHeight="false" outlineLevel="0" collapsed="false">
      <c r="B35" s="2" t="s">
        <v>20</v>
      </c>
      <c r="C35" s="6" t="n">
        <v>9891.39333443842</v>
      </c>
      <c r="D35" s="11"/>
    </row>
    <row r="36" customFormat="false" ht="15" hidden="false" customHeight="false" outlineLevel="0" collapsed="false">
      <c r="B36" s="2" t="s">
        <v>22</v>
      </c>
      <c r="C36" s="6" t="n">
        <v>746.572736582471</v>
      </c>
      <c r="D36" s="11"/>
    </row>
    <row r="37" customFormat="false" ht="15" hidden="false" customHeight="false" outlineLevel="0" collapsed="false">
      <c r="B37" s="2" t="s">
        <v>23</v>
      </c>
      <c r="C37" s="6" t="n">
        <v>896.188215780185</v>
      </c>
      <c r="D37" s="11"/>
    </row>
    <row r="38" customFormat="false" ht="15" hidden="false" customHeight="false" outlineLevel="0" collapsed="false">
      <c r="B38" s="2" t="s">
        <v>26</v>
      </c>
      <c r="C38" s="6" t="n">
        <v>22663.7698368069</v>
      </c>
      <c r="D38" s="11"/>
    </row>
    <row r="39" customFormat="false" ht="15" hidden="false" customHeight="false" outlineLevel="0" collapsed="false">
      <c r="B39" s="2" t="s">
        <v>28</v>
      </c>
      <c r="C39" s="6" t="n">
        <v>670.09868300129</v>
      </c>
      <c r="D39" s="11"/>
    </row>
    <row r="40" customFormat="false" ht="15" hidden="false" customHeight="false" outlineLevel="0" collapsed="false">
      <c r="B40" s="2" t="s">
        <v>31</v>
      </c>
      <c r="C40" s="6" t="n">
        <v>2147.84421994349</v>
      </c>
      <c r="D40" s="11"/>
    </row>
    <row r="41" customFormat="false" ht="15" hidden="false" customHeight="false" outlineLevel="0" collapsed="false">
      <c r="B41" s="7"/>
      <c r="C41" s="2" t="s">
        <v>41</v>
      </c>
      <c r="D41" s="11" t="s">
        <v>46</v>
      </c>
      <c r="E41" s="0" t="n">
        <f aca="false">1057/1057</f>
        <v>1</v>
      </c>
      <c r="F41" s="10" t="n">
        <f aca="false">959/1057</f>
        <v>0.907284768211921</v>
      </c>
    </row>
    <row r="42" customFormat="false" ht="15" hidden="false" customHeight="false" outlineLevel="0" collapsed="false">
      <c r="C42" s="8"/>
      <c r="D42" s="13"/>
    </row>
    <row r="43" customFormat="false" ht="15" hidden="false" customHeight="false" outlineLevel="0" collapsed="false">
      <c r="A43" s="0" t="s">
        <v>47</v>
      </c>
      <c r="B43" s="0" t="s">
        <v>38</v>
      </c>
      <c r="C43" s="8" t="n">
        <v>616</v>
      </c>
      <c r="D43" s="11"/>
    </row>
    <row r="44" customFormat="false" ht="15" hidden="false" customHeight="false" outlineLevel="0" collapsed="false">
      <c r="B44" s="0" t="s">
        <v>40</v>
      </c>
      <c r="C44" s="5" t="n">
        <v>2.05</v>
      </c>
      <c r="D44" s="11"/>
    </row>
    <row r="45" customFormat="false" ht="15" hidden="false" customHeight="false" outlineLevel="0" collapsed="false">
      <c r="B45" s="2" t="s">
        <v>9</v>
      </c>
      <c r="C45" s="5" t="n">
        <v>80.9558993738887</v>
      </c>
      <c r="D45" s="11"/>
    </row>
    <row r="46" customFormat="false" ht="15" hidden="false" customHeight="false" outlineLevel="0" collapsed="false">
      <c r="B46" s="2" t="s">
        <v>17</v>
      </c>
      <c r="C46" s="6" t="n">
        <v>2510.80969928896</v>
      </c>
      <c r="D46" s="11"/>
    </row>
    <row r="47" customFormat="false" ht="15" hidden="false" customHeight="false" outlineLevel="0" collapsed="false">
      <c r="B47" s="2" t="s">
        <v>18</v>
      </c>
      <c r="C47" s="6" t="n">
        <v>343.358771352082</v>
      </c>
      <c r="D47" s="11"/>
    </row>
    <row r="48" customFormat="false" ht="15" hidden="false" customHeight="false" outlineLevel="0" collapsed="false">
      <c r="B48" s="2" t="s">
        <v>20</v>
      </c>
      <c r="C48" s="6" t="n">
        <v>7556.47555876832</v>
      </c>
      <c r="D48" s="11"/>
    </row>
    <row r="49" customFormat="false" ht="15" hidden="false" customHeight="false" outlineLevel="0" collapsed="false">
      <c r="B49" s="2" t="s">
        <v>22</v>
      </c>
      <c r="C49" s="6" t="n">
        <v>1497.32832092538</v>
      </c>
      <c r="D49" s="11"/>
    </row>
    <row r="50" customFormat="false" ht="15" hidden="false" customHeight="false" outlineLevel="0" collapsed="false">
      <c r="B50" s="2" t="s">
        <v>23</v>
      </c>
      <c r="C50" s="6" t="n">
        <v>637.739540973443</v>
      </c>
      <c r="D50" s="11"/>
    </row>
    <row r="51" customFormat="false" ht="15" hidden="false" customHeight="false" outlineLevel="0" collapsed="false">
      <c r="B51" s="2" t="s">
        <v>26</v>
      </c>
      <c r="C51" s="6" t="n">
        <v>2358.69322491569</v>
      </c>
      <c r="D51" s="11"/>
    </row>
    <row r="52" customFormat="false" ht="15" hidden="false" customHeight="false" outlineLevel="0" collapsed="false">
      <c r="B52" s="2" t="s">
        <v>28</v>
      </c>
      <c r="C52" s="6" t="n">
        <v>530.917253144135</v>
      </c>
      <c r="D52" s="11"/>
    </row>
    <row r="53" customFormat="false" ht="15" hidden="false" customHeight="false" outlineLevel="0" collapsed="false">
      <c r="B53" s="2" t="s">
        <v>31</v>
      </c>
      <c r="C53" s="6" t="n">
        <v>1083.44333808208</v>
      </c>
      <c r="D53" s="11"/>
    </row>
    <row r="54" customFormat="false" ht="15" hidden="false" customHeight="false" outlineLevel="0" collapsed="false">
      <c r="B54" s="7"/>
      <c r="C54" s="2" t="s">
        <v>41</v>
      </c>
      <c r="D54" s="11" t="s">
        <v>48</v>
      </c>
      <c r="E54" s="10" t="n">
        <f aca="false">1057/959</f>
        <v>1.1021897810219</v>
      </c>
      <c r="F54" s="0" t="n">
        <f aca="false">959/959</f>
        <v>1</v>
      </c>
    </row>
    <row r="55" customFormat="false" ht="15" hidden="false" customHeight="false" outlineLevel="0" collapsed="false">
      <c r="B55" s="2"/>
      <c r="C55" s="12"/>
    </row>
    <row r="56" customFormat="false" ht="15" hidden="false" customHeight="false" outlineLevel="0" collapsed="false">
      <c r="A56" s="0" t="s">
        <v>49</v>
      </c>
      <c r="B56" s="0" t="s">
        <v>38</v>
      </c>
      <c r="C56" s="14" t="n">
        <v>8470</v>
      </c>
      <c r="D56" s="4"/>
    </row>
    <row r="57" customFormat="false" ht="15" hidden="false" customHeight="false" outlineLevel="0" collapsed="false">
      <c r="C57" s="12"/>
    </row>
    <row r="58" customFormat="false" ht="15" hidden="false" customHeight="false" outlineLevel="0" collapsed="false">
      <c r="C58" s="12"/>
    </row>
    <row r="59" customFormat="false" ht="15" hidden="false" customHeight="false" outlineLevel="0" collapsed="false">
      <c r="C59" s="12"/>
    </row>
    <row r="60" customFormat="false" ht="15" hidden="false" customHeight="false" outlineLevel="0" collapsed="false">
      <c r="C60" s="12"/>
    </row>
    <row r="61" customFormat="false" ht="15" hidden="false" customHeight="false" outlineLevel="0" collapsed="false">
      <c r="C61" s="12"/>
    </row>
    <row r="62" customFormat="false" ht="15" hidden="false" customHeight="false" outlineLevel="0" collapsed="false">
      <c r="C62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B9F041FBE43F4EA228A7DE33D25903" ma:contentTypeVersion="12" ma:contentTypeDescription="Create a new document." ma:contentTypeScope="" ma:versionID="007cd9fe337a093fcb94d1e1cd5c112a">
  <xsd:schema xmlns:xsd="http://www.w3.org/2001/XMLSchema" xmlns:xs="http://www.w3.org/2001/XMLSchema" xmlns:p="http://schemas.microsoft.com/office/2006/metadata/properties" xmlns:ns2="ff8bdcad-3542-4323-86bd-14c21c3f7aaf" xmlns:ns3="3b1f95c1-b942-483f-a7ae-72e9206acbbe" targetNamespace="http://schemas.microsoft.com/office/2006/metadata/properties" ma:root="true" ma:fieldsID="2ba4d0745fccec3356f9610c4b8fe3d1" ns2:_="" ns3:_="">
    <xsd:import namespace="ff8bdcad-3542-4323-86bd-14c21c3f7aaf"/>
    <xsd:import namespace="3b1f95c1-b942-483f-a7ae-72e9206acb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8bdcad-3542-4323-86bd-14c21c3f7a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1f95c1-b942-483f-a7ae-72e9206acbb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5356B7-B842-48AE-9353-8213E76AFB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09121E-881D-453D-B4B6-A088E03159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8bdcad-3542-4323-86bd-14c21c3f7aaf"/>
    <ds:schemaRef ds:uri="3b1f95c1-b942-483f-a7ae-72e9206acb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1384D0-568B-4716-BE1E-08A87F2A9BB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2023-05-01T12:09:26Z</dcterms:created>
  <dc:creator/>
  <dc:description/>
  <dc:language>en-GB</dc:language>
  <cp:lastModifiedBy>Sina Tureli</cp:lastModifiedBy>
  <dcterms:modified xsi:type="dcterms:W3CDTF">2024-07-20T02:01:48Z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0x01010086B9F041FBE43F4EA228A7DE33D25903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