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ion3\!Public\EII Improvement\"/>
    </mc:Choice>
  </mc:AlternateContent>
  <bookViews>
    <workbookView xWindow="0" yWindow="0" windowWidth="23040" windowHeight="9216"/>
  </bookViews>
  <sheets>
    <sheet name="EDR- EII Projects" sheetId="4" r:id="rId1"/>
    <sheet name="Feasibility Grid" sheetId="6" r:id="rId2"/>
    <sheet name="Project Charter" sheetId="8" r:id="rId3"/>
  </sheets>
  <definedNames>
    <definedName name="_xlnm._FilterDatabase" localSheetId="0" hidden="1">'EDR- EII Projects'!$A$3:$K$33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3" i="4" l="1"/>
  <c r="H33" i="4"/>
  <c r="I33" i="4"/>
  <c r="H5" i="4" l="1"/>
  <c r="H6" i="4"/>
  <c r="H7" i="4"/>
  <c r="H9" i="4"/>
  <c r="H10" i="4"/>
  <c r="H11" i="4"/>
  <c r="H12" i="4"/>
  <c r="H13" i="4"/>
  <c r="H14" i="4"/>
  <c r="H15" i="4"/>
  <c r="H16" i="4"/>
  <c r="H4" i="4"/>
</calcChain>
</file>

<file path=xl/sharedStrings.xml><?xml version="1.0" encoding="utf-8"?>
<sst xmlns="http://schemas.openxmlformats.org/spreadsheetml/2006/main" count="243" uniqueCount="112">
  <si>
    <t>Description</t>
  </si>
  <si>
    <t>DATE</t>
  </si>
  <si>
    <t>El Dorado EII Improvement Projects</t>
  </si>
  <si>
    <t xml:space="preserve">Fuel Gas </t>
  </si>
  <si>
    <t>Repair Atmospheric Heater Air Preheater</t>
  </si>
  <si>
    <t>Fuel Gas</t>
  </si>
  <si>
    <t>Repair Vacuum Heater Air Preheater</t>
  </si>
  <si>
    <t>Hot Feed to FCC</t>
  </si>
  <si>
    <t>Improve #9 1 to 1 Exchanger Efficiency</t>
  </si>
  <si>
    <t xml:space="preserve">Electricity </t>
  </si>
  <si>
    <t xml:space="preserve">Improve Delaval Efficiency </t>
  </si>
  <si>
    <t xml:space="preserve">Improve WGC Efficiency </t>
  </si>
  <si>
    <t>Improve CDU Preheat Ex. Performance</t>
  </si>
  <si>
    <t xml:space="preserve">Steam </t>
  </si>
  <si>
    <t>Reduce Steam letdown by 40 MLB/HR</t>
  </si>
  <si>
    <t>Category</t>
  </si>
  <si>
    <t>M BTU/D</t>
  </si>
  <si>
    <t>EII Reduction Estimate</t>
  </si>
  <si>
    <t>Savings USD/YR</t>
  </si>
  <si>
    <t xml:space="preserve">Boiler 18 Economizer </t>
  </si>
  <si>
    <t>Boiler 19 Economizer</t>
  </si>
  <si>
    <t xml:space="preserve">N. PF Reboiler Steam Coil </t>
  </si>
  <si>
    <t xml:space="preserve">Reduce Naphtha Reprocessing </t>
  </si>
  <si>
    <t xml:space="preserve">Heater O2 Management </t>
  </si>
  <si>
    <t>Pilot Gas Pressure Review</t>
  </si>
  <si>
    <t xml:space="preserve">Steam Trap Management </t>
  </si>
  <si>
    <t xml:space="preserve">LPG RVP Management (LPG Tower Heat Balance) </t>
  </si>
  <si>
    <t xml:space="preserve">FCC Waste Heat Boiler Repair </t>
  </si>
  <si>
    <t>TBD</t>
  </si>
  <si>
    <t>TOTAL</t>
  </si>
  <si>
    <t>Power Factor Monitoring</t>
  </si>
  <si>
    <t>Automatic Lights (Photo Cells)</t>
  </si>
  <si>
    <t>CO2 Reduction (Metric Ton/yr)</t>
  </si>
  <si>
    <t>Baseline: 124 EII</t>
  </si>
  <si>
    <t xml:space="preserve">Lead </t>
  </si>
  <si>
    <t>Chris Thomas</t>
  </si>
  <si>
    <t>Cody Dykes</t>
  </si>
  <si>
    <t>Luis Ovalle</t>
  </si>
  <si>
    <t>David Sampson</t>
  </si>
  <si>
    <t>Alan Woodyard</t>
  </si>
  <si>
    <t>Ozone generator operation</t>
  </si>
  <si>
    <t>NFG</t>
  </si>
  <si>
    <t>Status</t>
  </si>
  <si>
    <t>Complete</t>
  </si>
  <si>
    <t>Ivan Varela</t>
  </si>
  <si>
    <t>Approved</t>
  </si>
  <si>
    <t xml:space="preserve">Ivan Varela </t>
  </si>
  <si>
    <t>Nick Ardoin</t>
  </si>
  <si>
    <t>Erin Reed</t>
  </si>
  <si>
    <t>NA</t>
  </si>
  <si>
    <t xml:space="preserve">Eric O'toole </t>
  </si>
  <si>
    <t xml:space="preserve">C3/C4/C5 Losses to Fuel System - </t>
  </si>
  <si>
    <t xml:space="preserve">FGRU Compressor Staging </t>
  </si>
  <si>
    <t xml:space="preserve">Allen Lehman </t>
  </si>
  <si>
    <t xml:space="preserve">TIC  </t>
  </si>
  <si>
    <t>In progress</t>
  </si>
  <si>
    <t xml:space="preserve">Tom/Erin  </t>
  </si>
  <si>
    <t xml:space="preserve">Aan Woodyard </t>
  </si>
  <si>
    <t>Hot LCO Feed to DHT</t>
  </si>
  <si>
    <t>NG $/MMBTU</t>
  </si>
  <si>
    <t>CR Submitted</t>
  </si>
  <si>
    <t>In progess</t>
  </si>
  <si>
    <t xml:space="preserve">Hot feed to FCC would require modifications to current slurry circuit train. </t>
  </si>
  <si>
    <t xml:space="preserve">Optimize NHT Stripper OH temperature to reduce OH liquid yield to 536 TK. </t>
  </si>
  <si>
    <t xml:space="preserve">Natural gas flow meter to Boiler Burners </t>
  </si>
  <si>
    <t>Reviewing Inspections</t>
  </si>
  <si>
    <t>On Hold</t>
  </si>
  <si>
    <t>On hold</t>
  </si>
  <si>
    <t>F4</t>
  </si>
  <si>
    <t>F1</t>
  </si>
  <si>
    <t>F2</t>
  </si>
  <si>
    <t>F3</t>
  </si>
  <si>
    <t>Update (9/21) No benefit.  Intentionally increasing the conversion factor to reduce oxygen consumption.</t>
  </si>
  <si>
    <t>Purchased Electricity to  equivalent energy</t>
  </si>
  <si>
    <t>9,090 Btu/kWh</t>
  </si>
  <si>
    <t xml:space="preserve">H2 Plant Boiler Blowdown Reduction </t>
  </si>
  <si>
    <t>30.1 MMBTU/DAY</t>
  </si>
  <si>
    <t>Arkansas, the CO2 factor is 0.5631 mtCO2/MWh.</t>
  </si>
  <si>
    <t>Update (10/30/20)</t>
  </si>
  <si>
    <t xml:space="preserve">Currently the system is blined and was not upgraded with CDU expansion. Path forward is to schedule internal inspection. Process will reach out t to OEM to review design basis and compare to current operation.  Update process information and provide to Reliability.  Process controls is reviewing control scheme for defect elemintation. </t>
  </si>
  <si>
    <t xml:space="preserve">Currently the system is blinded. Path forward is to schedule internal  inspection. Review preheater sizing and compare to current firing duty. Review RCFA's for rotating companents, operations reported continious vibration issues. </t>
  </si>
  <si>
    <t xml:space="preserve">Bypassing the LCO Product cooler will save us 2.96 MMBTU/hr on the FCC cooling tower.  However, this would not be realized (we are already near wet bulb temperature) and would result in very small decreases in variable speed fin fan at best.  There would be no realized savings on the DHT end as they are operating the feed preheater with the product bypass closed (so we would likely just heat the product up more by bypassing my cooler resulting in more Haze issues for them).  At this point, I would recommend no changes. Path forward is to quantify savings of shutting down LCO pumps at the tank farm and compare to cost of upgrading DHT product cooling exchangers. </t>
  </si>
  <si>
    <t xml:space="preserve">Approved online cleaning procedure (PNA Wash). Online wash will take place on the week of Nov. 23rd. Also approved chemical cleaning during T/A. </t>
  </si>
  <si>
    <t xml:space="preserve">(.22 MW reduction in refinery power demand) Reliability provided current operating points to CCC for recommendation on adjustsments to operating lines to reduce compressor spillback and increrase efficiency while maintaing a safety marging from the surge curve. </t>
  </si>
  <si>
    <t xml:space="preserve">Process engineering developed exchanger monitoring tool.  Path forward is to prioritze exchanger cleaning based on fouling to decrease PF &amp; Atmospheric Heater firing rates. </t>
  </si>
  <si>
    <t xml:space="preserve">Developing steam balance page. </t>
  </si>
  <si>
    <t xml:space="preserve">Submitted CR to complete during 2021 TA event.  Alternative is to shedule a boiler outage post FCC- WHB repair.  CR pending approval. </t>
  </si>
  <si>
    <t xml:space="preserve">Developed steam trap management procedure. Met with Armstrong to review RFID tag technology and Armstrong testing tool.  Selected 6/9/25 complex as pilot area. </t>
  </si>
  <si>
    <t xml:space="preserve">Power factor notification going to Luis Ovalle. Power factor savings are avaraging $33,000/month. PWR submitted for further capacitor upgrades. </t>
  </si>
  <si>
    <t xml:space="preserve">Approved for replacement during 2021 TA. </t>
  </si>
  <si>
    <t xml:space="preserve">Based on current firing rates, we can expect to recover an additional 2.4 – 3 MMBTU/hr if the steam economizer were repaired. Added to 2021 T/A scope. </t>
  </si>
  <si>
    <t xml:space="preserve">Deloping DCS screens and alarm strategy for heater excess 02%.    Screen will have UCL &amp; LCL and will notify shift team to take action.  </t>
  </si>
  <si>
    <t>Process Eng. compiling pressure survey data. Path forward is to compare results to pilot design and quanitfy any reductions.</t>
  </si>
  <si>
    <t xml:space="preserve">Monitoring sheet developed and reported weekly at oil flow meeting. #14 DEP OH bundles cleaned late Sep. 2020. Need to translate RVP optimizations to tower reboiler turndown and creating PI tags for quality watch targets. </t>
  </si>
  <si>
    <t>uo</t>
  </si>
  <si>
    <t xml:space="preserve">Evers provided quote to install/repair exisiting photocells.  Path forward is to break out implementation by unit and utilize internal resources.  </t>
  </si>
  <si>
    <t xml:space="preserve">In progress </t>
  </si>
  <si>
    <t xml:space="preserve">Routing RO Reject Water to Fire Water Tank vs WWTP </t>
  </si>
  <si>
    <t>Ready to Schedule</t>
  </si>
  <si>
    <t xml:space="preserve">In the process of quantifying electrical savings. Noted benefits are from reduced river water purchases. Also ESG benefit of discharging less waste water to Ouchita River. </t>
  </si>
  <si>
    <t xml:space="preserve">Shutdown LCO Pruduct Pump and Gravitate to Tankage </t>
  </si>
  <si>
    <t>None</t>
  </si>
  <si>
    <t xml:space="preserve">Reviewing historcal FCC rates that actually require the pump to be in service. When required rates are identified DCS run status/alarms will be added. </t>
  </si>
  <si>
    <t>Dale Blankely</t>
  </si>
  <si>
    <t xml:space="preserve">Route Vac OH liquid to DHT vs recycling to CDU </t>
  </si>
  <si>
    <t xml:space="preserve">MOC routed to place pressure balance CV between HP/LP flares. If approved the plan is to utilize one set of flare gas recovery compressors.  Currently we operate 6 compressors at all times. In parallel, the Flare Team is looking for flare gas reduction oppportunities. Electrical usage of each compressor is 6080Kwh/day. Goal is to only run 3 compressors. </t>
  </si>
  <si>
    <t xml:space="preserve">PWR submitted to route Vac OH to distialle storage. Process Eng. to quantify BTU savings captured by elimitating recycle back to CDU. </t>
  </si>
  <si>
    <t xml:space="preserve">Conduted cold eye review of BFW manageement with Suez. Path forward is reduce blowdown to a 50 cycle operation by reducing silica concentraintion going to H2 Plant. Current is avarage is .85 ppm versus Suez recommendation of .6 PPM.  Awaiting corrective action plan from MPW ( BFW service provider). </t>
  </si>
  <si>
    <t>LPG Losses to fuel YTD avarage is 28k/day (1.8 MBPD). Monitoring tool developed and bad actors identified. Nex step is to perform tower heat balances and verify OH condenser efficiencies. (#14 Sponge Gas Absorber,#9 Plat Stabilizer, #14 DEP)  #14 DEP exchangers cleaned 10/2020. Captured savings of $2,500/Day.</t>
  </si>
  <si>
    <t>MOC routed to install a flow meter. Orifice and meter were purchased. Prioritizing install thourgh routine maintenace.  Scheduled for week of 11/9.</t>
  </si>
  <si>
    <t xml:space="preserve">Move 20 Boiler to Electric Motor </t>
  </si>
  <si>
    <t xml:space="preserve">20 MPPH of steam savings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</si>
</sst>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_(* #,##0.0_);_(* \(#,##0.0\);_(* &quot;-&quot;??_);_(@_)"/>
  </numFmts>
  <fonts count="12" x14ac:knownFonts="1">
    <font>
      <sz val="11"/>
      <color theme="1"/>
      <name val="Arial Narrow"/>
      <family val="2"/>
    </font>
    <font>
      <sz val="11"/>
      <color theme="1"/>
      <name val="Calibri"/>
      <family val="2"/>
      <scheme val="minor"/>
    </font>
    <font>
      <sz val="11"/>
      <color theme="1"/>
      <name val="Calibri"/>
      <family val="2"/>
      <scheme val="minor"/>
    </font>
    <font>
      <b/>
      <sz val="20"/>
      <color theme="1"/>
      <name val="Calibri"/>
      <family val="2"/>
      <scheme val="minor"/>
    </font>
    <font>
      <b/>
      <sz val="15"/>
      <color theme="3"/>
      <name val="Calibri"/>
      <family val="2"/>
      <scheme val="minor"/>
    </font>
    <font>
      <b/>
      <sz val="14"/>
      <color theme="1"/>
      <name val="Calibri"/>
      <family val="2"/>
      <scheme val="minor"/>
    </font>
    <font>
      <sz val="14"/>
      <color theme="1"/>
      <name val="Calibri"/>
      <family val="2"/>
      <scheme val="minor"/>
    </font>
    <font>
      <sz val="11"/>
      <color theme="1"/>
      <name val="Arial Narrow"/>
      <family val="2"/>
    </font>
    <font>
      <sz val="18"/>
      <color theme="1"/>
      <name val="Calibri"/>
      <family val="2"/>
      <scheme val="minor"/>
    </font>
    <font>
      <b/>
      <sz val="16"/>
      <color theme="3"/>
      <name val="Calibri"/>
      <family val="2"/>
      <scheme val="minor"/>
    </font>
    <font>
      <sz val="20"/>
      <color theme="1"/>
      <name val="Calibri"/>
      <family val="2"/>
      <scheme val="minor"/>
    </font>
    <font>
      <sz val="18"/>
      <color rgb="FF1F497D"/>
      <name val="Calibri"/>
      <family val="2"/>
    </font>
  </fonts>
  <fills count="7">
    <fill>
      <patternFill patternType="none"/>
    </fill>
    <fill>
      <patternFill patternType="gray125"/>
    </fill>
    <fill>
      <patternFill patternType="solid">
        <fgColor theme="6" tint="0.59999389629810485"/>
        <bgColor indexed="64"/>
      </patternFill>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style="thin">
        <color indexed="64"/>
      </right>
      <top style="thin">
        <color indexed="64"/>
      </top>
      <bottom style="thin">
        <color indexed="64"/>
      </bottom>
      <diagonal/>
    </border>
  </borders>
  <cellStyleXfs count="4">
    <xf numFmtId="0" fontId="0" fillId="0" borderId="0"/>
    <xf numFmtId="0" fontId="2" fillId="0" borderId="0"/>
    <xf numFmtId="0" fontId="4" fillId="0" borderId="2" applyNumberFormat="0" applyFill="0" applyAlignment="0" applyProtection="0"/>
    <xf numFmtId="43" fontId="7" fillId="0" borderId="0" applyFont="0" applyFill="0" applyBorder="0" applyAlignment="0" applyProtection="0"/>
  </cellStyleXfs>
  <cellXfs count="69">
    <xf numFmtId="0" fontId="0" fillId="0" borderId="0" xfId="0"/>
    <xf numFmtId="0" fontId="2" fillId="0" borderId="0" xfId="1"/>
    <xf numFmtId="0" fontId="2" fillId="0" borderId="0" xfId="1" applyAlignment="1">
      <alignment wrapText="1"/>
    </xf>
    <xf numFmtId="0" fontId="2" fillId="0" borderId="0" xfId="1" applyAlignment="1">
      <alignment horizontal="center"/>
    </xf>
    <xf numFmtId="0" fontId="2" fillId="0" borderId="0" xfId="1" applyAlignment="1">
      <alignment horizontal="center" wrapText="1"/>
    </xf>
    <xf numFmtId="0" fontId="5" fillId="0" borderId="0" xfId="1" applyFont="1" applyAlignment="1">
      <alignment horizontal="center" wrapText="1"/>
    </xf>
    <xf numFmtId="0" fontId="5" fillId="0" borderId="0" xfId="1" applyFont="1" applyAlignment="1">
      <alignment horizontal="center"/>
    </xf>
    <xf numFmtId="0" fontId="1" fillId="0" borderId="0" xfId="1" applyFont="1" applyAlignment="1">
      <alignment horizontal="center"/>
    </xf>
    <xf numFmtId="0" fontId="3" fillId="3" borderId="0" xfId="1" applyFont="1" applyFill="1" applyAlignment="1">
      <alignment horizontal="center" vertical="center"/>
    </xf>
    <xf numFmtId="0" fontId="5" fillId="0" borderId="0" xfId="1" applyFont="1" applyAlignment="1">
      <alignment horizontal="center" vertical="center"/>
    </xf>
    <xf numFmtId="0" fontId="2" fillId="0" borderId="0" xfId="1" applyAlignment="1">
      <alignment horizontal="center" vertical="center"/>
    </xf>
    <xf numFmtId="0" fontId="0" fillId="0" borderId="0" xfId="0" applyAlignment="1">
      <alignment horizontal="center" vertical="center"/>
    </xf>
    <xf numFmtId="0" fontId="4" fillId="2" borderId="1" xfId="2" applyFill="1" applyBorder="1" applyAlignment="1">
      <alignment horizontal="center" vertical="center" wrapText="1" readingOrder="1"/>
    </xf>
    <xf numFmtId="0" fontId="4" fillId="2" borderId="1" xfId="2" applyFill="1" applyBorder="1" applyAlignment="1">
      <alignment horizontal="left" vertical="center" wrapText="1" readingOrder="1"/>
    </xf>
    <xf numFmtId="3" fontId="4" fillId="2" borderId="1" xfId="2" applyNumberFormat="1" applyFill="1" applyBorder="1" applyAlignment="1">
      <alignment horizontal="center" vertical="center" wrapText="1" readingOrder="1"/>
    </xf>
    <xf numFmtId="164" fontId="4" fillId="2" borderId="1" xfId="3" applyNumberFormat="1" applyFont="1" applyFill="1" applyBorder="1" applyAlignment="1">
      <alignment horizontal="center" vertical="center" wrapText="1" readingOrder="1"/>
    </xf>
    <xf numFmtId="0" fontId="8" fillId="0" borderId="0" xfId="1" applyFont="1" applyAlignment="1">
      <alignment wrapText="1"/>
    </xf>
    <xf numFmtId="0" fontId="8" fillId="0" borderId="0" xfId="1" applyFont="1"/>
    <xf numFmtId="0" fontId="4" fillId="0" borderId="1" xfId="2" applyFill="1" applyBorder="1" applyAlignment="1">
      <alignment horizontal="left" vertical="center" wrapText="1" readingOrder="1"/>
    </xf>
    <xf numFmtId="0" fontId="4" fillId="0" borderId="1" xfId="2" applyFill="1" applyBorder="1" applyAlignment="1">
      <alignment horizontal="center" vertical="center" wrapText="1" readingOrder="1"/>
    </xf>
    <xf numFmtId="3" fontId="4" fillId="0" borderId="1" xfId="2" applyNumberFormat="1" applyFill="1" applyBorder="1" applyAlignment="1">
      <alignment horizontal="center" vertical="center" wrapText="1" readingOrder="1"/>
    </xf>
    <xf numFmtId="0" fontId="4" fillId="0" borderId="0" xfId="2" applyFill="1" applyBorder="1" applyAlignment="1">
      <alignment wrapText="1" readingOrder="1"/>
    </xf>
    <xf numFmtId="0" fontId="2" fillId="0" borderId="0" xfId="1" applyFill="1" applyBorder="1"/>
    <xf numFmtId="0" fontId="6" fillId="0" borderId="0" xfId="1" applyFont="1" applyFill="1" applyBorder="1" applyAlignment="1">
      <alignment horizontal="center"/>
    </xf>
    <xf numFmtId="0" fontId="4" fillId="0" borderId="0" xfId="2" applyFill="1" applyBorder="1" applyAlignment="1">
      <alignment vertical="center" wrapText="1" readingOrder="1"/>
    </xf>
    <xf numFmtId="0" fontId="5" fillId="0" borderId="0" xfId="1" applyFont="1" applyFill="1" applyAlignment="1">
      <alignment horizontal="center" wrapText="1"/>
    </xf>
    <xf numFmtId="16" fontId="5" fillId="0" borderId="0" xfId="1" applyNumberFormat="1" applyFont="1" applyFill="1" applyAlignment="1">
      <alignment horizontal="center"/>
    </xf>
    <xf numFmtId="0" fontId="5" fillId="3" borderId="0" xfId="1" applyFont="1" applyFill="1" applyAlignment="1">
      <alignment horizontal="center" wrapText="1"/>
    </xf>
    <xf numFmtId="16" fontId="5" fillId="3" borderId="0" xfId="1" applyNumberFormat="1" applyFont="1" applyFill="1" applyAlignment="1">
      <alignment horizontal="center"/>
    </xf>
    <xf numFmtId="164" fontId="4" fillId="0" borderId="1" xfId="3" applyNumberFormat="1" applyFont="1" applyFill="1" applyBorder="1" applyAlignment="1">
      <alignment horizontal="center" vertical="center" wrapText="1" readingOrder="1"/>
    </xf>
    <xf numFmtId="0" fontId="4" fillId="2" borderId="3" xfId="2" applyFill="1" applyBorder="1" applyAlignment="1">
      <alignment vertical="top" wrapText="1" readingOrder="1"/>
    </xf>
    <xf numFmtId="0" fontId="4" fillId="0" borderId="3" xfId="2" applyFill="1" applyBorder="1" applyAlignment="1">
      <alignment vertical="top" wrapText="1" readingOrder="1"/>
    </xf>
    <xf numFmtId="0" fontId="4" fillId="2" borderId="3" xfId="2" applyFill="1" applyBorder="1" applyAlignment="1">
      <alignment vertical="center" wrapText="1" readingOrder="1"/>
    </xf>
    <xf numFmtId="0" fontId="1" fillId="0" borderId="1" xfId="1" applyFont="1" applyBorder="1" applyAlignment="1">
      <alignment horizontal="center"/>
    </xf>
    <xf numFmtId="0" fontId="5" fillId="0" borderId="1" xfId="1" applyFont="1" applyBorder="1" applyAlignment="1">
      <alignment horizontal="center"/>
    </xf>
    <xf numFmtId="0" fontId="2" fillId="0" borderId="1" xfId="1" applyBorder="1" applyAlignment="1">
      <alignment horizontal="center"/>
    </xf>
    <xf numFmtId="165" fontId="4" fillId="0" borderId="1" xfId="3" applyNumberFormat="1" applyFont="1" applyFill="1" applyBorder="1" applyAlignment="1">
      <alignment horizontal="center" vertical="center" wrapText="1" readingOrder="1"/>
    </xf>
    <xf numFmtId="165" fontId="4" fillId="2" borderId="1" xfId="3" applyNumberFormat="1" applyFont="1" applyFill="1" applyBorder="1" applyAlignment="1">
      <alignment horizontal="center" vertical="center" wrapText="1" readingOrder="1"/>
    </xf>
    <xf numFmtId="3" fontId="4" fillId="4" borderId="1" xfId="2" applyNumberFormat="1" applyFill="1" applyBorder="1" applyAlignment="1">
      <alignment horizontal="center" vertical="center" wrapText="1" readingOrder="1"/>
    </xf>
    <xf numFmtId="0" fontId="9" fillId="2" borderId="1" xfId="2" applyFont="1" applyFill="1" applyBorder="1" applyAlignment="1">
      <alignment horizontal="center" vertical="center" wrapText="1" readingOrder="1"/>
    </xf>
    <xf numFmtId="0" fontId="10" fillId="0" borderId="0" xfId="1" applyFont="1" applyAlignment="1"/>
    <xf numFmtId="0" fontId="10" fillId="0" borderId="0" xfId="1" applyFont="1" applyAlignment="1">
      <alignment horizontal="center" vertical="center"/>
    </xf>
    <xf numFmtId="0" fontId="11" fillId="0" borderId="0" xfId="0" applyFont="1"/>
    <xf numFmtId="0" fontId="4" fillId="2" borderId="3" xfId="2" applyFill="1" applyBorder="1" applyAlignment="1">
      <alignment horizontal="left" vertical="top" wrapText="1" readingOrder="1"/>
    </xf>
    <xf numFmtId="0" fontId="4" fillId="2" borderId="3" xfId="2" applyFill="1" applyBorder="1" applyAlignment="1">
      <alignment horizontal="left" vertical="center" wrapText="1" readingOrder="1"/>
    </xf>
    <xf numFmtId="0" fontId="4" fillId="0" borderId="0" xfId="2" applyFill="1" applyBorder="1" applyAlignment="1">
      <alignment horizontal="center" vertical="center" wrapText="1" readingOrder="1"/>
    </xf>
    <xf numFmtId="0" fontId="4" fillId="5" borderId="3" xfId="2" applyFill="1" applyBorder="1" applyAlignment="1">
      <alignment vertical="top" wrapText="1" readingOrder="1"/>
    </xf>
    <xf numFmtId="0" fontId="4" fillId="0" borderId="3" xfId="2" applyFill="1" applyBorder="1" applyAlignment="1">
      <alignment vertical="center" wrapText="1" readingOrder="1"/>
    </xf>
    <xf numFmtId="0" fontId="4" fillId="0" borderId="3" xfId="2" applyFill="1" applyBorder="1" applyAlignment="1">
      <alignment horizontal="left" vertical="center" wrapText="1" readingOrder="1"/>
    </xf>
    <xf numFmtId="0" fontId="4" fillId="5" borderId="1" xfId="2" applyFill="1" applyBorder="1" applyAlignment="1">
      <alignment horizontal="center" vertical="center" wrapText="1" readingOrder="1"/>
    </xf>
    <xf numFmtId="0" fontId="4" fillId="5" borderId="1" xfId="2" applyFill="1" applyBorder="1" applyAlignment="1">
      <alignment horizontal="left" vertical="center" wrapText="1" readingOrder="1"/>
    </xf>
    <xf numFmtId="164" fontId="4" fillId="5" borderId="1" xfId="3" applyNumberFormat="1" applyFont="1" applyFill="1" applyBorder="1" applyAlignment="1">
      <alignment horizontal="center" vertical="center" wrapText="1" readingOrder="1"/>
    </xf>
    <xf numFmtId="3" fontId="4" fillId="5" borderId="1" xfId="2" applyNumberFormat="1" applyFill="1" applyBorder="1" applyAlignment="1">
      <alignment horizontal="center" vertical="center" wrapText="1" readingOrder="1"/>
    </xf>
    <xf numFmtId="0" fontId="4" fillId="5" borderId="3" xfId="2" applyFill="1" applyBorder="1" applyAlignment="1">
      <alignment horizontal="left" vertical="center" wrapText="1" readingOrder="1"/>
    </xf>
    <xf numFmtId="0" fontId="4" fillId="4" borderId="1" xfId="2" applyFill="1" applyBorder="1" applyAlignment="1">
      <alignment horizontal="center" vertical="center" wrapText="1" readingOrder="1"/>
    </xf>
    <xf numFmtId="0" fontId="4" fillId="4" borderId="1" xfId="2" applyFill="1" applyBorder="1" applyAlignment="1">
      <alignment horizontal="left" vertical="center" wrapText="1" readingOrder="1"/>
    </xf>
    <xf numFmtId="164" fontId="4" fillId="4" borderId="1" xfId="3" applyNumberFormat="1" applyFont="1" applyFill="1" applyBorder="1" applyAlignment="1">
      <alignment horizontal="center" vertical="center" wrapText="1" readingOrder="1"/>
    </xf>
    <xf numFmtId="0" fontId="4" fillId="4" borderId="0" xfId="2" applyFill="1" applyBorder="1" applyAlignment="1">
      <alignment wrapText="1" readingOrder="1"/>
    </xf>
    <xf numFmtId="0" fontId="4" fillId="4" borderId="3" xfId="2" applyFill="1" applyBorder="1" applyAlignment="1">
      <alignment vertical="top" wrapText="1" readingOrder="1"/>
    </xf>
    <xf numFmtId="0" fontId="4" fillId="6" borderId="1" xfId="2" applyFill="1" applyBorder="1" applyAlignment="1">
      <alignment horizontal="center" wrapText="1" readingOrder="1"/>
    </xf>
    <xf numFmtId="0" fontId="4" fillId="6" borderId="1" xfId="2" applyFill="1" applyBorder="1" applyAlignment="1">
      <alignment horizontal="left" vertical="top" wrapText="1" readingOrder="1"/>
    </xf>
    <xf numFmtId="0" fontId="4" fillId="6" borderId="1" xfId="2" applyFill="1" applyBorder="1" applyAlignment="1">
      <alignment horizontal="center" vertical="center" wrapText="1" readingOrder="1"/>
    </xf>
    <xf numFmtId="3" fontId="4" fillId="6" borderId="1" xfId="2" applyNumberFormat="1" applyFill="1" applyBorder="1" applyAlignment="1">
      <alignment horizontal="center" vertical="center" wrapText="1" readingOrder="1"/>
    </xf>
    <xf numFmtId="3" fontId="4" fillId="6" borderId="1" xfId="2" applyNumberFormat="1" applyFill="1" applyBorder="1" applyAlignment="1">
      <alignment horizontal="center" vertical="top" wrapText="1" readingOrder="1"/>
    </xf>
    <xf numFmtId="164" fontId="4" fillId="6" borderId="1" xfId="3" applyNumberFormat="1" applyFont="1" applyFill="1" applyBorder="1" applyAlignment="1">
      <alignment horizontal="center" vertical="center" wrapText="1" readingOrder="1"/>
    </xf>
    <xf numFmtId="0" fontId="4" fillId="6" borderId="3" xfId="2" applyFill="1" applyBorder="1" applyAlignment="1">
      <alignment vertical="top" wrapText="1" readingOrder="1"/>
    </xf>
    <xf numFmtId="0" fontId="4" fillId="6" borderId="0" xfId="2" applyFill="1" applyBorder="1" applyAlignment="1">
      <alignment wrapText="1" readingOrder="1"/>
    </xf>
    <xf numFmtId="0" fontId="3" fillId="3" borderId="0" xfId="1" applyFont="1" applyFill="1" applyAlignment="1">
      <alignment horizontal="center"/>
    </xf>
    <xf numFmtId="0" fontId="4" fillId="2" borderId="3" xfId="2" applyFill="1" applyBorder="1" applyAlignment="1">
      <alignment horizontal="center" vertical="center" wrapText="1" readingOrder="1"/>
    </xf>
  </cellXfs>
  <cellStyles count="4">
    <cellStyle name="Comma" xfId="3" builtinId="3"/>
    <cellStyle name="Heading 1" xfId="2" builtinId="16"/>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cid:image001.png@01D659BB.60B21BD0"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152400</xdr:colOff>
      <xdr:row>35</xdr:row>
      <xdr:rowOff>122464</xdr:rowOff>
    </xdr:from>
    <xdr:to>
      <xdr:col>8</xdr:col>
      <xdr:colOff>608519</xdr:colOff>
      <xdr:row>79</xdr:row>
      <xdr:rowOff>171450</xdr:rowOff>
    </xdr:to>
    <xdr:pic>
      <xdr:nvPicPr>
        <xdr:cNvPr id="3" name="Picture 1" descr="cid:image002.png@01D659B6.EC14BBB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52400" y="20010664"/>
          <a:ext cx="20020469" cy="84309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144780</xdr:colOff>
      <xdr:row>1</xdr:row>
      <xdr:rowOff>91440</xdr:rowOff>
    </xdr:from>
    <xdr:to>
      <xdr:col>31</xdr:col>
      <xdr:colOff>307666</xdr:colOff>
      <xdr:row>44</xdr:row>
      <xdr:rowOff>167640</xdr:rowOff>
    </xdr:to>
    <xdr:pic>
      <xdr:nvPicPr>
        <xdr:cNvPr id="6" name="Picture 5"/>
        <xdr:cNvPicPr>
          <a:picLocks noChangeAspect="1"/>
        </xdr:cNvPicPr>
      </xdr:nvPicPr>
      <xdr:blipFill>
        <a:blip xmlns:r="http://schemas.openxmlformats.org/officeDocument/2006/relationships" r:embed="rId1"/>
        <a:stretch>
          <a:fillRect/>
        </a:stretch>
      </xdr:blipFill>
      <xdr:spPr>
        <a:xfrm>
          <a:off x="2339340" y="266700"/>
          <a:ext cx="14976166" cy="7612380"/>
        </a:xfrm>
        <a:prstGeom prst="rect">
          <a:avLst/>
        </a:prstGeom>
      </xdr:spPr>
    </xdr:pic>
    <xdr:clientData/>
  </xdr:twoCellAnchor>
  <xdr:twoCellAnchor>
    <xdr:from>
      <xdr:col>19</xdr:col>
      <xdr:colOff>541020</xdr:colOff>
      <xdr:row>19</xdr:row>
      <xdr:rowOff>15240</xdr:rowOff>
    </xdr:from>
    <xdr:to>
      <xdr:col>21</xdr:col>
      <xdr:colOff>502920</xdr:colOff>
      <xdr:row>21</xdr:row>
      <xdr:rowOff>129540</xdr:rowOff>
    </xdr:to>
    <xdr:sp macro="" textlink="">
      <xdr:nvSpPr>
        <xdr:cNvPr id="10" name="TextBox 9"/>
        <xdr:cNvSpPr txBox="1"/>
      </xdr:nvSpPr>
      <xdr:spPr>
        <a:xfrm>
          <a:off x="10965180" y="3345180"/>
          <a:ext cx="1059180" cy="46482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Steam</a:t>
          </a:r>
          <a:r>
            <a:rPr lang="en-US" sz="1100" baseline="0"/>
            <a:t> Trap Management</a:t>
          </a:r>
          <a:endParaRPr lang="en-US" sz="1100"/>
        </a:p>
      </xdr:txBody>
    </xdr:sp>
    <xdr:clientData/>
  </xdr:twoCellAnchor>
  <xdr:oneCellAnchor>
    <xdr:from>
      <xdr:col>15</xdr:col>
      <xdr:colOff>510540</xdr:colOff>
      <xdr:row>4</xdr:row>
      <xdr:rowOff>83820</xdr:rowOff>
    </xdr:from>
    <xdr:ext cx="1143000" cy="441960"/>
    <xdr:sp macro="" textlink="">
      <xdr:nvSpPr>
        <xdr:cNvPr id="13" name="TextBox 12"/>
        <xdr:cNvSpPr txBox="1"/>
      </xdr:nvSpPr>
      <xdr:spPr>
        <a:xfrm>
          <a:off x="8740140" y="784860"/>
          <a:ext cx="1143000" cy="441960"/>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t>RVP Optimization</a:t>
          </a:r>
          <a:r>
            <a:rPr lang="en-US" sz="1100" baseline="0"/>
            <a:t> </a:t>
          </a:r>
          <a:endParaRPr lang="en-US" sz="1100"/>
        </a:p>
      </xdr:txBody>
    </xdr:sp>
    <xdr:clientData/>
  </xdr:oneCellAnchor>
  <xdr:oneCellAnchor>
    <xdr:from>
      <xdr:col>24</xdr:col>
      <xdr:colOff>457200</xdr:colOff>
      <xdr:row>8</xdr:row>
      <xdr:rowOff>167640</xdr:rowOff>
    </xdr:from>
    <xdr:ext cx="1211580" cy="436786"/>
    <xdr:sp macro="" textlink="">
      <xdr:nvSpPr>
        <xdr:cNvPr id="14" name="TextBox 13"/>
        <xdr:cNvSpPr txBox="1"/>
      </xdr:nvSpPr>
      <xdr:spPr>
        <a:xfrm>
          <a:off x="13624560" y="1569720"/>
          <a:ext cx="1211580" cy="436786"/>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Excess</a:t>
          </a:r>
          <a:r>
            <a:rPr lang="en-US" sz="1100" baseline="0"/>
            <a:t> 02 Management</a:t>
          </a:r>
          <a:endParaRPr lang="en-US" sz="1100"/>
        </a:p>
      </xdr:txBody>
    </xdr:sp>
    <xdr:clientData/>
  </xdr:oneCellAnchor>
  <xdr:oneCellAnchor>
    <xdr:from>
      <xdr:col>16</xdr:col>
      <xdr:colOff>0</xdr:colOff>
      <xdr:row>11</xdr:row>
      <xdr:rowOff>38100</xdr:rowOff>
    </xdr:from>
    <xdr:ext cx="1242060" cy="436786"/>
    <xdr:sp macro="" textlink="">
      <xdr:nvSpPr>
        <xdr:cNvPr id="15" name="TextBox 14"/>
        <xdr:cNvSpPr txBox="1"/>
      </xdr:nvSpPr>
      <xdr:spPr>
        <a:xfrm>
          <a:off x="8778240" y="1965960"/>
          <a:ext cx="1242060" cy="436786"/>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CDU</a:t>
          </a:r>
          <a:r>
            <a:rPr lang="en-US" sz="1100" baseline="0"/>
            <a:t> Pre-Heat Monitoring</a:t>
          </a:r>
          <a:endParaRPr lang="en-US" sz="1100"/>
        </a:p>
      </xdr:txBody>
    </xdr:sp>
    <xdr:clientData/>
  </xdr:oneCellAnchor>
  <xdr:oneCellAnchor>
    <xdr:from>
      <xdr:col>27</xdr:col>
      <xdr:colOff>281940</xdr:colOff>
      <xdr:row>6</xdr:row>
      <xdr:rowOff>30480</xdr:rowOff>
    </xdr:from>
    <xdr:ext cx="1402080" cy="624840"/>
    <xdr:sp macro="" textlink="">
      <xdr:nvSpPr>
        <xdr:cNvPr id="16" name="TextBox 15"/>
        <xdr:cNvSpPr txBox="1"/>
      </xdr:nvSpPr>
      <xdr:spPr>
        <a:xfrm>
          <a:off x="15095220" y="1082040"/>
          <a:ext cx="1402080" cy="624840"/>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t>Power</a:t>
          </a:r>
          <a:r>
            <a:rPr lang="en-US" sz="1100" baseline="0"/>
            <a:t> Factor Improvement (Capacitor Repairs) </a:t>
          </a:r>
          <a:endParaRPr lang="en-US" sz="1100"/>
        </a:p>
      </xdr:txBody>
    </xdr:sp>
    <xdr:clientData/>
  </xdr:oneCellAnchor>
  <xdr:oneCellAnchor>
    <xdr:from>
      <xdr:col>21</xdr:col>
      <xdr:colOff>198120</xdr:colOff>
      <xdr:row>10</xdr:row>
      <xdr:rowOff>0</xdr:rowOff>
    </xdr:from>
    <xdr:ext cx="1211580" cy="264560"/>
    <xdr:sp macro="" textlink="">
      <xdr:nvSpPr>
        <xdr:cNvPr id="17" name="TextBox 16"/>
        <xdr:cNvSpPr txBox="1"/>
      </xdr:nvSpPr>
      <xdr:spPr>
        <a:xfrm>
          <a:off x="11719560" y="1752600"/>
          <a:ext cx="1211580" cy="264560"/>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Pilot</a:t>
          </a:r>
          <a:r>
            <a:rPr lang="en-US" sz="1100" baseline="0"/>
            <a:t> Gas Survey</a:t>
          </a:r>
          <a:endParaRPr lang="en-US" sz="1100"/>
        </a:p>
      </xdr:txBody>
    </xdr:sp>
    <xdr:clientData/>
  </xdr:oneCellAnchor>
  <xdr:oneCellAnchor>
    <xdr:from>
      <xdr:col>8</xdr:col>
      <xdr:colOff>434340</xdr:colOff>
      <xdr:row>33</xdr:row>
      <xdr:rowOff>22860</xdr:rowOff>
    </xdr:from>
    <xdr:ext cx="1211580" cy="436786"/>
    <xdr:sp macro="" textlink="">
      <xdr:nvSpPr>
        <xdr:cNvPr id="18" name="TextBox 17"/>
        <xdr:cNvSpPr txBox="1"/>
      </xdr:nvSpPr>
      <xdr:spPr>
        <a:xfrm>
          <a:off x="4823460" y="5806440"/>
          <a:ext cx="1211580" cy="436786"/>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Reformer</a:t>
          </a:r>
          <a:r>
            <a:rPr lang="en-US" sz="1100" baseline="0"/>
            <a:t> -Texas Tower</a:t>
          </a:r>
          <a:endParaRPr lang="en-US" sz="1100"/>
        </a:p>
      </xdr:txBody>
    </xdr:sp>
    <xdr:clientData/>
  </xdr:oneCellAnchor>
  <xdr:oneCellAnchor>
    <xdr:from>
      <xdr:col>6</xdr:col>
      <xdr:colOff>320040</xdr:colOff>
      <xdr:row>37</xdr:row>
      <xdr:rowOff>83820</xdr:rowOff>
    </xdr:from>
    <xdr:ext cx="1211580" cy="436786"/>
    <xdr:sp macro="" textlink="">
      <xdr:nvSpPr>
        <xdr:cNvPr id="19" name="TextBox 18"/>
        <xdr:cNvSpPr txBox="1"/>
      </xdr:nvSpPr>
      <xdr:spPr>
        <a:xfrm>
          <a:off x="3611880" y="6568440"/>
          <a:ext cx="1211580" cy="436786"/>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VDU</a:t>
          </a:r>
          <a:r>
            <a:rPr lang="en-US" sz="1100" baseline="0"/>
            <a:t> Air               Pre-Heater</a:t>
          </a:r>
          <a:endParaRPr lang="en-US" sz="1100"/>
        </a:p>
      </xdr:txBody>
    </xdr:sp>
    <xdr:clientData/>
  </xdr:oneCellAnchor>
  <xdr:oneCellAnchor>
    <xdr:from>
      <xdr:col>23</xdr:col>
      <xdr:colOff>518160</xdr:colOff>
      <xdr:row>23</xdr:row>
      <xdr:rowOff>30480</xdr:rowOff>
    </xdr:from>
    <xdr:ext cx="1211580" cy="609013"/>
    <xdr:sp macro="" textlink="">
      <xdr:nvSpPr>
        <xdr:cNvPr id="20" name="TextBox 19"/>
        <xdr:cNvSpPr txBox="1"/>
      </xdr:nvSpPr>
      <xdr:spPr>
        <a:xfrm>
          <a:off x="13136880" y="4061460"/>
          <a:ext cx="1211580" cy="609013"/>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Reduce</a:t>
          </a:r>
          <a:r>
            <a:rPr lang="en-US" sz="1100" baseline="0"/>
            <a:t> Supplemental NG to Boilers</a:t>
          </a:r>
          <a:endParaRPr lang="en-US" sz="1100"/>
        </a:p>
      </xdr:txBody>
    </xdr:sp>
    <xdr:clientData/>
  </xdr:oneCellAnchor>
  <xdr:oneCellAnchor>
    <xdr:from>
      <xdr:col>20</xdr:col>
      <xdr:colOff>68580</xdr:colOff>
      <xdr:row>31</xdr:row>
      <xdr:rowOff>114300</xdr:rowOff>
    </xdr:from>
    <xdr:ext cx="1211580" cy="396240"/>
    <xdr:sp macro="" textlink="">
      <xdr:nvSpPr>
        <xdr:cNvPr id="21" name="TextBox 20"/>
        <xdr:cNvSpPr txBox="1"/>
      </xdr:nvSpPr>
      <xdr:spPr>
        <a:xfrm>
          <a:off x="11041380" y="5547360"/>
          <a:ext cx="1211580" cy="396240"/>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t>Unit</a:t>
          </a:r>
          <a:r>
            <a:rPr lang="en-US" sz="1100" baseline="0"/>
            <a:t> Photo Cells</a:t>
          </a:r>
          <a:endParaRPr lang="en-US" sz="1100"/>
        </a:p>
      </xdr:txBody>
    </xdr:sp>
    <xdr:clientData/>
  </xdr:oneCellAnchor>
  <xdr:oneCellAnchor>
    <xdr:from>
      <xdr:col>13</xdr:col>
      <xdr:colOff>182880</xdr:colOff>
      <xdr:row>22</xdr:row>
      <xdr:rowOff>144780</xdr:rowOff>
    </xdr:from>
    <xdr:ext cx="1211580" cy="436786"/>
    <xdr:sp macro="" textlink="">
      <xdr:nvSpPr>
        <xdr:cNvPr id="22" name="TextBox 21"/>
        <xdr:cNvSpPr txBox="1"/>
      </xdr:nvSpPr>
      <xdr:spPr>
        <a:xfrm>
          <a:off x="7315200" y="4000500"/>
          <a:ext cx="1211580" cy="436786"/>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WGC</a:t>
          </a:r>
          <a:r>
            <a:rPr lang="en-US" sz="1100" baseline="0"/>
            <a:t> Efficiency Improvements</a:t>
          </a:r>
          <a:endParaRPr lang="en-US" sz="1100"/>
        </a:p>
      </xdr:txBody>
    </xdr:sp>
    <xdr:clientData/>
  </xdr:oneCellAnchor>
  <xdr:oneCellAnchor>
    <xdr:from>
      <xdr:col>11</xdr:col>
      <xdr:colOff>335280</xdr:colOff>
      <xdr:row>18</xdr:row>
      <xdr:rowOff>144780</xdr:rowOff>
    </xdr:from>
    <xdr:ext cx="1356360" cy="365760"/>
    <xdr:sp macro="" textlink="">
      <xdr:nvSpPr>
        <xdr:cNvPr id="23" name="TextBox 22"/>
        <xdr:cNvSpPr txBox="1"/>
      </xdr:nvSpPr>
      <xdr:spPr>
        <a:xfrm>
          <a:off x="6370320" y="3299460"/>
          <a:ext cx="1356360" cy="365760"/>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t>B-19</a:t>
          </a:r>
          <a:r>
            <a:rPr lang="en-US" sz="1100" baseline="0"/>
            <a:t> Economizer</a:t>
          </a:r>
          <a:endParaRPr lang="en-US" sz="1100"/>
        </a:p>
      </xdr:txBody>
    </xdr:sp>
    <xdr:clientData/>
  </xdr:oneCellAnchor>
  <xdr:oneCellAnchor>
    <xdr:from>
      <xdr:col>8</xdr:col>
      <xdr:colOff>426720</xdr:colOff>
      <xdr:row>18</xdr:row>
      <xdr:rowOff>129540</xdr:rowOff>
    </xdr:from>
    <xdr:ext cx="1386840" cy="426720"/>
    <xdr:sp macro="" textlink="">
      <xdr:nvSpPr>
        <xdr:cNvPr id="24" name="TextBox 23"/>
        <xdr:cNvSpPr txBox="1"/>
      </xdr:nvSpPr>
      <xdr:spPr>
        <a:xfrm>
          <a:off x="4815840" y="3284220"/>
          <a:ext cx="1386840" cy="426720"/>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t>B-18</a:t>
          </a:r>
          <a:r>
            <a:rPr lang="en-US" sz="1100" baseline="0"/>
            <a:t> Economizer</a:t>
          </a:r>
          <a:endParaRPr lang="en-US" sz="1100"/>
        </a:p>
      </xdr:txBody>
    </xdr:sp>
    <xdr:clientData/>
  </xdr:oneCellAnchor>
  <xdr:oneCellAnchor>
    <xdr:from>
      <xdr:col>6</xdr:col>
      <xdr:colOff>220980</xdr:colOff>
      <xdr:row>32</xdr:row>
      <xdr:rowOff>91440</xdr:rowOff>
    </xdr:from>
    <xdr:ext cx="1097280" cy="436786"/>
    <xdr:sp macro="" textlink="">
      <xdr:nvSpPr>
        <xdr:cNvPr id="25" name="TextBox 24"/>
        <xdr:cNvSpPr txBox="1"/>
      </xdr:nvSpPr>
      <xdr:spPr>
        <a:xfrm>
          <a:off x="3512820" y="5699760"/>
          <a:ext cx="1097280" cy="436786"/>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CDU                    Air-Preheater</a:t>
          </a:r>
        </a:p>
      </xdr:txBody>
    </xdr:sp>
    <xdr:clientData/>
  </xdr:oneCellAnchor>
  <xdr:oneCellAnchor>
    <xdr:from>
      <xdr:col>13</xdr:col>
      <xdr:colOff>243840</xdr:colOff>
      <xdr:row>27</xdr:row>
      <xdr:rowOff>15240</xdr:rowOff>
    </xdr:from>
    <xdr:ext cx="1211580" cy="436786"/>
    <xdr:sp macro="" textlink="">
      <xdr:nvSpPr>
        <xdr:cNvPr id="26" name="TextBox 25"/>
        <xdr:cNvSpPr txBox="1"/>
      </xdr:nvSpPr>
      <xdr:spPr>
        <a:xfrm>
          <a:off x="7376160" y="4747260"/>
          <a:ext cx="1211580" cy="436786"/>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Delaval</a:t>
          </a:r>
          <a:r>
            <a:rPr lang="en-US" sz="1100" baseline="0"/>
            <a:t> Efficiency Improvements</a:t>
          </a:r>
          <a:endParaRPr lang="en-US" sz="1100"/>
        </a:p>
      </xdr:txBody>
    </xdr:sp>
    <xdr:clientData/>
  </xdr:oneCellAnchor>
  <xdr:oneCellAnchor>
    <xdr:from>
      <xdr:col>19</xdr:col>
      <xdr:colOff>53340</xdr:colOff>
      <xdr:row>39</xdr:row>
      <xdr:rowOff>38100</xdr:rowOff>
    </xdr:from>
    <xdr:ext cx="1211580" cy="436786"/>
    <xdr:sp macro="" textlink="">
      <xdr:nvSpPr>
        <xdr:cNvPr id="27" name="TextBox 26"/>
        <xdr:cNvSpPr txBox="1"/>
      </xdr:nvSpPr>
      <xdr:spPr>
        <a:xfrm>
          <a:off x="10477500" y="6873240"/>
          <a:ext cx="1211580" cy="436786"/>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WHB</a:t>
          </a:r>
          <a:r>
            <a:rPr lang="en-US" sz="1100" baseline="0"/>
            <a:t> Replacement</a:t>
          </a:r>
          <a:endParaRPr lang="en-US" sz="1100"/>
        </a:p>
      </xdr:txBody>
    </xdr:sp>
    <xdr:clientData/>
  </xdr:oneCellAnchor>
  <xdr:oneCellAnchor>
    <xdr:from>
      <xdr:col>19</xdr:col>
      <xdr:colOff>0</xdr:colOff>
      <xdr:row>26</xdr:row>
      <xdr:rowOff>76200</xdr:rowOff>
    </xdr:from>
    <xdr:ext cx="1211580" cy="436786"/>
    <xdr:sp macro="" textlink="">
      <xdr:nvSpPr>
        <xdr:cNvPr id="28" name="TextBox 27"/>
        <xdr:cNvSpPr txBox="1"/>
      </xdr:nvSpPr>
      <xdr:spPr>
        <a:xfrm>
          <a:off x="10424160" y="4632960"/>
          <a:ext cx="1211580" cy="436786"/>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N.</a:t>
          </a:r>
          <a:r>
            <a:rPr lang="en-US" sz="1100" baseline="0"/>
            <a:t> PF Reboiler Steam Coils</a:t>
          </a:r>
          <a:endParaRPr lang="en-US" sz="1100"/>
        </a:p>
      </xdr:txBody>
    </xdr:sp>
    <xdr:clientData/>
  </xdr:oneCellAnchor>
  <xdr:oneCellAnchor>
    <xdr:from>
      <xdr:col>19</xdr:col>
      <xdr:colOff>30480</xdr:colOff>
      <xdr:row>14</xdr:row>
      <xdr:rowOff>15240</xdr:rowOff>
    </xdr:from>
    <xdr:ext cx="1211580" cy="436786"/>
    <xdr:sp macro="" textlink="">
      <xdr:nvSpPr>
        <xdr:cNvPr id="29" name="TextBox 28"/>
        <xdr:cNvSpPr txBox="1"/>
      </xdr:nvSpPr>
      <xdr:spPr>
        <a:xfrm>
          <a:off x="10454640" y="2468880"/>
          <a:ext cx="1211580" cy="436786"/>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Reduce</a:t>
          </a:r>
          <a:r>
            <a:rPr lang="en-US" sz="1100" baseline="0"/>
            <a:t> Naphtha Re-processing</a:t>
          </a:r>
          <a:endParaRPr lang="en-US" sz="1100"/>
        </a:p>
      </xdr:txBody>
    </xdr:sp>
    <xdr:clientData/>
  </xdr:oneCellAnchor>
  <xdr:oneCellAnchor>
    <xdr:from>
      <xdr:col>16</xdr:col>
      <xdr:colOff>243840</xdr:colOff>
      <xdr:row>31</xdr:row>
      <xdr:rowOff>137160</xdr:rowOff>
    </xdr:from>
    <xdr:ext cx="1211580" cy="436786"/>
    <xdr:sp macro="" textlink="">
      <xdr:nvSpPr>
        <xdr:cNvPr id="30" name="TextBox 29"/>
        <xdr:cNvSpPr txBox="1"/>
      </xdr:nvSpPr>
      <xdr:spPr>
        <a:xfrm>
          <a:off x="9022080" y="5570220"/>
          <a:ext cx="1211580" cy="436786"/>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Reduce</a:t>
          </a:r>
          <a:r>
            <a:rPr lang="en-US" sz="1100" baseline="0"/>
            <a:t> LPG Losses to Fuel</a:t>
          </a:r>
          <a:endParaRPr lang="en-US" sz="1100"/>
        </a:p>
      </xdr:txBody>
    </xdr:sp>
    <xdr:clientData/>
  </xdr:oneCellAnchor>
  <xdr:oneCellAnchor>
    <xdr:from>
      <xdr:col>10</xdr:col>
      <xdr:colOff>464820</xdr:colOff>
      <xdr:row>13</xdr:row>
      <xdr:rowOff>99060</xdr:rowOff>
    </xdr:from>
    <xdr:ext cx="1211580" cy="609013"/>
    <xdr:sp macro="" textlink="">
      <xdr:nvSpPr>
        <xdr:cNvPr id="31" name="TextBox 30"/>
        <xdr:cNvSpPr txBox="1"/>
      </xdr:nvSpPr>
      <xdr:spPr>
        <a:xfrm>
          <a:off x="5951220" y="2377440"/>
          <a:ext cx="1211580" cy="609013"/>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FGRU</a:t>
          </a:r>
          <a:r>
            <a:rPr lang="en-US" sz="1100" baseline="0"/>
            <a:t> Compressor Staging</a:t>
          </a:r>
          <a:endParaRPr lang="en-US" sz="1100"/>
        </a:p>
      </xdr:txBody>
    </xdr:sp>
    <xdr:clientData/>
  </xdr:oneCellAnchor>
  <xdr:oneCellAnchor>
    <xdr:from>
      <xdr:col>16</xdr:col>
      <xdr:colOff>259080</xdr:colOff>
      <xdr:row>22</xdr:row>
      <xdr:rowOff>106680</xdr:rowOff>
    </xdr:from>
    <xdr:ext cx="1211580" cy="436786"/>
    <xdr:sp macro="" textlink="">
      <xdr:nvSpPr>
        <xdr:cNvPr id="32" name="TextBox 31"/>
        <xdr:cNvSpPr txBox="1"/>
      </xdr:nvSpPr>
      <xdr:spPr>
        <a:xfrm>
          <a:off x="9037320" y="3962400"/>
          <a:ext cx="1211580" cy="436786"/>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Ozone</a:t>
          </a:r>
          <a:r>
            <a:rPr lang="en-US" sz="1100" baseline="0"/>
            <a:t> Generator Turn Down </a:t>
          </a:r>
          <a:endParaRPr lang="en-US" sz="1100"/>
        </a:p>
      </xdr:txBody>
    </xdr:sp>
    <xdr:clientData/>
  </xdr:oneCellAnchor>
  <xdr:oneCellAnchor>
    <xdr:from>
      <xdr:col>10</xdr:col>
      <xdr:colOff>434340</xdr:colOff>
      <xdr:row>27</xdr:row>
      <xdr:rowOff>91440</xdr:rowOff>
    </xdr:from>
    <xdr:ext cx="1211580" cy="264560"/>
    <xdr:sp macro="" textlink="">
      <xdr:nvSpPr>
        <xdr:cNvPr id="33" name="TextBox 32"/>
        <xdr:cNvSpPr txBox="1"/>
      </xdr:nvSpPr>
      <xdr:spPr>
        <a:xfrm>
          <a:off x="5920740" y="4823460"/>
          <a:ext cx="1211580" cy="264560"/>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Hot  Feed to DHT</a:t>
          </a:r>
        </a:p>
      </xdr:txBody>
    </xdr:sp>
    <xdr:clientData/>
  </xdr:oneCellAnchor>
  <xdr:oneCellAnchor>
    <xdr:from>
      <xdr:col>12</xdr:col>
      <xdr:colOff>91440</xdr:colOff>
      <xdr:row>7</xdr:row>
      <xdr:rowOff>53340</xdr:rowOff>
    </xdr:from>
    <xdr:ext cx="1211580" cy="609013"/>
    <xdr:sp macro="" textlink="">
      <xdr:nvSpPr>
        <xdr:cNvPr id="34" name="TextBox 33"/>
        <xdr:cNvSpPr txBox="1"/>
      </xdr:nvSpPr>
      <xdr:spPr>
        <a:xfrm>
          <a:off x="6675120" y="1280160"/>
          <a:ext cx="1211580" cy="609013"/>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H2 Boiler</a:t>
          </a:r>
          <a:r>
            <a:rPr lang="en-US" sz="1100" baseline="0"/>
            <a:t> Blowdown Reduction </a:t>
          </a:r>
          <a:endParaRPr lang="en-US" sz="1100"/>
        </a:p>
      </xdr:txBody>
    </xdr:sp>
    <xdr:clientData/>
  </xdr:oneCellAnchor>
  <xdr:oneCellAnchor>
    <xdr:from>
      <xdr:col>8</xdr:col>
      <xdr:colOff>388620</xdr:colOff>
      <xdr:row>40</xdr:row>
      <xdr:rowOff>53340</xdr:rowOff>
    </xdr:from>
    <xdr:ext cx="1211580" cy="264560"/>
    <xdr:sp macro="" textlink="">
      <xdr:nvSpPr>
        <xdr:cNvPr id="35" name="TextBox 34"/>
        <xdr:cNvSpPr txBox="1"/>
      </xdr:nvSpPr>
      <xdr:spPr>
        <a:xfrm>
          <a:off x="4777740" y="7063740"/>
          <a:ext cx="1211580" cy="264560"/>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Hot </a:t>
          </a:r>
          <a:r>
            <a:rPr lang="en-US" sz="1100" baseline="0"/>
            <a:t> Feed to FCC</a:t>
          </a:r>
          <a:endParaRPr lang="en-US" sz="1100"/>
        </a:p>
      </xdr:txBody>
    </xdr:sp>
    <xdr:clientData/>
  </xdr:oneCellAnchor>
  <xdr:oneCellAnchor>
    <xdr:from>
      <xdr:col>6</xdr:col>
      <xdr:colOff>510540</xdr:colOff>
      <xdr:row>12</xdr:row>
      <xdr:rowOff>68580</xdr:rowOff>
    </xdr:from>
    <xdr:ext cx="1211580" cy="609013"/>
    <xdr:sp macro="" textlink="">
      <xdr:nvSpPr>
        <xdr:cNvPr id="36" name="TextBox 35"/>
        <xdr:cNvSpPr txBox="1"/>
      </xdr:nvSpPr>
      <xdr:spPr>
        <a:xfrm>
          <a:off x="3802380" y="2171700"/>
          <a:ext cx="1211580" cy="609013"/>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Reduce Steam</a:t>
          </a:r>
          <a:r>
            <a:rPr lang="en-US" sz="1100" baseline="0"/>
            <a:t> Letdown 40 MPPH</a:t>
          </a:r>
          <a:endParaRPr lang="en-US" sz="1100"/>
        </a:p>
      </xdr:txBody>
    </xdr:sp>
    <xdr:clientData/>
  </xdr:oneCellAnchor>
  <xdr:oneCellAnchor>
    <xdr:from>
      <xdr:col>24</xdr:col>
      <xdr:colOff>22860</xdr:colOff>
      <xdr:row>0</xdr:row>
      <xdr:rowOff>0</xdr:rowOff>
    </xdr:from>
    <xdr:ext cx="1211580" cy="1348740"/>
    <xdr:sp macro="" textlink="">
      <xdr:nvSpPr>
        <xdr:cNvPr id="37" name="TextBox 36"/>
        <xdr:cNvSpPr txBox="1"/>
      </xdr:nvSpPr>
      <xdr:spPr>
        <a:xfrm>
          <a:off x="13190220" y="0"/>
          <a:ext cx="1211580" cy="1348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8000">
              <a:solidFill>
                <a:schemeClr val="bg1">
                  <a:lumMod val="75000"/>
                </a:schemeClr>
              </a:solidFill>
            </a:rPr>
            <a:t>F1</a:t>
          </a:r>
        </a:p>
      </xdr:txBody>
    </xdr:sp>
    <xdr:clientData/>
  </xdr:oneCellAnchor>
  <xdr:oneCellAnchor>
    <xdr:from>
      <xdr:col>23</xdr:col>
      <xdr:colOff>304800</xdr:colOff>
      <xdr:row>35</xdr:row>
      <xdr:rowOff>30480</xdr:rowOff>
    </xdr:from>
    <xdr:ext cx="1211580" cy="1348740"/>
    <xdr:sp macro="" textlink="">
      <xdr:nvSpPr>
        <xdr:cNvPr id="40" name="TextBox 39"/>
        <xdr:cNvSpPr txBox="1"/>
      </xdr:nvSpPr>
      <xdr:spPr>
        <a:xfrm>
          <a:off x="12923520" y="6164580"/>
          <a:ext cx="1211580" cy="1348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8000">
              <a:solidFill>
                <a:schemeClr val="bg1">
                  <a:lumMod val="75000"/>
                </a:schemeClr>
              </a:solidFill>
            </a:rPr>
            <a:t>F3</a:t>
          </a:r>
        </a:p>
      </xdr:txBody>
    </xdr:sp>
    <xdr:clientData/>
  </xdr:oneCellAnchor>
  <xdr:oneCellAnchor>
    <xdr:from>
      <xdr:col>10</xdr:col>
      <xdr:colOff>464820</xdr:colOff>
      <xdr:row>35</xdr:row>
      <xdr:rowOff>167640</xdr:rowOff>
    </xdr:from>
    <xdr:ext cx="1211580" cy="1348740"/>
    <xdr:sp macro="" textlink="">
      <xdr:nvSpPr>
        <xdr:cNvPr id="41" name="TextBox 40"/>
        <xdr:cNvSpPr txBox="1"/>
      </xdr:nvSpPr>
      <xdr:spPr>
        <a:xfrm>
          <a:off x="5951220" y="6301740"/>
          <a:ext cx="1211580" cy="1348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8000">
              <a:solidFill>
                <a:schemeClr val="bg1">
                  <a:lumMod val="75000"/>
                </a:schemeClr>
              </a:solidFill>
            </a:rPr>
            <a:t>F4</a:t>
          </a:r>
        </a:p>
      </xdr:txBody>
    </xdr:sp>
    <xdr:clientData/>
  </xdr:oneCellAnchor>
  <xdr:oneCellAnchor>
    <xdr:from>
      <xdr:col>10</xdr:col>
      <xdr:colOff>373380</xdr:colOff>
      <xdr:row>0</xdr:row>
      <xdr:rowOff>60960</xdr:rowOff>
    </xdr:from>
    <xdr:ext cx="1211580" cy="1348740"/>
    <xdr:sp macro="" textlink="">
      <xdr:nvSpPr>
        <xdr:cNvPr id="42" name="TextBox 41"/>
        <xdr:cNvSpPr txBox="1"/>
      </xdr:nvSpPr>
      <xdr:spPr>
        <a:xfrm>
          <a:off x="5859780" y="60960"/>
          <a:ext cx="1211580" cy="1348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8000">
              <a:solidFill>
                <a:schemeClr val="bg1">
                  <a:lumMod val="75000"/>
                </a:schemeClr>
              </a:solidFill>
            </a:rPr>
            <a:t>F2</a:t>
          </a:r>
        </a:p>
      </xdr:txBody>
    </xdr:sp>
    <xdr:clientData/>
  </xdr:oneCellAnchor>
  <xdr:oneCellAnchor>
    <xdr:from>
      <xdr:col>22</xdr:col>
      <xdr:colOff>175260</xdr:colOff>
      <xdr:row>18</xdr:row>
      <xdr:rowOff>167640</xdr:rowOff>
    </xdr:from>
    <xdr:ext cx="1211580" cy="436786"/>
    <xdr:sp macro="" textlink="">
      <xdr:nvSpPr>
        <xdr:cNvPr id="38" name="TextBox 37"/>
        <xdr:cNvSpPr txBox="1"/>
      </xdr:nvSpPr>
      <xdr:spPr>
        <a:xfrm>
          <a:off x="12245340" y="3322320"/>
          <a:ext cx="1211580" cy="436786"/>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Re-route</a:t>
          </a:r>
          <a:r>
            <a:rPr lang="en-US" sz="1100" baseline="0"/>
            <a:t> RO Reject Water</a:t>
          </a:r>
          <a:endParaRPr lang="en-US" sz="1100"/>
        </a:p>
      </xdr:txBody>
    </xdr:sp>
    <xdr:clientData/>
  </xdr:oneCellAnchor>
  <xdr:oneCellAnchor>
    <xdr:from>
      <xdr:col>27</xdr:col>
      <xdr:colOff>510540</xdr:colOff>
      <xdr:row>12</xdr:row>
      <xdr:rowOff>91440</xdr:rowOff>
    </xdr:from>
    <xdr:ext cx="1211580" cy="436786"/>
    <xdr:sp macro="" textlink="">
      <xdr:nvSpPr>
        <xdr:cNvPr id="39" name="TextBox 38"/>
        <xdr:cNvSpPr txBox="1"/>
      </xdr:nvSpPr>
      <xdr:spPr>
        <a:xfrm>
          <a:off x="15323820" y="2194560"/>
          <a:ext cx="1211580" cy="436786"/>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Shutdown LCO Produc</a:t>
          </a:r>
          <a:r>
            <a:rPr lang="en-US" sz="1100" baseline="0"/>
            <a:t>t Pumps</a:t>
          </a:r>
          <a:endParaRPr lang="en-US" sz="1100"/>
        </a:p>
      </xdr:txBody>
    </xdr:sp>
    <xdr:clientData/>
  </xdr:oneCellAnchor>
  <xdr:oneCellAnchor>
    <xdr:from>
      <xdr:col>16</xdr:col>
      <xdr:colOff>106680</xdr:colOff>
      <xdr:row>15</xdr:row>
      <xdr:rowOff>45720</xdr:rowOff>
    </xdr:from>
    <xdr:ext cx="1211580" cy="464820"/>
    <xdr:sp macro="" textlink="">
      <xdr:nvSpPr>
        <xdr:cNvPr id="43" name="TextBox 42"/>
        <xdr:cNvSpPr txBox="1"/>
      </xdr:nvSpPr>
      <xdr:spPr>
        <a:xfrm>
          <a:off x="8884920" y="2674620"/>
          <a:ext cx="1211580" cy="464820"/>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t>Reduce</a:t>
          </a:r>
          <a:r>
            <a:rPr lang="en-US" sz="1100" baseline="0"/>
            <a:t> H2 Boiler Blowdown Rate </a:t>
          </a:r>
          <a:endParaRPr lang="en-US" sz="1100"/>
        </a:p>
      </xdr:txBody>
    </xdr:sp>
    <xdr:clientData/>
  </xdr:oneCellAnchor>
  <xdr:oneCellAnchor>
    <xdr:from>
      <xdr:col>16</xdr:col>
      <xdr:colOff>243840</xdr:colOff>
      <xdr:row>26</xdr:row>
      <xdr:rowOff>83820</xdr:rowOff>
    </xdr:from>
    <xdr:ext cx="1211580" cy="436786"/>
    <xdr:sp macro="" textlink="">
      <xdr:nvSpPr>
        <xdr:cNvPr id="44" name="TextBox 43"/>
        <xdr:cNvSpPr txBox="1"/>
      </xdr:nvSpPr>
      <xdr:spPr>
        <a:xfrm>
          <a:off x="9022080" y="4640580"/>
          <a:ext cx="1211580" cy="436786"/>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Route</a:t>
          </a:r>
          <a:r>
            <a:rPr lang="en-US" sz="1100" baseline="0"/>
            <a:t> Vac OH to Distillate Pool</a:t>
          </a:r>
          <a:endParaRPr lang="en-US" sz="1100"/>
        </a:p>
      </xdr:txBody>
    </xdr:sp>
    <xdr:clientData/>
  </xdr:oneCellAnchor>
  <xdr:oneCellAnchor>
    <xdr:from>
      <xdr:col>0</xdr:col>
      <xdr:colOff>76200</xdr:colOff>
      <xdr:row>28</xdr:row>
      <xdr:rowOff>38100</xdr:rowOff>
    </xdr:from>
    <xdr:ext cx="1211580" cy="264560"/>
    <xdr:sp macro="" textlink="">
      <xdr:nvSpPr>
        <xdr:cNvPr id="45" name="TextBox 44"/>
        <xdr:cNvSpPr txBox="1"/>
      </xdr:nvSpPr>
      <xdr:spPr>
        <a:xfrm>
          <a:off x="76200" y="4945380"/>
          <a:ext cx="1211580" cy="264560"/>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endParaRPr lang="en-US" sz="1100"/>
        </a:p>
      </xdr:txBody>
    </xdr:sp>
    <xdr:clientData/>
  </xdr:oneCellAnchor>
  <xdr:oneCellAnchor>
    <xdr:from>
      <xdr:col>0</xdr:col>
      <xdr:colOff>68580</xdr:colOff>
      <xdr:row>30</xdr:row>
      <xdr:rowOff>137160</xdr:rowOff>
    </xdr:from>
    <xdr:ext cx="1211580" cy="264560"/>
    <xdr:sp macro="" textlink="">
      <xdr:nvSpPr>
        <xdr:cNvPr id="46" name="TextBox 45"/>
        <xdr:cNvSpPr txBox="1"/>
      </xdr:nvSpPr>
      <xdr:spPr>
        <a:xfrm>
          <a:off x="68580" y="5394960"/>
          <a:ext cx="1211580" cy="264560"/>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304800</xdr:colOff>
      <xdr:row>41</xdr:row>
      <xdr:rowOff>12492</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12923520" cy="71981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93"/>
  <sheetViews>
    <sheetView tabSelected="1" topLeftCell="A31" zoomScale="50" zoomScaleNormal="50" workbookViewId="0">
      <selection activeCell="C30" sqref="C30"/>
    </sheetView>
  </sheetViews>
  <sheetFormatPr defaultColWidth="9.125" defaultRowHeight="14.4" x14ac:dyDescent="0.3"/>
  <cols>
    <col min="1" max="1" width="18.375" style="2" customWidth="1"/>
    <col min="2" max="2" width="81.625" style="1" customWidth="1"/>
    <col min="3" max="3" width="19.125" style="10" customWidth="1"/>
    <col min="4" max="4" width="30.875" style="10" customWidth="1"/>
    <col min="5" max="5" width="33.875" style="10" customWidth="1"/>
    <col min="6" max="6" width="42.125" style="4" customWidth="1"/>
    <col min="7" max="7" width="45.375" style="3" customWidth="1"/>
    <col min="8" max="8" width="50.625" style="3" bestFit="1" customWidth="1"/>
    <col min="9" max="9" width="32.75" style="3" customWidth="1"/>
    <col min="10" max="10" width="34.75" style="35" customWidth="1"/>
    <col min="11" max="11" width="255.5" style="2" customWidth="1"/>
    <col min="12" max="16384" width="9.125" style="22"/>
  </cols>
  <sheetData>
    <row r="2" spans="1:11" ht="25.8" x14ac:dyDescent="0.5">
      <c r="A2" s="67" t="s">
        <v>2</v>
      </c>
      <c r="B2" s="67"/>
      <c r="C2" s="8"/>
      <c r="D2" s="27" t="s">
        <v>1</v>
      </c>
      <c r="E2" s="28" t="s">
        <v>33</v>
      </c>
      <c r="F2" s="25"/>
      <c r="G2" s="26"/>
      <c r="H2" s="26"/>
      <c r="I2" s="7"/>
      <c r="J2" s="33"/>
    </row>
    <row r="3" spans="1:11" s="23" customFormat="1" ht="18" x14ac:dyDescent="0.35">
      <c r="A3" s="5" t="s">
        <v>15</v>
      </c>
      <c r="B3" s="6" t="s">
        <v>0</v>
      </c>
      <c r="C3" s="9" t="s">
        <v>41</v>
      </c>
      <c r="D3" s="9" t="s">
        <v>34</v>
      </c>
      <c r="E3" s="9" t="s">
        <v>54</v>
      </c>
      <c r="F3" s="5" t="s">
        <v>16</v>
      </c>
      <c r="G3" s="6" t="s">
        <v>17</v>
      </c>
      <c r="H3" s="6" t="s">
        <v>32</v>
      </c>
      <c r="I3" s="6" t="s">
        <v>18</v>
      </c>
      <c r="J3" s="34" t="s">
        <v>42</v>
      </c>
      <c r="K3" s="5" t="s">
        <v>78</v>
      </c>
    </row>
    <row r="4" spans="1:11" s="21" customFormat="1" ht="88.2" customHeight="1" x14ac:dyDescent="0.4">
      <c r="A4" s="12" t="s">
        <v>3</v>
      </c>
      <c r="B4" s="13" t="s">
        <v>4</v>
      </c>
      <c r="C4" s="39" t="s">
        <v>68</v>
      </c>
      <c r="D4" s="12" t="s">
        <v>48</v>
      </c>
      <c r="E4" s="12" t="s">
        <v>28</v>
      </c>
      <c r="F4" s="12">
        <v>367</v>
      </c>
      <c r="G4" s="12">
        <v>1.05</v>
      </c>
      <c r="H4" s="15">
        <f>G4*5268</f>
        <v>5531.4000000000005</v>
      </c>
      <c r="I4" s="14">
        <v>500000</v>
      </c>
      <c r="J4" s="14" t="s">
        <v>65</v>
      </c>
      <c r="K4" s="30" t="s">
        <v>79</v>
      </c>
    </row>
    <row r="5" spans="1:11" s="21" customFormat="1" ht="73.2" customHeight="1" x14ac:dyDescent="0.4">
      <c r="A5" s="19" t="s">
        <v>5</v>
      </c>
      <c r="B5" s="18" t="s">
        <v>6</v>
      </c>
      <c r="C5" s="19" t="s">
        <v>68</v>
      </c>
      <c r="D5" s="19" t="s">
        <v>57</v>
      </c>
      <c r="E5" s="19" t="s">
        <v>28</v>
      </c>
      <c r="F5" s="19">
        <v>225</v>
      </c>
      <c r="G5" s="19">
        <v>1.05</v>
      </c>
      <c r="H5" s="29">
        <f t="shared" ref="H5:H16" si="0">G5*5268</f>
        <v>5531.4000000000005</v>
      </c>
      <c r="I5" s="20">
        <v>300000</v>
      </c>
      <c r="J5" s="20" t="s">
        <v>65</v>
      </c>
      <c r="K5" s="31" t="s">
        <v>80</v>
      </c>
    </row>
    <row r="6" spans="1:11" s="21" customFormat="1" ht="52.2" customHeight="1" x14ac:dyDescent="0.4">
      <c r="A6" s="12" t="s">
        <v>5</v>
      </c>
      <c r="B6" s="13" t="s">
        <v>7</v>
      </c>
      <c r="C6" s="12" t="s">
        <v>68</v>
      </c>
      <c r="D6" s="12" t="s">
        <v>36</v>
      </c>
      <c r="E6" s="12" t="s">
        <v>28</v>
      </c>
      <c r="F6" s="12">
        <v>96</v>
      </c>
      <c r="G6" s="12">
        <v>0.3</v>
      </c>
      <c r="H6" s="15">
        <f t="shared" si="0"/>
        <v>1580.3999999999999</v>
      </c>
      <c r="I6" s="14">
        <v>100000</v>
      </c>
      <c r="J6" s="14" t="s">
        <v>66</v>
      </c>
      <c r="K6" s="44" t="s">
        <v>62</v>
      </c>
    </row>
    <row r="7" spans="1:11" s="21" customFormat="1" ht="97.2" customHeight="1" x14ac:dyDescent="0.4">
      <c r="A7" s="19" t="s">
        <v>5</v>
      </c>
      <c r="B7" s="18" t="s">
        <v>58</v>
      </c>
      <c r="C7" s="19" t="s">
        <v>68</v>
      </c>
      <c r="D7" s="19" t="s">
        <v>36</v>
      </c>
      <c r="E7" s="19" t="s">
        <v>28</v>
      </c>
      <c r="F7" s="19">
        <v>139</v>
      </c>
      <c r="G7" s="19">
        <v>0.5</v>
      </c>
      <c r="H7" s="29">
        <f t="shared" si="0"/>
        <v>2634</v>
      </c>
      <c r="I7" s="20">
        <v>200000</v>
      </c>
      <c r="J7" s="20" t="s">
        <v>55</v>
      </c>
      <c r="K7" s="31" t="s">
        <v>81</v>
      </c>
    </row>
    <row r="8" spans="1:11" s="21" customFormat="1" ht="75.599999999999994" customHeight="1" x14ac:dyDescent="0.4">
      <c r="A8" s="49" t="s">
        <v>9</v>
      </c>
      <c r="B8" s="50" t="s">
        <v>100</v>
      </c>
      <c r="C8" s="49" t="s">
        <v>69</v>
      </c>
      <c r="D8" s="49" t="s">
        <v>36</v>
      </c>
      <c r="E8" s="49" t="s">
        <v>101</v>
      </c>
      <c r="F8" s="49" t="s">
        <v>28</v>
      </c>
      <c r="G8" s="49" t="s">
        <v>28</v>
      </c>
      <c r="H8" s="51" t="s">
        <v>28</v>
      </c>
      <c r="I8" s="52" t="s">
        <v>28</v>
      </c>
      <c r="J8" s="52" t="s">
        <v>55</v>
      </c>
      <c r="K8" s="53" t="s">
        <v>102</v>
      </c>
    </row>
    <row r="9" spans="1:11" s="21" customFormat="1" ht="73.2" customHeight="1" x14ac:dyDescent="0.4">
      <c r="A9" s="19" t="s">
        <v>5</v>
      </c>
      <c r="B9" s="18" t="s">
        <v>8</v>
      </c>
      <c r="C9" s="19" t="s">
        <v>68</v>
      </c>
      <c r="D9" s="19" t="s">
        <v>46</v>
      </c>
      <c r="E9" s="19" t="s">
        <v>28</v>
      </c>
      <c r="F9" s="19">
        <v>273</v>
      </c>
      <c r="G9" s="19">
        <v>1</v>
      </c>
      <c r="H9" s="29">
        <f t="shared" si="0"/>
        <v>5268</v>
      </c>
      <c r="I9" s="20">
        <v>1000000</v>
      </c>
      <c r="J9" s="20" t="s">
        <v>55</v>
      </c>
      <c r="K9" s="48" t="s">
        <v>82</v>
      </c>
    </row>
    <row r="10" spans="1:11" s="57" customFormat="1" ht="72.599999999999994" customHeight="1" x14ac:dyDescent="0.4">
      <c r="A10" s="54" t="s">
        <v>9</v>
      </c>
      <c r="B10" s="55" t="s">
        <v>10</v>
      </c>
      <c r="C10" s="54" t="s">
        <v>68</v>
      </c>
      <c r="D10" s="54" t="s">
        <v>47</v>
      </c>
      <c r="E10" s="54" t="s">
        <v>28</v>
      </c>
      <c r="F10" s="54">
        <v>15</v>
      </c>
      <c r="G10" s="54">
        <v>0.1</v>
      </c>
      <c r="H10" s="56">
        <f t="shared" si="0"/>
        <v>526.80000000000007</v>
      </c>
      <c r="I10" s="38">
        <v>30000</v>
      </c>
      <c r="J10" s="38" t="s">
        <v>67</v>
      </c>
      <c r="K10" s="68" t="s">
        <v>83</v>
      </c>
    </row>
    <row r="11" spans="1:11" s="21" customFormat="1" ht="84.6" customHeight="1" x14ac:dyDescent="0.4">
      <c r="A11" s="12" t="s">
        <v>9</v>
      </c>
      <c r="B11" s="13" t="s">
        <v>11</v>
      </c>
      <c r="C11" s="12" t="s">
        <v>68</v>
      </c>
      <c r="D11" s="12" t="s">
        <v>47</v>
      </c>
      <c r="E11" s="12" t="s">
        <v>28</v>
      </c>
      <c r="F11" s="12">
        <v>52</v>
      </c>
      <c r="G11" s="12">
        <v>0.1</v>
      </c>
      <c r="H11" s="15">
        <f t="shared" si="0"/>
        <v>526.80000000000007</v>
      </c>
      <c r="I11" s="14">
        <v>70000</v>
      </c>
      <c r="J11" s="14" t="s">
        <v>67</v>
      </c>
      <c r="K11" s="68"/>
    </row>
    <row r="12" spans="1:11" s="21" customFormat="1" ht="66" customHeight="1" x14ac:dyDescent="0.4">
      <c r="A12" s="19" t="s">
        <v>5</v>
      </c>
      <c r="B12" s="18" t="s">
        <v>12</v>
      </c>
      <c r="C12" s="19" t="s">
        <v>70</v>
      </c>
      <c r="D12" s="19" t="s">
        <v>48</v>
      </c>
      <c r="E12" s="19" t="s">
        <v>28</v>
      </c>
      <c r="F12" s="20">
        <v>1374</v>
      </c>
      <c r="G12" s="19">
        <v>4.9000000000000004</v>
      </c>
      <c r="H12" s="29">
        <f t="shared" si="0"/>
        <v>25813.200000000001</v>
      </c>
      <c r="I12" s="20">
        <v>1900000</v>
      </c>
      <c r="J12" s="20" t="s">
        <v>55</v>
      </c>
      <c r="K12" s="31" t="s">
        <v>84</v>
      </c>
    </row>
    <row r="13" spans="1:11" s="21" customFormat="1" ht="57" customHeight="1" x14ac:dyDescent="0.4">
      <c r="A13" s="12" t="s">
        <v>13</v>
      </c>
      <c r="B13" s="13" t="s">
        <v>14</v>
      </c>
      <c r="C13" s="12" t="s">
        <v>70</v>
      </c>
      <c r="D13" s="12" t="s">
        <v>48</v>
      </c>
      <c r="E13" s="12" t="s">
        <v>28</v>
      </c>
      <c r="F13" s="12">
        <v>190</v>
      </c>
      <c r="G13" s="12">
        <v>0.7</v>
      </c>
      <c r="H13" s="15">
        <f t="shared" si="0"/>
        <v>3687.6</v>
      </c>
      <c r="I13" s="14">
        <v>300000</v>
      </c>
      <c r="J13" s="14" t="s">
        <v>55</v>
      </c>
      <c r="K13" s="30" t="s">
        <v>85</v>
      </c>
    </row>
    <row r="14" spans="1:11" s="21" customFormat="1" ht="63" customHeight="1" x14ac:dyDescent="0.4">
      <c r="A14" s="19" t="s">
        <v>13</v>
      </c>
      <c r="B14" s="18" t="s">
        <v>19</v>
      </c>
      <c r="C14" s="19" t="s">
        <v>70</v>
      </c>
      <c r="D14" s="19" t="s">
        <v>35</v>
      </c>
      <c r="E14" s="20">
        <v>118000</v>
      </c>
      <c r="F14" s="19">
        <v>216</v>
      </c>
      <c r="G14" s="19">
        <v>0.75</v>
      </c>
      <c r="H14" s="29">
        <f t="shared" si="0"/>
        <v>3951</v>
      </c>
      <c r="I14" s="20">
        <v>165000</v>
      </c>
      <c r="J14" s="20" t="s">
        <v>60</v>
      </c>
      <c r="K14" s="31" t="s">
        <v>86</v>
      </c>
    </row>
    <row r="15" spans="1:11" s="21" customFormat="1" ht="57" customHeight="1" x14ac:dyDescent="0.4">
      <c r="A15" s="12" t="s">
        <v>13</v>
      </c>
      <c r="B15" s="13" t="s">
        <v>20</v>
      </c>
      <c r="C15" s="12" t="s">
        <v>70</v>
      </c>
      <c r="D15" s="12" t="s">
        <v>35</v>
      </c>
      <c r="E15" s="14">
        <v>118000</v>
      </c>
      <c r="F15" s="12">
        <v>216</v>
      </c>
      <c r="G15" s="12">
        <v>0.75</v>
      </c>
      <c r="H15" s="15">
        <f t="shared" si="0"/>
        <v>3951</v>
      </c>
      <c r="I15" s="14">
        <v>165000</v>
      </c>
      <c r="J15" s="38" t="s">
        <v>60</v>
      </c>
      <c r="K15" s="46" t="s">
        <v>86</v>
      </c>
    </row>
    <row r="16" spans="1:11" s="21" customFormat="1" ht="85.2" customHeight="1" x14ac:dyDescent="0.4">
      <c r="A16" s="19" t="s">
        <v>13</v>
      </c>
      <c r="B16" s="18" t="s">
        <v>25</v>
      </c>
      <c r="C16" s="19" t="s">
        <v>69</v>
      </c>
      <c r="D16" s="19" t="s">
        <v>36</v>
      </c>
      <c r="E16" s="20">
        <v>10000</v>
      </c>
      <c r="F16" s="19">
        <v>399</v>
      </c>
      <c r="G16" s="19">
        <v>1</v>
      </c>
      <c r="H16" s="29">
        <f t="shared" si="0"/>
        <v>5268</v>
      </c>
      <c r="I16" s="20">
        <v>202356</v>
      </c>
      <c r="J16" s="20" t="s">
        <v>55</v>
      </c>
      <c r="K16" s="48" t="s">
        <v>87</v>
      </c>
    </row>
    <row r="17" spans="1:12" s="21" customFormat="1" ht="63" customHeight="1" x14ac:dyDescent="0.4">
      <c r="A17" s="12" t="s">
        <v>9</v>
      </c>
      <c r="B17" s="13" t="s">
        <v>30</v>
      </c>
      <c r="C17" s="12" t="s">
        <v>69</v>
      </c>
      <c r="D17" s="12" t="s">
        <v>37</v>
      </c>
      <c r="E17" s="12" t="s">
        <v>49</v>
      </c>
      <c r="F17" s="12" t="s">
        <v>28</v>
      </c>
      <c r="G17" s="12" t="s">
        <v>28</v>
      </c>
      <c r="H17" s="15"/>
      <c r="I17" s="14">
        <v>140023</v>
      </c>
      <c r="J17" s="14" t="s">
        <v>43</v>
      </c>
      <c r="K17" s="30" t="s">
        <v>88</v>
      </c>
    </row>
    <row r="18" spans="1:12" s="21" customFormat="1" ht="64.8" customHeight="1" x14ac:dyDescent="0.4">
      <c r="A18" s="19" t="s">
        <v>13</v>
      </c>
      <c r="B18" s="18" t="s">
        <v>27</v>
      </c>
      <c r="C18" s="19" t="s">
        <v>71</v>
      </c>
      <c r="D18" s="19" t="s">
        <v>44</v>
      </c>
      <c r="E18" s="20">
        <v>2397000</v>
      </c>
      <c r="F18" s="19">
        <v>840</v>
      </c>
      <c r="G18" s="19">
        <v>2</v>
      </c>
      <c r="H18" s="36">
        <v>41.9</v>
      </c>
      <c r="I18" s="20">
        <v>643800</v>
      </c>
      <c r="J18" s="20" t="s">
        <v>45</v>
      </c>
      <c r="K18" s="47" t="s">
        <v>89</v>
      </c>
    </row>
    <row r="19" spans="1:12" s="21" customFormat="1" ht="67.2" customHeight="1" x14ac:dyDescent="0.4">
      <c r="A19" s="12" t="s">
        <v>13</v>
      </c>
      <c r="B19" s="13" t="s">
        <v>21</v>
      </c>
      <c r="C19" s="12" t="s">
        <v>71</v>
      </c>
      <c r="D19" s="12" t="s">
        <v>56</v>
      </c>
      <c r="E19" s="14">
        <v>120000</v>
      </c>
      <c r="F19" s="14">
        <v>72</v>
      </c>
      <c r="G19" s="12" t="s">
        <v>28</v>
      </c>
      <c r="H19" s="37">
        <v>3.5</v>
      </c>
      <c r="I19" s="14">
        <v>65000</v>
      </c>
      <c r="J19" s="12" t="s">
        <v>45</v>
      </c>
      <c r="K19" s="44" t="s">
        <v>90</v>
      </c>
    </row>
    <row r="20" spans="1:12" s="21" customFormat="1" ht="46.95" customHeight="1" x14ac:dyDescent="0.4">
      <c r="A20" s="19" t="s">
        <v>13</v>
      </c>
      <c r="B20" s="18" t="s">
        <v>22</v>
      </c>
      <c r="C20" s="19" t="s">
        <v>69</v>
      </c>
      <c r="D20" s="19" t="s">
        <v>50</v>
      </c>
      <c r="E20" s="19" t="s">
        <v>28</v>
      </c>
      <c r="F20" s="19" t="s">
        <v>28</v>
      </c>
      <c r="G20" s="19" t="s">
        <v>28</v>
      </c>
      <c r="H20" s="29"/>
      <c r="I20" s="19" t="s">
        <v>28</v>
      </c>
      <c r="J20" s="19" t="s">
        <v>55</v>
      </c>
      <c r="K20" s="48" t="s">
        <v>63</v>
      </c>
    </row>
    <row r="21" spans="1:12" s="45" customFormat="1" ht="55.2" customHeight="1" x14ac:dyDescent="0.25">
      <c r="A21" s="12" t="s">
        <v>13</v>
      </c>
      <c r="B21" s="13" t="s">
        <v>23</v>
      </c>
      <c r="C21" s="12" t="s">
        <v>69</v>
      </c>
      <c r="D21" s="12" t="s">
        <v>39</v>
      </c>
      <c r="E21" s="12" t="s">
        <v>28</v>
      </c>
      <c r="F21" s="12" t="s">
        <v>28</v>
      </c>
      <c r="G21" s="12" t="s">
        <v>28</v>
      </c>
      <c r="H21" s="15"/>
      <c r="I21" s="12" t="s">
        <v>28</v>
      </c>
      <c r="J21" s="12" t="s">
        <v>55</v>
      </c>
      <c r="K21" s="44" t="s">
        <v>91</v>
      </c>
    </row>
    <row r="22" spans="1:12" s="21" customFormat="1" ht="69.599999999999994" customHeight="1" x14ac:dyDescent="0.4">
      <c r="A22" s="19" t="s">
        <v>13</v>
      </c>
      <c r="B22" s="18" t="s">
        <v>24</v>
      </c>
      <c r="C22" s="19" t="s">
        <v>69</v>
      </c>
      <c r="D22" s="19" t="s">
        <v>38</v>
      </c>
      <c r="E22" s="19" t="s">
        <v>28</v>
      </c>
      <c r="F22" s="19" t="s">
        <v>28</v>
      </c>
      <c r="G22" s="19" t="s">
        <v>28</v>
      </c>
      <c r="H22" s="29"/>
      <c r="I22" s="19" t="s">
        <v>28</v>
      </c>
      <c r="J22" s="19" t="s">
        <v>55</v>
      </c>
      <c r="K22" s="48" t="s">
        <v>92</v>
      </c>
    </row>
    <row r="23" spans="1:12" s="21" customFormat="1" ht="63.6" customHeight="1" x14ac:dyDescent="0.4">
      <c r="A23" s="12">
        <v>79</v>
      </c>
      <c r="B23" s="13" t="s">
        <v>26</v>
      </c>
      <c r="C23" s="12" t="s">
        <v>69</v>
      </c>
      <c r="D23" s="12" t="s">
        <v>50</v>
      </c>
      <c r="E23" s="12" t="s">
        <v>28</v>
      </c>
      <c r="F23" s="12" t="s">
        <v>28</v>
      </c>
      <c r="G23" s="12" t="s">
        <v>28</v>
      </c>
      <c r="H23" s="15"/>
      <c r="I23" s="12" t="s">
        <v>28</v>
      </c>
      <c r="J23" s="12" t="s">
        <v>61</v>
      </c>
      <c r="K23" s="43" t="s">
        <v>93</v>
      </c>
    </row>
    <row r="24" spans="1:12" s="21" customFormat="1" ht="55.95" customHeight="1" x14ac:dyDescent="0.4">
      <c r="A24" s="19" t="s">
        <v>9</v>
      </c>
      <c r="B24" s="18" t="s">
        <v>31</v>
      </c>
      <c r="C24" s="19" t="s">
        <v>71</v>
      </c>
      <c r="D24" s="19" t="s">
        <v>37</v>
      </c>
      <c r="E24" s="20">
        <v>150000</v>
      </c>
      <c r="F24" s="20">
        <v>3500</v>
      </c>
      <c r="G24" s="19" t="s">
        <v>28</v>
      </c>
      <c r="H24" s="29"/>
      <c r="I24" s="20">
        <v>24570</v>
      </c>
      <c r="J24" s="20" t="s">
        <v>55</v>
      </c>
      <c r="K24" s="31" t="s">
        <v>95</v>
      </c>
      <c r="L24" s="21" t="s">
        <v>94</v>
      </c>
    </row>
    <row r="25" spans="1:12" s="24" customFormat="1" ht="58.95" customHeight="1" x14ac:dyDescent="0.25">
      <c r="A25" s="12" t="s">
        <v>5</v>
      </c>
      <c r="B25" s="13" t="s">
        <v>64</v>
      </c>
      <c r="C25" s="12" t="s">
        <v>69</v>
      </c>
      <c r="D25" s="12" t="s">
        <v>35</v>
      </c>
      <c r="E25" s="14">
        <v>10857</v>
      </c>
      <c r="F25" s="12"/>
      <c r="G25" s="12"/>
      <c r="H25" s="15"/>
      <c r="I25" s="12"/>
      <c r="J25" s="12" t="s">
        <v>96</v>
      </c>
      <c r="K25" s="32" t="s">
        <v>109</v>
      </c>
    </row>
    <row r="26" spans="1:12" s="21" customFormat="1" ht="61.8" customHeight="1" x14ac:dyDescent="0.4">
      <c r="A26" s="19" t="s">
        <v>9</v>
      </c>
      <c r="B26" s="18" t="s">
        <v>40</v>
      </c>
      <c r="C26" s="19"/>
      <c r="D26" s="19" t="s">
        <v>36</v>
      </c>
      <c r="E26" s="19" t="s">
        <v>28</v>
      </c>
      <c r="F26" s="19" t="s">
        <v>28</v>
      </c>
      <c r="G26" s="19" t="s">
        <v>28</v>
      </c>
      <c r="H26" s="29" t="s">
        <v>28</v>
      </c>
      <c r="I26" s="19" t="s">
        <v>28</v>
      </c>
      <c r="J26" s="19" t="s">
        <v>66</v>
      </c>
      <c r="K26" s="31" t="s">
        <v>72</v>
      </c>
    </row>
    <row r="27" spans="1:12" s="24" customFormat="1" ht="73.2" customHeight="1" x14ac:dyDescent="0.25">
      <c r="A27" s="12" t="s">
        <v>9</v>
      </c>
      <c r="B27" s="13" t="s">
        <v>52</v>
      </c>
      <c r="C27" s="12" t="s">
        <v>71</v>
      </c>
      <c r="D27" s="12" t="s">
        <v>53</v>
      </c>
      <c r="E27" s="14" t="s">
        <v>28</v>
      </c>
      <c r="F27" s="14">
        <v>61418</v>
      </c>
      <c r="G27" s="12" t="s">
        <v>28</v>
      </c>
      <c r="H27" s="15">
        <v>3200</v>
      </c>
      <c r="I27" s="14">
        <v>3621734</v>
      </c>
      <c r="J27" s="12" t="s">
        <v>55</v>
      </c>
      <c r="K27" s="32" t="s">
        <v>105</v>
      </c>
    </row>
    <row r="28" spans="1:12" s="24" customFormat="1" ht="73.2" customHeight="1" x14ac:dyDescent="0.25">
      <c r="A28" s="19" t="s">
        <v>9</v>
      </c>
      <c r="B28" s="18" t="s">
        <v>97</v>
      </c>
      <c r="C28" s="19" t="s">
        <v>71</v>
      </c>
      <c r="D28" s="19" t="s">
        <v>53</v>
      </c>
      <c r="E28" s="20">
        <v>12312</v>
      </c>
      <c r="F28" s="20" t="s">
        <v>28</v>
      </c>
      <c r="G28" s="19" t="s">
        <v>28</v>
      </c>
      <c r="H28" s="29" t="s">
        <v>28</v>
      </c>
      <c r="I28" s="20">
        <v>180000</v>
      </c>
      <c r="J28" s="19" t="s">
        <v>98</v>
      </c>
      <c r="K28" s="47" t="s">
        <v>99</v>
      </c>
    </row>
    <row r="29" spans="1:12" s="24" customFormat="1" ht="73.2" customHeight="1" x14ac:dyDescent="0.25">
      <c r="A29" s="19" t="s">
        <v>13</v>
      </c>
      <c r="B29" s="18" t="s">
        <v>110</v>
      </c>
      <c r="C29" s="19" t="s">
        <v>70</v>
      </c>
      <c r="D29" s="19" t="s">
        <v>53</v>
      </c>
      <c r="E29" s="20"/>
      <c r="F29" s="20"/>
      <c r="G29" s="19"/>
      <c r="H29" s="29"/>
      <c r="I29" s="20"/>
      <c r="J29" s="19"/>
      <c r="K29" s="47" t="s">
        <v>111</v>
      </c>
    </row>
    <row r="30" spans="1:12" s="24" customFormat="1" ht="73.2" customHeight="1" x14ac:dyDescent="0.25">
      <c r="A30" s="12" t="s">
        <v>5</v>
      </c>
      <c r="B30" s="13" t="s">
        <v>104</v>
      </c>
      <c r="C30" s="12" t="s">
        <v>71</v>
      </c>
      <c r="D30" s="12" t="s">
        <v>103</v>
      </c>
      <c r="E30" s="14">
        <v>37000</v>
      </c>
      <c r="F30" s="14" t="s">
        <v>28</v>
      </c>
      <c r="G30" s="12" t="s">
        <v>28</v>
      </c>
      <c r="H30" s="15" t="s">
        <v>28</v>
      </c>
      <c r="I30" s="14">
        <v>3100000</v>
      </c>
      <c r="J30" s="12"/>
      <c r="K30" s="32" t="s">
        <v>106</v>
      </c>
    </row>
    <row r="31" spans="1:12" s="21" customFormat="1" ht="73.2" customHeight="1" x14ac:dyDescent="0.4">
      <c r="A31" s="19" t="s">
        <v>3</v>
      </c>
      <c r="B31" s="18" t="s">
        <v>75</v>
      </c>
      <c r="C31" s="19" t="s">
        <v>70</v>
      </c>
      <c r="D31" s="19" t="s">
        <v>53</v>
      </c>
      <c r="E31" s="20" t="s">
        <v>28</v>
      </c>
      <c r="F31" s="20" t="s">
        <v>76</v>
      </c>
      <c r="G31" s="19" t="s">
        <v>28</v>
      </c>
      <c r="H31" s="29">
        <v>580</v>
      </c>
      <c r="I31" s="20">
        <v>32850</v>
      </c>
      <c r="J31" s="19" t="s">
        <v>55</v>
      </c>
      <c r="K31" s="31" t="s">
        <v>107</v>
      </c>
    </row>
    <row r="32" spans="1:12" s="21" customFormat="1" ht="76.2" customHeight="1" x14ac:dyDescent="0.4">
      <c r="A32" s="19" t="s">
        <v>13</v>
      </c>
      <c r="B32" s="55" t="s">
        <v>51</v>
      </c>
      <c r="C32" s="54" t="s">
        <v>71</v>
      </c>
      <c r="D32" s="54" t="s">
        <v>50</v>
      </c>
      <c r="E32" s="54" t="s">
        <v>28</v>
      </c>
      <c r="F32" s="54" t="s">
        <v>28</v>
      </c>
      <c r="G32" s="54" t="s">
        <v>28</v>
      </c>
      <c r="H32" s="56"/>
      <c r="I32" s="38">
        <v>10220000</v>
      </c>
      <c r="J32" s="54" t="s">
        <v>55</v>
      </c>
      <c r="K32" s="58" t="s">
        <v>108</v>
      </c>
    </row>
    <row r="33" spans="1:11" s="66" customFormat="1" ht="56.4" customHeight="1" x14ac:dyDescent="0.4">
      <c r="A33" s="59"/>
      <c r="B33" s="60" t="s">
        <v>29</v>
      </c>
      <c r="C33" s="61"/>
      <c r="D33" s="61"/>
      <c r="E33" s="62"/>
      <c r="F33" s="63"/>
      <c r="G33" s="61">
        <f>G4+G5+G6+G7+G9+G10+G11+G12+G13+G14+G16++G15+G18</f>
        <v>14.2</v>
      </c>
      <c r="H33" s="64">
        <f>H4+H5+H6+H7+H9+H10+H11+H12+H13+H14+H15+H18+H19+H27+H31</f>
        <v>62827</v>
      </c>
      <c r="I33" s="62">
        <f>I4+I5+I6+I7+I9+I10+I11+I12+I13+I14+I15+I16+I17+I18+I24+I27+I28+I30+I31+I32</f>
        <v>22895333</v>
      </c>
      <c r="J33" s="63"/>
      <c r="K33" s="65"/>
    </row>
    <row r="34" spans="1:11" ht="15" customHeight="1" x14ac:dyDescent="0.3"/>
    <row r="42" spans="1:11" ht="14.4" customHeight="1" x14ac:dyDescent="0.3">
      <c r="B42"/>
      <c r="C42" s="11"/>
      <c r="D42" s="11"/>
      <c r="E42" s="11"/>
    </row>
    <row r="83" spans="1:3" ht="25.8" x14ac:dyDescent="0.5">
      <c r="A83" s="40" t="s">
        <v>73</v>
      </c>
      <c r="C83" s="41" t="s">
        <v>74</v>
      </c>
    </row>
    <row r="90" spans="1:3" ht="64.2" customHeight="1" x14ac:dyDescent="0.45">
      <c r="A90" s="16" t="s">
        <v>59</v>
      </c>
      <c r="B90" s="17">
        <v>2.52</v>
      </c>
    </row>
    <row r="93" spans="1:3" ht="23.4" x14ac:dyDescent="0.45">
      <c r="B93" s="42" t="s">
        <v>77</v>
      </c>
    </row>
  </sheetData>
  <autoFilter ref="A3:K33"/>
  <mergeCells count="2">
    <mergeCell ref="A2:B2"/>
    <mergeCell ref="K10:K11"/>
  </mergeCells>
  <dataValidations count="1">
    <dataValidation type="list" allowBlank="1" showInputMessage="1" showErrorMessage="1" sqref="C4:C33">
      <formula1>"F1, F2, F3, F4"</formula1>
    </dataValidation>
  </dataValidations>
  <printOptions gridLines="1"/>
  <pageMargins left="0.7" right="0.7" top="0.75" bottom="0.75" header="0.3" footer="0.3"/>
  <pageSetup scale="17" fitToWidth="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42" sqref="C42"/>
    </sheetView>
  </sheetViews>
  <sheetFormatPr defaultRowHeight="13.8" x14ac:dyDescent="0.25"/>
  <sheetData/>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 sqref="B3"/>
    </sheetView>
  </sheetViews>
  <sheetFormatPr defaultRowHeight="13.8"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89753196516AB4DB5D73069E409A780" ma:contentTypeVersion="4" ma:contentTypeDescription="Create a new document." ma:contentTypeScope="" ma:versionID="da78d4bd84e1569fecdd7a015e4a5c80">
  <xsd:schema xmlns:xsd="http://www.w3.org/2001/XMLSchema" xmlns:xs="http://www.w3.org/2001/XMLSchema" xmlns:p="http://schemas.microsoft.com/office/2006/metadata/properties" xmlns:ns2="f070d167-6287-48b7-89e0-d8537f2ebe3b" xmlns:ns3="aa2c0ff1-9dd8-425c-bb58-662208c29c0a" targetNamespace="http://schemas.microsoft.com/office/2006/metadata/properties" ma:root="true" ma:fieldsID="a2ef3ab179925c577d6ef6c80cfbd4ae" ns2:_="" ns3:_="">
    <xsd:import namespace="f070d167-6287-48b7-89e0-d8537f2ebe3b"/>
    <xsd:import namespace="aa2c0ff1-9dd8-425c-bb58-662208c29c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70d167-6287-48b7-89e0-d8537f2ebe3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2c0ff1-9dd8-425c-bb58-662208c29c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304682-D37E-43AA-B286-981FD32C0D6D}">
  <ds:schemaRefs>
    <ds:schemaRef ds:uri="http://schemas.microsoft.com/sharepoint/v3/contenttype/forms"/>
  </ds:schemaRefs>
</ds:datastoreItem>
</file>

<file path=customXml/itemProps2.xml><?xml version="1.0" encoding="utf-8"?>
<ds:datastoreItem xmlns:ds="http://schemas.openxmlformats.org/officeDocument/2006/customXml" ds:itemID="{BEF7B9D0-823E-48BC-896D-2B7DE9F0360D}">
  <ds:schemaRefs>
    <ds:schemaRef ds:uri="http://www.w3.org/XML/1998/namespace"/>
    <ds:schemaRef ds:uri="http://purl.org/dc/dcmitype/"/>
    <ds:schemaRef ds:uri="http://schemas.microsoft.com/office/infopath/2007/PartnerControls"/>
    <ds:schemaRef ds:uri="http://purl.org/dc/elements/1.1/"/>
    <ds:schemaRef ds:uri="f070d167-6287-48b7-89e0-d8537f2ebe3b"/>
    <ds:schemaRef ds:uri="aa2c0ff1-9dd8-425c-bb58-662208c29c0a"/>
    <ds:schemaRef ds:uri="http://purl.org/dc/terms/"/>
    <ds:schemaRef ds:uri="http://schemas.microsoft.com/office/2006/metadata/properties"/>
    <ds:schemaRef ds:uri="http://schemas.microsoft.com/office/2006/documentManagement/types"/>
    <ds:schemaRef ds:uri="http://schemas.openxmlformats.org/package/2006/metadata/core-properties"/>
  </ds:schemaRefs>
</ds:datastoreItem>
</file>

<file path=customXml/itemProps3.xml><?xml version="1.0" encoding="utf-8"?>
<ds:datastoreItem xmlns:ds="http://schemas.openxmlformats.org/officeDocument/2006/customXml" ds:itemID="{95BA3911-FF49-4A26-AD38-DD21100CD0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70d167-6287-48b7-89e0-d8537f2ebe3b"/>
    <ds:schemaRef ds:uri="aa2c0ff1-9dd8-425c-bb58-662208c29c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EDR- EII Projects</vt:lpstr>
      <vt:lpstr>Feasibility Grid</vt:lpstr>
      <vt:lpstr>Project Charter</vt:lpstr>
    </vt:vector>
  </TitlesOfParts>
  <Manager/>
  <Company>Delek US Holdings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Ivan Varela</dc:creator>
  <cp:keywords/>
  <dc:description/>
  <cp:lastModifiedBy>Ivan Varela</cp:lastModifiedBy>
  <cp:revision/>
  <dcterms:created xsi:type="dcterms:W3CDTF">2020-05-27T13:33:28Z</dcterms:created>
  <dcterms:modified xsi:type="dcterms:W3CDTF">2020-12-04T13:50:05Z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0x010100F89753196516AB4DB5D73069E409A780</vt:lpwstr>
  </property>
</Properties>
</file>