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5" documentId="11_FFC65FC0BA41EAE690160B1393E272AB5E36E7EB" xr6:coauthVersionLast="47" xr6:coauthVersionMax="47" xr10:uidLastSave="{8CC776DE-488C-4F0B-B6B6-1E7B7480ED4B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<sst xmlns="http://schemas.openxmlformats.org/spreadsheetml/2006/main" count="192" uniqueCount="29">
  <si>
    <t>Deflections</t>
  </si>
  <si>
    <t>12-441-1-2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</si>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</sst>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R26" zoomScale="55" zoomScaleNormal="55" workbookViewId="0">
      <selection activeCell="V36" sqref="V36"/>
    </sheetView>
  </sheetViews>
  <sheetFormatPr defaultRowHeight="15"/>
  <sheetData>
    <row r="1" spans="2:48" ht="15.75" thickBot="1"/>
    <row r="2" spans="2:48">
      <c r="C2" s="29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1"/>
    </row>
    <row r="3" spans="2:48" ht="15.75" thickBot="1"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4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35">
        <v>2007</v>
      </c>
      <c r="D5" s="36"/>
      <c r="E5" s="36"/>
      <c r="F5" s="36"/>
      <c r="G5" s="36"/>
      <c r="H5" s="37"/>
      <c r="I5" s="35">
        <v>2010</v>
      </c>
      <c r="J5" s="36"/>
      <c r="K5" s="36"/>
      <c r="L5" s="36"/>
      <c r="M5" s="36"/>
      <c r="N5" s="37"/>
      <c r="O5" s="35">
        <v>2011</v>
      </c>
      <c r="P5" s="36"/>
      <c r="Q5" s="36"/>
      <c r="R5" s="36"/>
      <c r="S5" s="36"/>
      <c r="T5" s="37"/>
      <c r="U5" s="35">
        <v>2012</v>
      </c>
      <c r="V5" s="36"/>
      <c r="W5" s="36"/>
      <c r="X5" s="36"/>
      <c r="Y5" s="36"/>
      <c r="Z5" s="37"/>
      <c r="AA5" s="35">
        <v>2013</v>
      </c>
      <c r="AB5" s="36"/>
      <c r="AC5" s="36"/>
      <c r="AD5" s="36"/>
      <c r="AE5" s="36"/>
      <c r="AF5" s="37"/>
      <c r="AG5" s="35">
        <v>2023</v>
      </c>
      <c r="AH5" s="36"/>
      <c r="AI5" s="36"/>
      <c r="AJ5" s="36"/>
      <c r="AK5" s="36"/>
      <c r="AL5" s="37"/>
      <c r="AM5" s="35">
        <v>2024</v>
      </c>
      <c r="AN5" s="36"/>
      <c r="AO5" s="36"/>
      <c r="AP5" s="36"/>
      <c r="AQ5" s="36"/>
      <c r="AR5" s="37"/>
    </row>
    <row r="6" spans="2:48" ht="21">
      <c r="C6" s="38" t="s">
        <v>1</v>
      </c>
      <c r="D6" s="39"/>
      <c r="E6" s="39"/>
      <c r="F6" s="39"/>
      <c r="G6" s="39"/>
      <c r="H6" s="49"/>
      <c r="I6" s="38" t="s">
        <v>1</v>
      </c>
      <c r="J6" s="39"/>
      <c r="K6" s="39"/>
      <c r="L6" s="39"/>
      <c r="M6" s="39"/>
      <c r="N6" s="49"/>
      <c r="O6" s="38" t="s">
        <v>1</v>
      </c>
      <c r="P6" s="39"/>
      <c r="Q6" s="39"/>
      <c r="R6" s="39"/>
      <c r="S6" s="39"/>
      <c r="T6" s="49"/>
      <c r="U6" s="38" t="s">
        <v>1</v>
      </c>
      <c r="V6" s="39"/>
      <c r="W6" s="39"/>
      <c r="X6" s="39"/>
      <c r="Y6" s="39"/>
      <c r="Z6" s="49"/>
      <c r="AA6" s="38" t="s">
        <v>1</v>
      </c>
      <c r="AB6" s="39"/>
      <c r="AC6" s="39"/>
      <c r="AD6" s="39"/>
      <c r="AE6" s="39"/>
      <c r="AF6" s="49"/>
      <c r="AG6" s="38" t="s">
        <v>1</v>
      </c>
      <c r="AH6" s="39"/>
      <c r="AI6" s="39"/>
      <c r="AJ6" s="39"/>
      <c r="AK6" s="39"/>
      <c r="AL6" s="49"/>
      <c r="AM6" s="38" t="s">
        <v>1</v>
      </c>
      <c r="AN6" s="39"/>
      <c r="AO6" s="39"/>
      <c r="AP6" s="39"/>
      <c r="AQ6" s="39"/>
      <c r="AR6" s="40"/>
      <c r="AT6" s="41" t="s">
        <v>2</v>
      </c>
      <c r="AU6" s="42"/>
      <c r="AV6" s="43"/>
    </row>
    <row r="7" spans="2:48" ht="21.75" thickBot="1">
      <c r="C7" s="44" t="s">
        <v>3</v>
      </c>
      <c r="D7" s="45"/>
      <c r="E7" s="46"/>
      <c r="F7" s="47" t="s">
        <v>4</v>
      </c>
      <c r="G7" s="45"/>
      <c r="H7" s="48"/>
      <c r="I7" s="44" t="s">
        <v>3</v>
      </c>
      <c r="J7" s="45"/>
      <c r="K7" s="46"/>
      <c r="L7" s="47" t="s">
        <v>4</v>
      </c>
      <c r="M7" s="45"/>
      <c r="N7" s="48"/>
      <c r="O7" s="44" t="s">
        <v>3</v>
      </c>
      <c r="P7" s="45"/>
      <c r="Q7" s="46"/>
      <c r="R7" s="47" t="s">
        <v>4</v>
      </c>
      <c r="S7" s="45"/>
      <c r="T7" s="48"/>
      <c r="U7" s="44" t="s">
        <v>3</v>
      </c>
      <c r="V7" s="45"/>
      <c r="W7" s="46"/>
      <c r="X7" s="47" t="s">
        <v>4</v>
      </c>
      <c r="Y7" s="45"/>
      <c r="Z7" s="48"/>
      <c r="AA7" s="44" t="s">
        <v>3</v>
      </c>
      <c r="AB7" s="45"/>
      <c r="AC7" s="46"/>
      <c r="AD7" s="47" t="s">
        <v>4</v>
      </c>
      <c r="AE7" s="45"/>
      <c r="AF7" s="48"/>
      <c r="AG7" s="44" t="s">
        <v>3</v>
      </c>
      <c r="AH7" s="45"/>
      <c r="AI7" s="46"/>
      <c r="AJ7" s="47" t="s">
        <v>4</v>
      </c>
      <c r="AK7" s="45"/>
      <c r="AL7" s="48"/>
      <c r="AM7" s="44" t="s">
        <v>3</v>
      </c>
      <c r="AN7" s="45"/>
      <c r="AO7" s="46"/>
      <c r="AP7" s="47" t="s">
        <v>4</v>
      </c>
      <c r="AQ7" s="45"/>
      <c r="AR7" s="48"/>
      <c r="AT7" s="50">
        <f>IFERROR(ROUND(AVERAGE(E9:E20,K9:K20,Q9:Q20,W9:W20,AC9:AC20,AI9:AI20,AO9:AO20),3),"NO DATA")</f>
        <v>0.86199999999999999</v>
      </c>
      <c r="AU7" s="51"/>
      <c r="AV7" s="52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50" t="s">
        <v>9</v>
      </c>
      <c r="AU8" s="51"/>
      <c r="AV8" s="52"/>
    </row>
    <row r="9" spans="2:48" ht="21">
      <c r="B9" s="6" t="s">
        <v>10</v>
      </c>
      <c r="C9" s="7">
        <v>0.9</v>
      </c>
      <c r="D9" s="8">
        <v>0.89</v>
      </c>
      <c r="E9" s="8">
        <v>0.89500000000000002</v>
      </c>
      <c r="F9" s="8">
        <v>1.4</v>
      </c>
      <c r="G9" s="8">
        <v>1.4</v>
      </c>
      <c r="H9" s="8">
        <v>1.4</v>
      </c>
      <c r="I9" s="7"/>
      <c r="J9" s="8"/>
      <c r="K9" s="8"/>
      <c r="L9" s="8"/>
      <c r="M9" s="8"/>
      <c r="N9" s="8"/>
      <c r="O9" s="7"/>
      <c r="P9" s="8"/>
      <c r="Q9" s="8"/>
      <c r="R9" s="8"/>
      <c r="S9" s="8"/>
      <c r="T9" s="8"/>
      <c r="U9" s="7"/>
      <c r="V9" s="8"/>
      <c r="W9" s="8"/>
      <c r="X9" s="8"/>
      <c r="Y9" s="8"/>
      <c r="Z9" s="8"/>
      <c r="AA9" s="7"/>
      <c r="AB9" s="8"/>
      <c r="AC9" s="8"/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50">
        <f>IFERROR(ROUND(AVERAGE(H9:H20,N9:N20,T9:T20,Z9:Z20,AF9:AF20,AL9:AL20,AR9:AR20),3),"NO DATA")</f>
        <v>1.0900000000000001</v>
      </c>
      <c r="AU9" s="51"/>
      <c r="AV9" s="52"/>
    </row>
    <row r="10" spans="2:48" ht="21">
      <c r="B10" s="6" t="s">
        <v>11</v>
      </c>
      <c r="C10" s="7">
        <v>0.86</v>
      </c>
      <c r="D10" s="8">
        <v>0.86</v>
      </c>
      <c r="E10" s="8">
        <v>0.86</v>
      </c>
      <c r="F10" s="8">
        <v>1.36</v>
      </c>
      <c r="G10" s="8">
        <v>1.35</v>
      </c>
      <c r="H10" s="8">
        <v>1.355</v>
      </c>
      <c r="I10" s="7"/>
      <c r="J10" s="8"/>
      <c r="K10" s="8"/>
      <c r="L10" s="8"/>
      <c r="M10" s="8"/>
      <c r="N10" s="8"/>
      <c r="O10" s="7"/>
      <c r="P10" s="8"/>
      <c r="Q10" s="8"/>
      <c r="R10" s="8"/>
      <c r="S10" s="8"/>
      <c r="T10" s="8"/>
      <c r="U10" s="7"/>
      <c r="V10" s="8"/>
      <c r="W10" s="8"/>
      <c r="X10" s="8"/>
      <c r="Y10" s="8"/>
      <c r="Z10" s="8"/>
      <c r="AA10" s="7"/>
      <c r="AB10" s="8"/>
      <c r="AC10" s="8"/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50" t="s">
        <v>12</v>
      </c>
      <c r="AU10" s="51"/>
      <c r="AV10" s="52"/>
    </row>
    <row r="11" spans="2:48" ht="21">
      <c r="B11" s="6" t="s">
        <v>13</v>
      </c>
      <c r="C11" s="7">
        <v>1.07</v>
      </c>
      <c r="D11" s="8">
        <v>1.07</v>
      </c>
      <c r="E11" s="8">
        <v>1.07</v>
      </c>
      <c r="F11" s="8">
        <v>0.87</v>
      </c>
      <c r="G11" s="8">
        <v>0.86</v>
      </c>
      <c r="H11" s="8">
        <v>0.86499999999999999</v>
      </c>
      <c r="I11" s="7"/>
      <c r="J11" s="8"/>
      <c r="K11" s="8"/>
      <c r="L11" s="8"/>
      <c r="M11" s="8"/>
      <c r="N11" s="8"/>
      <c r="O11" s="7"/>
      <c r="P11" s="8"/>
      <c r="Q11" s="8"/>
      <c r="R11" s="8"/>
      <c r="S11" s="8"/>
      <c r="T11" s="8"/>
      <c r="U11" s="7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53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0.99299999999999999</v>
      </c>
      <c r="AU11" s="54"/>
      <c r="AV11" s="55"/>
    </row>
    <row r="12" spans="2:48" ht="21">
      <c r="B12" s="6" t="s">
        <v>14</v>
      </c>
      <c r="C12" s="7">
        <v>0.69</v>
      </c>
      <c r="D12" s="8">
        <v>0.69</v>
      </c>
      <c r="E12" s="8">
        <v>0.69</v>
      </c>
      <c r="F12" s="8">
        <v>1.39</v>
      </c>
      <c r="G12" s="8">
        <v>1.38</v>
      </c>
      <c r="H12" s="8">
        <v>1.3849999999999998</v>
      </c>
      <c r="I12" s="7"/>
      <c r="J12" s="8"/>
      <c r="K12" s="8"/>
      <c r="L12" s="8"/>
      <c r="M12" s="8"/>
      <c r="N12" s="8"/>
      <c r="O12" s="7"/>
      <c r="P12" s="8"/>
      <c r="Q12" s="8"/>
      <c r="R12" s="8"/>
      <c r="S12" s="8"/>
      <c r="T12" s="8"/>
      <c r="U12" s="7"/>
      <c r="V12" s="8"/>
      <c r="W12" s="8"/>
      <c r="X12" s="8"/>
      <c r="Y12" s="8"/>
      <c r="Z12" s="8"/>
      <c r="AA12" s="7"/>
      <c r="AB12" s="8"/>
      <c r="AC12" s="8"/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50" t="s">
        <v>15</v>
      </c>
      <c r="AU12" s="51"/>
      <c r="AV12" s="52"/>
    </row>
    <row r="13" spans="2:48" ht="21">
      <c r="B13" s="6" t="s">
        <v>16</v>
      </c>
      <c r="C13" s="7">
        <v>1.0900000000000001</v>
      </c>
      <c r="D13" s="8">
        <v>1.05</v>
      </c>
      <c r="E13" s="8">
        <v>1.07</v>
      </c>
      <c r="F13" s="8">
        <v>1.5</v>
      </c>
      <c r="G13" s="8">
        <v>1.47</v>
      </c>
      <c r="H13" s="8">
        <v>1.4849999999999999</v>
      </c>
      <c r="I13" s="7"/>
      <c r="J13" s="8"/>
      <c r="K13" s="8"/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53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0.92800000000000005</v>
      </c>
      <c r="AU13" s="54"/>
      <c r="AV13" s="55"/>
    </row>
    <row r="14" spans="2:48" ht="21">
      <c r="B14" s="6" t="s">
        <v>17</v>
      </c>
      <c r="C14" s="7">
        <v>0.81</v>
      </c>
      <c r="D14" s="8">
        <v>0.78</v>
      </c>
      <c r="E14" s="8">
        <v>0.79500000000000004</v>
      </c>
      <c r="F14" s="8">
        <v>1.32</v>
      </c>
      <c r="G14" s="8">
        <v>1.31</v>
      </c>
      <c r="H14" s="8">
        <v>1.3149999999999999</v>
      </c>
      <c r="I14" s="7"/>
      <c r="J14" s="8"/>
      <c r="K14" s="8"/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50" t="s">
        <v>18</v>
      </c>
      <c r="AU14" s="51"/>
      <c r="AV14" s="52"/>
    </row>
    <row r="15" spans="2:48" ht="21.75" thickBot="1">
      <c r="B15" s="6" t="s">
        <v>19</v>
      </c>
      <c r="C15" s="7">
        <v>0.8</v>
      </c>
      <c r="D15" s="8">
        <v>0.81</v>
      </c>
      <c r="E15" s="8">
        <v>0.80500000000000005</v>
      </c>
      <c r="F15" s="8">
        <v>0.83</v>
      </c>
      <c r="G15" s="8">
        <v>0.83</v>
      </c>
      <c r="H15" s="8">
        <v>0.83</v>
      </c>
      <c r="I15" s="7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7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6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1.0069999999999999</v>
      </c>
      <c r="AU15" s="57"/>
      <c r="AV15" s="58"/>
    </row>
    <row r="16" spans="2:48">
      <c r="B16" s="6" t="s">
        <v>20</v>
      </c>
      <c r="C16" s="7">
        <v>0.95</v>
      </c>
      <c r="D16" s="8">
        <v>0.94</v>
      </c>
      <c r="E16" s="8">
        <v>0.94499999999999995</v>
      </c>
      <c r="F16" s="8">
        <v>0.86</v>
      </c>
      <c r="G16" s="8">
        <v>0.84</v>
      </c>
      <c r="H16" s="8">
        <v>0.85</v>
      </c>
      <c r="I16" s="7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7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0.81</v>
      </c>
      <c r="D17" s="8">
        <v>0.81</v>
      </c>
      <c r="E17" s="8">
        <v>0.81</v>
      </c>
      <c r="F17" s="8">
        <v>0.83</v>
      </c>
      <c r="G17" s="8">
        <v>0.82</v>
      </c>
      <c r="H17" s="8">
        <v>0.82499999999999996</v>
      </c>
      <c r="I17" s="7"/>
      <c r="J17" s="8"/>
      <c r="K17" s="8"/>
      <c r="L17" s="8"/>
      <c r="M17" s="8"/>
      <c r="N17" s="8"/>
      <c r="O17" s="7"/>
      <c r="P17" s="8"/>
      <c r="Q17" s="8"/>
      <c r="R17" s="8"/>
      <c r="S17" s="8"/>
      <c r="T17" s="8"/>
      <c r="U17" s="7"/>
      <c r="V17" s="8"/>
      <c r="W17" s="8"/>
      <c r="X17" s="8"/>
      <c r="Y17" s="8"/>
      <c r="Z17" s="8"/>
      <c r="AA17" s="7"/>
      <c r="AB17" s="8"/>
      <c r="AC17" s="8"/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0.81</v>
      </c>
      <c r="D18" s="8">
        <v>0.81</v>
      </c>
      <c r="E18" s="8">
        <v>0.81</v>
      </c>
      <c r="F18" s="8">
        <v>0.96</v>
      </c>
      <c r="G18" s="8">
        <v>0.97</v>
      </c>
      <c r="H18" s="8">
        <v>0.96499999999999997</v>
      </c>
      <c r="I18" s="7"/>
      <c r="J18" s="8"/>
      <c r="K18" s="8"/>
      <c r="L18" s="8"/>
      <c r="M18" s="8"/>
      <c r="N18" s="8"/>
      <c r="O18" s="7"/>
      <c r="P18" s="8"/>
      <c r="Q18" s="8"/>
      <c r="R18" s="8"/>
      <c r="S18" s="8"/>
      <c r="T18" s="8"/>
      <c r="U18" s="7"/>
      <c r="V18" s="8"/>
      <c r="W18" s="8"/>
      <c r="X18" s="8"/>
      <c r="Y18" s="8"/>
      <c r="Z18" s="8"/>
      <c r="AA18" s="7"/>
      <c r="AB18" s="8"/>
      <c r="AC18" s="8"/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0.83</v>
      </c>
      <c r="D19" s="8">
        <v>0.8</v>
      </c>
      <c r="E19" s="8">
        <v>0.81499999999999995</v>
      </c>
      <c r="F19" s="8">
        <v>0.98</v>
      </c>
      <c r="G19" s="8">
        <v>0.97</v>
      </c>
      <c r="H19" s="8">
        <v>0.97499999999999998</v>
      </c>
      <c r="I19" s="7"/>
      <c r="J19" s="8"/>
      <c r="K19" s="8"/>
      <c r="L19" s="8"/>
      <c r="M19" s="8"/>
      <c r="N19" s="8"/>
      <c r="O19" s="7"/>
      <c r="P19" s="8"/>
      <c r="Q19" s="8"/>
      <c r="R19" s="8"/>
      <c r="S19" s="8"/>
      <c r="T19" s="8"/>
      <c r="U19" s="7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0.78</v>
      </c>
      <c r="D20" s="12">
        <v>0.77</v>
      </c>
      <c r="E20" s="12">
        <v>0.77500000000000002</v>
      </c>
      <c r="F20" s="12">
        <v>0.83</v>
      </c>
      <c r="G20" s="12">
        <v>0.82</v>
      </c>
      <c r="H20" s="12">
        <v>0.82499999999999996</v>
      </c>
      <c r="I20" s="11"/>
      <c r="J20" s="12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1"/>
      <c r="V20" s="12"/>
      <c r="W20" s="12"/>
      <c r="X20" s="12"/>
      <c r="Y20" s="12"/>
      <c r="Z20" s="12"/>
      <c r="AA20" s="11"/>
      <c r="AB20" s="12"/>
      <c r="AC20" s="12"/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29" t="s">
        <v>25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</row>
    <row r="24" spans="2:44" ht="15.75" thickBot="1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35">
        <v>2007</v>
      </c>
      <c r="D27" s="37"/>
      <c r="E27" s="35">
        <v>2010</v>
      </c>
      <c r="F27" s="37"/>
      <c r="G27" s="35">
        <v>2011</v>
      </c>
      <c r="H27" s="37"/>
      <c r="I27" s="35">
        <v>2012</v>
      </c>
      <c r="J27" s="37"/>
      <c r="K27" s="35">
        <v>2013</v>
      </c>
      <c r="L27" s="37"/>
      <c r="M27" s="35">
        <v>2023</v>
      </c>
      <c r="N27" s="37"/>
      <c r="O27" s="35">
        <v>2024</v>
      </c>
      <c r="P27" s="37"/>
      <c r="V27" s="59">
        <v>2007</v>
      </c>
      <c r="W27" s="60"/>
      <c r="X27" s="60"/>
      <c r="Y27" s="60"/>
      <c r="Z27" s="61"/>
      <c r="AA27" s="59">
        <v>2010</v>
      </c>
      <c r="AB27" s="60"/>
      <c r="AC27" s="60"/>
      <c r="AD27" s="60"/>
      <c r="AE27" s="61"/>
      <c r="AF27" s="59">
        <v>2011</v>
      </c>
      <c r="AG27" s="60"/>
      <c r="AH27" s="60"/>
      <c r="AI27" s="60"/>
      <c r="AJ27" s="61"/>
    </row>
    <row r="28" spans="2:44" ht="21.75" thickBot="1">
      <c r="C28" s="62" t="s">
        <v>1</v>
      </c>
      <c r="D28" s="63"/>
      <c r="E28" s="62" t="s">
        <v>1</v>
      </c>
      <c r="F28" s="63"/>
      <c r="G28" s="62" t="s">
        <v>1</v>
      </c>
      <c r="H28" s="63"/>
      <c r="I28" s="62" t="s">
        <v>1</v>
      </c>
      <c r="J28" s="63"/>
      <c r="K28" s="62" t="s">
        <v>1</v>
      </c>
      <c r="L28" s="63"/>
      <c r="M28" s="62" t="s">
        <v>1</v>
      </c>
      <c r="N28" s="63"/>
      <c r="O28" s="62" t="s">
        <v>1</v>
      </c>
      <c r="P28" s="64"/>
      <c r="R28" s="41" t="s">
        <v>2</v>
      </c>
      <c r="S28" s="42"/>
      <c r="T28" s="43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65">
        <f>IFERROR(ROUND(AVERAGE(C30:C41,E30:E41,G30:G41,I30:I41,K30:K41,M30:M41,O30:O41),0),"NO DATA")</f>
        <v>101</v>
      </c>
      <c r="S29" s="66"/>
      <c r="T29" s="67"/>
      <c r="V29" s="14">
        <f>IFERROR(AVERAGE(E9:E10,E15:E16,H15:H16,H9:H10),"No Data")</f>
        <v>0.99249999999999994</v>
      </c>
      <c r="W29" s="15">
        <f>IFERROR(AVERAGE(E11:E12,E17:E18,H17:H18,H11:H12),"No Data")</f>
        <v>0.92749999999999999</v>
      </c>
      <c r="X29" s="15">
        <f>IFERROR(AVERAGE(E13:E14,E19:E20,H19:H20,H13:H14),"No Data")</f>
        <v>1.006875</v>
      </c>
      <c r="Y29" s="15">
        <f>IFERROR(AVERAGE(E9:E20),"No Data")</f>
        <v>0.86166666666666669</v>
      </c>
      <c r="Z29" s="16">
        <f>IFERROR(AVERAGE(H9:H20),"No Data")</f>
        <v>1.0895833333333331</v>
      </c>
      <c r="AA29" s="14" t="str">
        <f>IFERROR(AVERAGE(K9:K10,K15:K16,N15:N16,N9:N10),"No Data")</f>
        <v>No Data</v>
      </c>
      <c r="AB29" s="14" t="str">
        <f>IFERROR(AVERAGE(K11:K12,K17:K18,N17:N18,N11:N12),"No Data")</f>
        <v>No Data</v>
      </c>
      <c r="AC29" s="14" t="str">
        <f>IFERROR(AVERAGE(K13:K14,K19:K20,N19:N20,N13:N14),"No Data")</f>
        <v>No Data</v>
      </c>
      <c r="AD29" s="15" t="str">
        <f>IFERROR(AVERAGE(K9:K20),"No Data")</f>
        <v>No Data</v>
      </c>
      <c r="AE29" s="16" t="str">
        <f>IFERROR(AVERAGE(N9:N20),"No Data")</f>
        <v>No Data</v>
      </c>
      <c r="AF29" s="14" t="str">
        <f>IFERROR(AVERAGE(Q9:Q10,Q15:Q16,T15:T16,T9:T10),"No Data")</f>
        <v>No Data</v>
      </c>
      <c r="AG29" s="14" t="str">
        <f>IFERROR(AVERAGE(Q11:Q12,Q17:Q18,T17:T18,T11:T12),"No Data")</f>
        <v>No Data</v>
      </c>
      <c r="AH29" s="14" t="str">
        <f>IFERROR(AVERAGE(Q13:Q14,Q19:Q20,T19:T20,T13:T14),"No Data")</f>
        <v>No Data</v>
      </c>
      <c r="AI29" s="15" t="str">
        <f>IFERROR(AVERAGE(Q9:Q20),"No Data")</f>
        <v>No Data</v>
      </c>
      <c r="AJ29" s="16" t="str">
        <f>IFERROR(AVERAGE(T9:T20),"No Data")</f>
        <v>No Data</v>
      </c>
    </row>
    <row r="30" spans="2:44" ht="21">
      <c r="B30" s="6" t="s">
        <v>10</v>
      </c>
      <c r="C30" s="17">
        <v>101</v>
      </c>
      <c r="D30" s="18">
        <v>100.04</v>
      </c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19"/>
      <c r="R30" s="50" t="s">
        <v>9</v>
      </c>
      <c r="S30" s="51"/>
      <c r="T30" s="52"/>
      <c r="V30" s="59">
        <v>2012</v>
      </c>
      <c r="W30" s="60"/>
      <c r="X30" s="60"/>
      <c r="Y30" s="60"/>
      <c r="Z30" s="61"/>
      <c r="AA30" s="59">
        <v>2013</v>
      </c>
      <c r="AB30" s="60"/>
      <c r="AC30" s="60"/>
      <c r="AD30" s="60"/>
      <c r="AE30" s="61"/>
      <c r="AF30" s="59">
        <v>2023</v>
      </c>
      <c r="AG30" s="60"/>
      <c r="AH30" s="60"/>
      <c r="AI30" s="60"/>
      <c r="AJ30" s="61"/>
    </row>
    <row r="31" spans="2:44" ht="21">
      <c r="B31" s="6" t="s">
        <v>11</v>
      </c>
      <c r="C31" s="17">
        <v>100.66</v>
      </c>
      <c r="D31" s="18">
        <v>99.99</v>
      </c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19"/>
      <c r="R31" s="65">
        <f>IFERROR(ROUND(AVERAGE(F30:F41,H30:H41,J30:J41,L30:L41,N30:N41,P30:P41,D30:D41),0),"NO DATA")</f>
        <v>100</v>
      </c>
      <c r="S31" s="66"/>
      <c r="T31" s="67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100.62</v>
      </c>
      <c r="D32" s="18">
        <v>98.45</v>
      </c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17"/>
      <c r="P32" s="19"/>
      <c r="R32" s="50" t="s">
        <v>12</v>
      </c>
      <c r="S32" s="51"/>
      <c r="T32" s="52"/>
      <c r="V32" s="14" t="str">
        <f>IFERROR(AVERAGE(W9:W10,W15:W16,Z15:Z16,Z9:Z10),"No Data")</f>
        <v>No Data</v>
      </c>
      <c r="W32" s="14" t="str">
        <f>IFERROR(AVERAGE(W11:W12,W17:W18,Z17:Z18,Z11:Z12),"No Data")</f>
        <v>No Data</v>
      </c>
      <c r="X32" s="14" t="str">
        <f>IFERROR(AVERAGE(W13:W14,W19:W20,Z19:Z20,Z13:Z14),"No Data")</f>
        <v>No Data</v>
      </c>
      <c r="Y32" s="15" t="str">
        <f>IFERROR(AVERAGE(W9:W20),"No Data")</f>
        <v>No Data</v>
      </c>
      <c r="Z32" s="16" t="str">
        <f>IFERROR(AVERAGE(Z9:Z20),"No Data")</f>
        <v>No Data</v>
      </c>
      <c r="AA32" s="14" t="str">
        <f>IFERROR(AVERAGE(AC9:AC10,AC15:AC16,AF15:AF16,AF9:AF10),"No Data")</f>
        <v>No Data</v>
      </c>
      <c r="AB32" s="14" t="str">
        <f>IFERROR(AVERAGE(AC11:AC12,AC17:AC18,AF17:AF18,AF11:AF12),"No Data")</f>
        <v>No Data</v>
      </c>
      <c r="AC32" s="14" t="str">
        <f>IFERROR(AVERAGE(AC13:AC14,AC19:AC20,AF19:AF20,AF13:AF14),"No Data")</f>
        <v>No Data</v>
      </c>
      <c r="AD32" s="15" t="str">
        <f>IFERROR(AVERAGE(AC9:AC20),"No Data")</f>
        <v>No Data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100.66</v>
      </c>
      <c r="D33" s="18">
        <v>100.08</v>
      </c>
      <c r="E33" s="17"/>
      <c r="F33" s="18"/>
      <c r="G33" s="17"/>
      <c r="H33" s="18"/>
      <c r="I33" s="17"/>
      <c r="J33" s="18"/>
      <c r="K33" s="17"/>
      <c r="L33" s="18"/>
      <c r="M33" s="17"/>
      <c r="N33" s="18"/>
      <c r="O33" s="17"/>
      <c r="P33" s="19"/>
      <c r="R33" s="65">
        <f>IFERROR(ROUND(AVERAGE(C30:P31,C36:P37),0),"NO DATA")</f>
        <v>100</v>
      </c>
      <c r="S33" s="66"/>
      <c r="T33" s="67"/>
      <c r="V33" s="71">
        <v>2024</v>
      </c>
      <c r="W33" s="72"/>
      <c r="X33" s="72"/>
      <c r="Y33" s="72"/>
      <c r="Z33" s="73"/>
    </row>
    <row r="34" spans="2:36" ht="21">
      <c r="B34" s="6" t="s">
        <v>16</v>
      </c>
      <c r="C34" s="17">
        <v>103.43</v>
      </c>
      <c r="D34" s="18">
        <v>100.96</v>
      </c>
      <c r="E34" s="17"/>
      <c r="F34" s="18"/>
      <c r="G34" s="17"/>
      <c r="H34" s="18"/>
      <c r="I34" s="17"/>
      <c r="J34" s="18"/>
      <c r="K34" s="17"/>
      <c r="L34" s="18"/>
      <c r="M34" s="17"/>
      <c r="N34" s="18"/>
      <c r="O34" s="17"/>
      <c r="P34" s="19"/>
      <c r="R34" s="50" t="s">
        <v>15</v>
      </c>
      <c r="S34" s="51"/>
      <c r="T34" s="52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102.91</v>
      </c>
      <c r="D35" s="18">
        <v>101.15</v>
      </c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9"/>
      <c r="R35" s="65">
        <f>IFERROR(ROUND(AVERAGE(C32:P33,C38:P39),0),"NO DATA")</f>
        <v>100</v>
      </c>
      <c r="S35" s="66"/>
      <c r="T35" s="67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99.08</v>
      </c>
      <c r="D36" s="18">
        <v>100.63</v>
      </c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19"/>
      <c r="R36" s="50" t="s">
        <v>18</v>
      </c>
      <c r="S36" s="51"/>
      <c r="T36" s="52"/>
    </row>
    <row r="37" spans="2:36" ht="21.75" thickBot="1">
      <c r="B37" s="6" t="s">
        <v>20</v>
      </c>
      <c r="C37" s="17">
        <v>101.2</v>
      </c>
      <c r="D37" s="18">
        <v>97.83</v>
      </c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9"/>
      <c r="R37" s="68">
        <f>IFERROR(ROUND(AVERAGE(C34:P35,C40:P41),0),"NO DATA")</f>
        <v>101</v>
      </c>
      <c r="S37" s="69"/>
      <c r="T37" s="70"/>
    </row>
    <row r="38" spans="2:36" ht="19.5" thickBot="1">
      <c r="B38" s="6" t="s">
        <v>21</v>
      </c>
      <c r="C38" s="17">
        <v>100.05</v>
      </c>
      <c r="D38" s="18">
        <v>98.93</v>
      </c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7"/>
      <c r="P38" s="19"/>
      <c r="V38" s="26">
        <v>2007</v>
      </c>
      <c r="W38" s="27"/>
      <c r="X38" s="27"/>
      <c r="Y38" s="27"/>
      <c r="Z38" s="28"/>
      <c r="AA38" s="26">
        <v>2010</v>
      </c>
      <c r="AB38" s="27"/>
      <c r="AC38" s="27"/>
      <c r="AD38" s="27"/>
      <c r="AE38" s="28"/>
      <c r="AF38" s="26">
        <v>2011</v>
      </c>
      <c r="AG38" s="27"/>
      <c r="AH38" s="27"/>
      <c r="AI38" s="27"/>
      <c r="AJ38" s="28"/>
    </row>
    <row r="39" spans="2:36">
      <c r="B39" s="6" t="s">
        <v>22</v>
      </c>
      <c r="C39" s="17">
        <v>99.97</v>
      </c>
      <c r="D39" s="18">
        <v>100.96</v>
      </c>
      <c r="E39" s="17"/>
      <c r="F39" s="18"/>
      <c r="G39" s="17"/>
      <c r="H39" s="18"/>
      <c r="I39" s="17"/>
      <c r="J39" s="18"/>
      <c r="K39" s="17"/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103.73</v>
      </c>
      <c r="D40" s="18">
        <v>99.07</v>
      </c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19"/>
      <c r="V40" s="20">
        <f>IFERROR(AVERAGE(C30:D31,C36:D37),"No Data")</f>
        <v>100.05375000000002</v>
      </c>
      <c r="W40" s="21">
        <f>IFERROR(AVERAGE(C32:D33,C38:D39),"No Data")</f>
        <v>99.965000000000003</v>
      </c>
      <c r="X40" s="21">
        <f>IFERROR(AVERAGE(C34:D35,C40:D41),"No Error")</f>
        <v>101.47375000000001</v>
      </c>
      <c r="Y40" s="21">
        <f>IFERROR(AVERAGE(C30:C41),"No Data")</f>
        <v>101.18916666666667</v>
      </c>
      <c r="Z40" s="22">
        <f>IFERROR(AVERAGE(D30:D41),"No Data")</f>
        <v>99.805833333333325</v>
      </c>
      <c r="AA40" s="20" t="str">
        <f>IFERROR(AVERAGE(E30:F31,E36:F37),"No Data")</f>
        <v>No Data</v>
      </c>
      <c r="AB40" s="21" t="str">
        <f>IFERROR(AVERAGE(E32:F33,E38:F39),"No Data")</f>
        <v>No Data</v>
      </c>
      <c r="AC40" s="21" t="str">
        <f>IFERROR(AVERAGE(E34:F35,E40:F41),"No Error")</f>
        <v>No Error</v>
      </c>
      <c r="AD40" s="21" t="str">
        <f>IFERROR(AVERAGE(E30:E41),"No Data")</f>
        <v>No Data</v>
      </c>
      <c r="AE40" s="22" t="str">
        <f>IFERROR(AVERAGE(F30:F41),"No Data")</f>
        <v>No Data</v>
      </c>
      <c r="AF40" s="20" t="str">
        <f>IFERROR(AVERAGE(G30:H31,G36:H37),"No Data")</f>
        <v>No Data</v>
      </c>
      <c r="AG40" s="21" t="str">
        <f>IFERROR(AVERAGE(G38:H39,G32:H33),"No Data")</f>
        <v>No Data</v>
      </c>
      <c r="AH40" s="21" t="str">
        <f>IFERROR(AVERAGE(G34:H35,G40:H41),"No Error")</f>
        <v>No Error</v>
      </c>
      <c r="AI40" s="21" t="str">
        <f>IFERROR(AVERAGE(G30:G41),"No Data")</f>
        <v>No Data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>
        <v>100.96</v>
      </c>
      <c r="D41" s="21">
        <v>99.58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2"/>
      <c r="V41" s="26">
        <v>2012</v>
      </c>
      <c r="W41" s="27"/>
      <c r="X41" s="27"/>
      <c r="Y41" s="27"/>
      <c r="Z41" s="28"/>
      <c r="AA41" s="26">
        <v>2013</v>
      </c>
      <c r="AB41" s="27"/>
      <c r="AC41" s="27"/>
      <c r="AD41" s="27"/>
      <c r="AE41" s="28"/>
      <c r="AF41" s="26">
        <v>2023</v>
      </c>
      <c r="AG41" s="27"/>
      <c r="AH41" s="27"/>
      <c r="AI41" s="27"/>
      <c r="AJ41" s="28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 t="str">
        <f>IFERROR(AVERAGE(I30:J31,I36:J37),"No Data")</f>
        <v>No Data</v>
      </c>
      <c r="W43" s="21" t="str">
        <f>IFERROR(AVERAGE(I32:J33,I38:J39),"No Data")</f>
        <v>No Data</v>
      </c>
      <c r="X43" s="21" t="str">
        <f>IFERROR(AVERAGE(I34:J35,I40:J41),"No Error")</f>
        <v>No Error</v>
      </c>
      <c r="Y43" s="21" t="str">
        <f>IFERROR(AVERAGE(I30:I41),"No Data")</f>
        <v>No Data</v>
      </c>
      <c r="Z43" s="22" t="str">
        <f>IFERROR(AVERAGE(J30:J41),"No Data")</f>
        <v>No Data</v>
      </c>
      <c r="AA43" s="20" t="str">
        <f>IFERROR(AVERAGE(K30:L31,K36:L37),"No Data")</f>
        <v>No Data</v>
      </c>
      <c r="AB43" s="21" t="str">
        <f>IFERROR(AVERAGE(K32:L33,K38:L39),"No Data")</f>
        <v>No Data</v>
      </c>
      <c r="AC43" s="21" t="str">
        <f>IFERROR(AVERAGE(K34:L35,K40:L41),"No Error")</f>
        <v>No Error</v>
      </c>
      <c r="AD43" s="21" t="str">
        <f>IFERROR(AVERAGE(K30:K41),"No Data")</f>
        <v>No Data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26">
        <v>2024</v>
      </c>
      <c r="W44" s="27"/>
      <c r="X44" s="27"/>
      <c r="Y44" s="27"/>
      <c r="Z44" s="28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FB3A-0934-40CC-AA57-377BD5632060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Roemsri, Phornsawan</cp:lastModifiedBy>
  <cp:revision/>
  <dcterms:created xsi:type="dcterms:W3CDTF">2025-03-05T19:52:21Z</dcterms:created>
  <dcterms:modified xsi:type="dcterms:W3CDTF">2025-03-10T20:25:42Z</dcterms:modified>
  <cp:category/>
  <cp:contentStatus/>
</cp:coreProperties>
</file>