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42" documentId="11_FFC65FC098B12BD0D0160B1393C3C2EE5D86CAF0" xr6:coauthVersionLast="47" xr6:coauthVersionMax="47" xr10:uidLastSave="{D89FA69F-28CF-4B75-ADC3-08C6F2E74CF8}"/>
  <bookViews>
    <workbookView xWindow="-120" yWindow="-120" windowWidth="29040" windowHeight="15840" firstSheet="2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<sst xmlns="http://schemas.openxmlformats.org/spreadsheetml/2006/main" count="217" uniqueCount="37">
  <si>
    <t>Deflections</t>
  </si>
  <si>
    <t>12-US290-3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</si>
  <si>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</si>
  <si>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</si>
  <si>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</si>
  <si>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</si>
  <si>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</si>
  <si>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</si>
  <si>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</si>
  <si>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</si>
  <si>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</si>
  <si>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</si>
  <si>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</si>
  <si>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</si>
  <si>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</si>
  <si>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</si>
  <si>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</si>
  <si>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</si>
  <si>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</si>
  <si>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</si>
  <si>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</si>
  <si>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</si>
  <si>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</si>
  <si>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</si>
  <si>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</si>
  <si>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</si>
  <si>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</si>
  <si>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</si>
  <si>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</si>
  <si>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</si>
  <si>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Winter13</t>
  </si>
  <si>
    <t>Summer12</t>
  </si>
  <si>
    <t>Winter11</t>
  </si>
  <si>
    <t>Summer10</t>
  </si>
  <si>
    <t>Winter10</t>
  </si>
  <si>
    <t>Year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</si>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</sst>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0" xfId="0" applyFont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G10" zoomScale="70" zoomScaleNormal="70" workbookViewId="0">
      <selection activeCell="V38" sqref="V38"/>
    </sheetView>
  </sheetViews>
  <sheetFormatPr defaultRowHeight="15"/>
  <sheetData>
    <row r="1" spans="2:48" ht="15.75" thickBot="1"/>
    <row r="2" spans="2:48">
      <c r="C2" s="30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2"/>
    </row>
    <row r="3" spans="2:48" ht="15.75" thickBot="1"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5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36">
        <v>2007</v>
      </c>
      <c r="D5" s="37"/>
      <c r="E5" s="37"/>
      <c r="F5" s="37"/>
      <c r="G5" s="37"/>
      <c r="H5" s="38"/>
      <c r="I5" s="36">
        <v>2010</v>
      </c>
      <c r="J5" s="37"/>
      <c r="K5" s="37"/>
      <c r="L5" s="37"/>
      <c r="M5" s="37"/>
      <c r="N5" s="38"/>
      <c r="O5" s="36">
        <v>2011</v>
      </c>
      <c r="P5" s="37"/>
      <c r="Q5" s="37"/>
      <c r="R5" s="37"/>
      <c r="S5" s="37"/>
      <c r="T5" s="38"/>
      <c r="U5" s="36">
        <v>2012</v>
      </c>
      <c r="V5" s="37"/>
      <c r="W5" s="37"/>
      <c r="X5" s="37"/>
      <c r="Y5" s="37"/>
      <c r="Z5" s="38"/>
      <c r="AA5" s="36">
        <v>2013</v>
      </c>
      <c r="AB5" s="37"/>
      <c r="AC5" s="37"/>
      <c r="AD5" s="37"/>
      <c r="AE5" s="37"/>
      <c r="AF5" s="38"/>
      <c r="AG5" s="36">
        <v>2023</v>
      </c>
      <c r="AH5" s="37"/>
      <c r="AI5" s="37"/>
      <c r="AJ5" s="37"/>
      <c r="AK5" s="37"/>
      <c r="AL5" s="38"/>
      <c r="AM5" s="36">
        <v>2024</v>
      </c>
      <c r="AN5" s="37"/>
      <c r="AO5" s="37"/>
      <c r="AP5" s="37"/>
      <c r="AQ5" s="37"/>
      <c r="AR5" s="38"/>
    </row>
    <row r="6" spans="2:48" ht="21">
      <c r="C6" s="39" t="s">
        <v>1</v>
      </c>
      <c r="D6" s="40"/>
      <c r="E6" s="40"/>
      <c r="F6" s="40"/>
      <c r="G6" s="40"/>
      <c r="H6" s="50"/>
      <c r="I6" s="39" t="s">
        <v>1</v>
      </c>
      <c r="J6" s="40"/>
      <c r="K6" s="40"/>
      <c r="L6" s="40"/>
      <c r="M6" s="40"/>
      <c r="N6" s="50"/>
      <c r="O6" s="39" t="s">
        <v>1</v>
      </c>
      <c r="P6" s="40"/>
      <c r="Q6" s="40"/>
      <c r="R6" s="40"/>
      <c r="S6" s="40"/>
      <c r="T6" s="50"/>
      <c r="U6" s="39" t="s">
        <v>1</v>
      </c>
      <c r="V6" s="40"/>
      <c r="W6" s="40"/>
      <c r="X6" s="40"/>
      <c r="Y6" s="40"/>
      <c r="Z6" s="50"/>
      <c r="AA6" s="39" t="s">
        <v>1</v>
      </c>
      <c r="AB6" s="40"/>
      <c r="AC6" s="40"/>
      <c r="AD6" s="40"/>
      <c r="AE6" s="40"/>
      <c r="AF6" s="50"/>
      <c r="AG6" s="39" t="s">
        <v>1</v>
      </c>
      <c r="AH6" s="40"/>
      <c r="AI6" s="40"/>
      <c r="AJ6" s="40"/>
      <c r="AK6" s="40"/>
      <c r="AL6" s="50"/>
      <c r="AM6" s="39" t="s">
        <v>1</v>
      </c>
      <c r="AN6" s="40"/>
      <c r="AO6" s="40"/>
      <c r="AP6" s="40"/>
      <c r="AQ6" s="40"/>
      <c r="AR6" s="41"/>
      <c r="AT6" s="42" t="s">
        <v>2</v>
      </c>
      <c r="AU6" s="43"/>
      <c r="AV6" s="44"/>
    </row>
    <row r="7" spans="2:48" ht="21.75" thickBot="1">
      <c r="C7" s="45" t="s">
        <v>3</v>
      </c>
      <c r="D7" s="46"/>
      <c r="E7" s="47"/>
      <c r="F7" s="48" t="s">
        <v>4</v>
      </c>
      <c r="G7" s="46"/>
      <c r="H7" s="49"/>
      <c r="I7" s="45" t="s">
        <v>3</v>
      </c>
      <c r="J7" s="46"/>
      <c r="K7" s="47"/>
      <c r="L7" s="48" t="s">
        <v>4</v>
      </c>
      <c r="M7" s="46"/>
      <c r="N7" s="49"/>
      <c r="O7" s="45" t="s">
        <v>3</v>
      </c>
      <c r="P7" s="46"/>
      <c r="Q7" s="47"/>
      <c r="R7" s="48" t="s">
        <v>4</v>
      </c>
      <c r="S7" s="46"/>
      <c r="T7" s="49"/>
      <c r="U7" s="45" t="s">
        <v>3</v>
      </c>
      <c r="V7" s="46"/>
      <c r="W7" s="47"/>
      <c r="X7" s="48" t="s">
        <v>4</v>
      </c>
      <c r="Y7" s="46"/>
      <c r="Z7" s="49"/>
      <c r="AA7" s="45" t="s">
        <v>3</v>
      </c>
      <c r="AB7" s="46"/>
      <c r="AC7" s="47"/>
      <c r="AD7" s="48" t="s">
        <v>4</v>
      </c>
      <c r="AE7" s="46"/>
      <c r="AF7" s="49"/>
      <c r="AG7" s="45" t="s">
        <v>3</v>
      </c>
      <c r="AH7" s="46"/>
      <c r="AI7" s="47"/>
      <c r="AJ7" s="48" t="s">
        <v>4</v>
      </c>
      <c r="AK7" s="46"/>
      <c r="AL7" s="49"/>
      <c r="AM7" s="45" t="s">
        <v>3</v>
      </c>
      <c r="AN7" s="46"/>
      <c r="AO7" s="47"/>
      <c r="AP7" s="48" t="s">
        <v>4</v>
      </c>
      <c r="AQ7" s="46"/>
      <c r="AR7" s="49"/>
      <c r="AT7" s="51">
        <f>IFERROR(ROUND(AVERAGE(E9:E20,K9:K20,Q9:Q20,W9:W20,AC9:AC20,AI9:AI20,AO9:AO20),3),"NO DATA")</f>
        <v>2.86</v>
      </c>
      <c r="AU7" s="52"/>
      <c r="AV7" s="53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51" t="s">
        <v>9</v>
      </c>
      <c r="AU8" s="52"/>
      <c r="AV8" s="53"/>
    </row>
    <row r="9" spans="2:48" ht="21">
      <c r="B9" s="6" t="s">
        <v>10</v>
      </c>
      <c r="C9" s="7">
        <v>2.74</v>
      </c>
      <c r="D9" s="8">
        <v>2.7</v>
      </c>
      <c r="E9" s="8">
        <v>2.72</v>
      </c>
      <c r="F9" s="8">
        <v>3.39</v>
      </c>
      <c r="G9" s="8">
        <v>3.42</v>
      </c>
      <c r="H9" s="8">
        <v>3.4050000000000002</v>
      </c>
      <c r="I9" s="7">
        <v>2.9</v>
      </c>
      <c r="J9" s="8">
        <v>2.9</v>
      </c>
      <c r="K9" s="8">
        <v>2.9</v>
      </c>
      <c r="L9" s="8">
        <v>2.9</v>
      </c>
      <c r="M9" s="8">
        <v>2.8</v>
      </c>
      <c r="N9" s="8">
        <v>2.8499999999999996</v>
      </c>
      <c r="O9" s="7">
        <v>3.4</v>
      </c>
      <c r="P9" s="8">
        <v>3.4</v>
      </c>
      <c r="Q9" s="8">
        <v>3.4</v>
      </c>
      <c r="R9" s="8"/>
      <c r="S9" s="8"/>
      <c r="T9" s="8"/>
      <c r="U9" s="7"/>
      <c r="V9" s="8"/>
      <c r="W9" s="8"/>
      <c r="X9" s="8">
        <v>2.6</v>
      </c>
      <c r="Y9" s="8">
        <v>2.5</v>
      </c>
      <c r="Z9" s="8">
        <v>2.5499999999999998</v>
      </c>
      <c r="AA9" s="7">
        <v>2.4</v>
      </c>
      <c r="AB9" s="8">
        <v>2.2999999999999998</v>
      </c>
      <c r="AC9" s="8">
        <v>2.3499999999999996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51">
        <f>IFERROR(ROUND(AVERAGE(H9:H20,N9:N20,T9:T20,Z9:Z20,AF9:AF20,AL9:AL20,AR9:AR20),3),"NO DATA")</f>
        <v>2.76</v>
      </c>
      <c r="AU9" s="52"/>
      <c r="AV9" s="53"/>
    </row>
    <row r="10" spans="2:48" ht="21">
      <c r="B10" s="6" t="s">
        <v>11</v>
      </c>
      <c r="C10" s="7">
        <v>2.73</v>
      </c>
      <c r="D10" s="8">
        <v>2.65</v>
      </c>
      <c r="E10" s="8">
        <v>2.69</v>
      </c>
      <c r="F10" s="8">
        <v>4.5199999999999996</v>
      </c>
      <c r="G10" s="8">
        <v>3.1</v>
      </c>
      <c r="H10" s="8">
        <v>3.8099999999999996</v>
      </c>
      <c r="I10" s="7">
        <v>3.4</v>
      </c>
      <c r="J10" s="8">
        <v>3.5</v>
      </c>
      <c r="K10" s="8">
        <v>3.45</v>
      </c>
      <c r="L10" s="8">
        <v>2.5</v>
      </c>
      <c r="M10" s="8">
        <v>2.4</v>
      </c>
      <c r="N10" s="8">
        <v>2.4500000000000002</v>
      </c>
      <c r="O10" s="7">
        <v>2.8</v>
      </c>
      <c r="P10" s="8">
        <v>2.9</v>
      </c>
      <c r="Q10" s="8">
        <v>2.8499999999999996</v>
      </c>
      <c r="R10" s="8"/>
      <c r="S10" s="8"/>
      <c r="T10" s="8"/>
      <c r="U10" s="7"/>
      <c r="V10" s="8"/>
      <c r="W10" s="8"/>
      <c r="X10" s="8">
        <v>2</v>
      </c>
      <c r="Y10" s="8">
        <v>2</v>
      </c>
      <c r="Z10" s="8">
        <v>2</v>
      </c>
      <c r="AA10" s="7">
        <v>2</v>
      </c>
      <c r="AB10" s="8">
        <v>2.2000000000000002</v>
      </c>
      <c r="AC10" s="8">
        <v>2.1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51" t="s">
        <v>12</v>
      </c>
      <c r="AU10" s="52"/>
      <c r="AV10" s="53"/>
    </row>
    <row r="11" spans="2:48" ht="21">
      <c r="B11" s="6" t="s">
        <v>13</v>
      </c>
      <c r="C11" s="7">
        <v>2.13</v>
      </c>
      <c r="D11" s="8">
        <v>2.08</v>
      </c>
      <c r="E11" s="8">
        <v>2.105</v>
      </c>
      <c r="F11" s="8">
        <v>2.4700000000000002</v>
      </c>
      <c r="G11" s="8">
        <v>2.4900000000000002</v>
      </c>
      <c r="H11" s="8">
        <v>2.4800000000000004</v>
      </c>
      <c r="I11" s="7">
        <v>2.5</v>
      </c>
      <c r="J11" s="8">
        <v>2.5</v>
      </c>
      <c r="K11" s="8">
        <v>2.5</v>
      </c>
      <c r="L11" s="8">
        <v>3</v>
      </c>
      <c r="M11" s="8">
        <v>3</v>
      </c>
      <c r="N11" s="8">
        <v>3</v>
      </c>
      <c r="O11" s="7">
        <v>3.4</v>
      </c>
      <c r="P11" s="8">
        <v>3.5</v>
      </c>
      <c r="Q11" s="8">
        <v>3.45</v>
      </c>
      <c r="R11" s="8"/>
      <c r="S11" s="8"/>
      <c r="T11" s="8"/>
      <c r="U11" s="7"/>
      <c r="V11" s="8"/>
      <c r="W11" s="8"/>
      <c r="X11" s="8">
        <v>2.4</v>
      </c>
      <c r="Y11" s="8">
        <v>2.4</v>
      </c>
      <c r="Z11" s="8">
        <v>2.4</v>
      </c>
      <c r="AA11" s="7">
        <v>2.2999999999999998</v>
      </c>
      <c r="AB11" s="8">
        <v>2.1</v>
      </c>
      <c r="AC11" s="8">
        <v>2.2000000000000002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54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2.9849999999999999</v>
      </c>
      <c r="AU11" s="55"/>
      <c r="AV11" s="56"/>
    </row>
    <row r="12" spans="2:48" ht="21">
      <c r="B12" s="6" t="s">
        <v>14</v>
      </c>
      <c r="C12" s="7">
        <v>3.71</v>
      </c>
      <c r="D12" s="8">
        <v>3.48</v>
      </c>
      <c r="E12" s="8">
        <v>3.5949999999999998</v>
      </c>
      <c r="F12" s="8">
        <v>3.59</v>
      </c>
      <c r="G12" s="8">
        <v>3.66</v>
      </c>
      <c r="H12" s="8">
        <v>3.625</v>
      </c>
      <c r="I12" s="7">
        <v>3.9</v>
      </c>
      <c r="J12" s="8">
        <v>3.9</v>
      </c>
      <c r="K12" s="8">
        <v>3.9</v>
      </c>
      <c r="L12" s="8">
        <v>2.6</v>
      </c>
      <c r="M12" s="8">
        <v>2.6</v>
      </c>
      <c r="N12" s="8">
        <v>2.6</v>
      </c>
      <c r="O12" s="7">
        <v>3.2</v>
      </c>
      <c r="P12" s="8">
        <v>3.3</v>
      </c>
      <c r="Q12" s="8">
        <v>3.25</v>
      </c>
      <c r="R12" s="8"/>
      <c r="S12" s="8"/>
      <c r="T12" s="8"/>
      <c r="U12" s="7"/>
      <c r="V12" s="8"/>
      <c r="W12" s="8"/>
      <c r="X12" s="8">
        <v>2.1</v>
      </c>
      <c r="Y12" s="8">
        <v>2.1</v>
      </c>
      <c r="Z12" s="8">
        <v>2.1</v>
      </c>
      <c r="AA12" s="7">
        <v>2.1</v>
      </c>
      <c r="AB12" s="8">
        <v>2.1</v>
      </c>
      <c r="AC12" s="8">
        <v>2.1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51" t="s">
        <v>15</v>
      </c>
      <c r="AU12" s="52"/>
      <c r="AV12" s="53"/>
    </row>
    <row r="13" spans="2:48" ht="21">
      <c r="B13" s="6" t="s">
        <v>16</v>
      </c>
      <c r="C13" s="7">
        <v>2.4</v>
      </c>
      <c r="D13" s="8">
        <v>2.38</v>
      </c>
      <c r="E13" s="8">
        <v>2.3899999999999997</v>
      </c>
      <c r="F13" s="8">
        <v>2.71</v>
      </c>
      <c r="G13" s="8">
        <v>2.72</v>
      </c>
      <c r="H13" s="8">
        <v>2.7149999999999999</v>
      </c>
      <c r="I13" s="7">
        <v>2.5</v>
      </c>
      <c r="J13" s="8">
        <v>2.5</v>
      </c>
      <c r="K13" s="8">
        <v>2.5</v>
      </c>
      <c r="L13" s="8">
        <v>2.6</v>
      </c>
      <c r="M13" s="8">
        <v>2.5</v>
      </c>
      <c r="N13" s="8">
        <v>2.5499999999999998</v>
      </c>
      <c r="O13" s="7">
        <v>3.2</v>
      </c>
      <c r="P13" s="8">
        <v>3.1</v>
      </c>
      <c r="Q13" s="8">
        <v>3.1500000000000004</v>
      </c>
      <c r="R13" s="8"/>
      <c r="S13" s="8"/>
      <c r="T13" s="8"/>
      <c r="U13" s="7"/>
      <c r="V13" s="8"/>
      <c r="W13" s="8"/>
      <c r="X13" s="8">
        <v>2.2000000000000002</v>
      </c>
      <c r="Y13" s="8">
        <v>2.1</v>
      </c>
      <c r="Z13" s="8">
        <v>2.1500000000000004</v>
      </c>
      <c r="AA13" s="7">
        <v>2.2999999999999998</v>
      </c>
      <c r="AB13" s="8">
        <v>2.2000000000000002</v>
      </c>
      <c r="AC13" s="8">
        <v>2.25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54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2.8559999999999999</v>
      </c>
      <c r="AU13" s="55"/>
      <c r="AV13" s="56"/>
    </row>
    <row r="14" spans="2:48" ht="21">
      <c r="B14" s="6" t="s">
        <v>17</v>
      </c>
      <c r="C14" s="7">
        <v>2.83</v>
      </c>
      <c r="D14" s="8">
        <v>2.76</v>
      </c>
      <c r="E14" s="8">
        <v>2.7949999999999999</v>
      </c>
      <c r="F14" s="8">
        <v>2.93</v>
      </c>
      <c r="G14" s="8">
        <v>2.95</v>
      </c>
      <c r="H14" s="8">
        <v>2.9400000000000004</v>
      </c>
      <c r="I14" s="7">
        <v>3.1</v>
      </c>
      <c r="J14" s="8">
        <v>3.1</v>
      </c>
      <c r="K14" s="8">
        <v>3.1</v>
      </c>
      <c r="L14" s="8">
        <v>2.6</v>
      </c>
      <c r="M14" s="8">
        <v>2.7</v>
      </c>
      <c r="N14" s="8">
        <v>2.6500000000000004</v>
      </c>
      <c r="O14" s="7">
        <v>2.8</v>
      </c>
      <c r="P14" s="8">
        <v>2.9</v>
      </c>
      <c r="Q14" s="8">
        <v>2.8499999999999996</v>
      </c>
      <c r="R14" s="8"/>
      <c r="S14" s="8"/>
      <c r="T14" s="8"/>
      <c r="U14" s="7"/>
      <c r="V14" s="8"/>
      <c r="W14" s="8"/>
      <c r="X14" s="8">
        <v>2.2999999999999998</v>
      </c>
      <c r="Y14" s="8">
        <v>2.2999999999999998</v>
      </c>
      <c r="Z14" s="8">
        <v>2.2999999999999998</v>
      </c>
      <c r="AA14" s="7">
        <v>2</v>
      </c>
      <c r="AB14" s="8">
        <v>2</v>
      </c>
      <c r="AC14" s="8">
        <v>2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51" t="s">
        <v>18</v>
      </c>
      <c r="AU14" s="52"/>
      <c r="AV14" s="53"/>
    </row>
    <row r="15" spans="2:48" ht="21.75" thickBot="1">
      <c r="B15" s="6" t="s">
        <v>19</v>
      </c>
      <c r="C15" s="7">
        <v>4.08</v>
      </c>
      <c r="D15" s="8">
        <v>4.05</v>
      </c>
      <c r="E15" s="8">
        <v>4.0649999999999995</v>
      </c>
      <c r="F15" s="8">
        <v>3.4</v>
      </c>
      <c r="G15" s="8">
        <v>3.43</v>
      </c>
      <c r="H15" s="8">
        <v>3.415</v>
      </c>
      <c r="I15" s="7"/>
      <c r="J15" s="8"/>
      <c r="K15" s="8"/>
      <c r="L15" s="8">
        <v>3.1</v>
      </c>
      <c r="M15" s="8">
        <v>3.2</v>
      </c>
      <c r="N15" s="8">
        <v>3.1500000000000004</v>
      </c>
      <c r="O15" s="7">
        <v>3.8</v>
      </c>
      <c r="P15" s="8">
        <v>3.9</v>
      </c>
      <c r="Q15" s="8">
        <v>3.8499999999999996</v>
      </c>
      <c r="R15" s="8"/>
      <c r="S15" s="8"/>
      <c r="T15" s="8"/>
      <c r="U15" s="7"/>
      <c r="V15" s="8"/>
      <c r="W15" s="8"/>
      <c r="X15" s="8">
        <v>2.6</v>
      </c>
      <c r="Y15" s="8">
        <v>2.6</v>
      </c>
      <c r="Z15" s="8">
        <v>2.6</v>
      </c>
      <c r="AA15" s="7">
        <v>2.6</v>
      </c>
      <c r="AB15" s="8">
        <v>3.6</v>
      </c>
      <c r="AC15" s="8">
        <v>3.1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7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2.61</v>
      </c>
      <c r="AU15" s="58"/>
      <c r="AV15" s="59"/>
    </row>
    <row r="16" spans="2:48">
      <c r="B16" s="6" t="s">
        <v>20</v>
      </c>
      <c r="C16" s="7">
        <v>3.44</v>
      </c>
      <c r="D16" s="8">
        <v>3.38</v>
      </c>
      <c r="E16" s="8">
        <v>3.41</v>
      </c>
      <c r="F16" s="8">
        <v>3.35</v>
      </c>
      <c r="G16" s="8">
        <v>3.35</v>
      </c>
      <c r="H16" s="8">
        <v>3.35</v>
      </c>
      <c r="I16" s="7"/>
      <c r="J16" s="8"/>
      <c r="K16" s="8"/>
      <c r="L16" s="8">
        <v>3.4</v>
      </c>
      <c r="M16" s="8">
        <v>3.4</v>
      </c>
      <c r="N16" s="8">
        <v>3.4</v>
      </c>
      <c r="O16" s="7">
        <v>3.3</v>
      </c>
      <c r="P16" s="8">
        <v>3.3</v>
      </c>
      <c r="Q16" s="8">
        <v>3.3</v>
      </c>
      <c r="R16" s="8"/>
      <c r="S16" s="8"/>
      <c r="T16" s="8"/>
      <c r="U16" s="7"/>
      <c r="V16" s="8"/>
      <c r="W16" s="8"/>
      <c r="X16" s="8">
        <v>2.6</v>
      </c>
      <c r="Y16" s="8">
        <v>2.5</v>
      </c>
      <c r="Z16" s="8">
        <v>2.5499999999999998</v>
      </c>
      <c r="AA16" s="7">
        <v>2.1</v>
      </c>
      <c r="AB16" s="8">
        <v>1.7</v>
      </c>
      <c r="AC16" s="8">
        <v>1.9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3.1</v>
      </c>
      <c r="D17" s="8">
        <v>3.09</v>
      </c>
      <c r="E17" s="8">
        <v>3.0949999999999998</v>
      </c>
      <c r="F17" s="8">
        <v>3.52</v>
      </c>
      <c r="G17" s="8">
        <v>3.48</v>
      </c>
      <c r="H17" s="8">
        <v>3.5</v>
      </c>
      <c r="I17" s="7">
        <v>3.6</v>
      </c>
      <c r="J17" s="8">
        <v>3.8</v>
      </c>
      <c r="K17" s="8">
        <v>3.7</v>
      </c>
      <c r="L17" s="8">
        <v>2.9</v>
      </c>
      <c r="M17" s="8">
        <v>2.8</v>
      </c>
      <c r="N17" s="8">
        <v>2.8499999999999996</v>
      </c>
      <c r="O17" s="7">
        <v>3.2</v>
      </c>
      <c r="P17" s="8">
        <v>3.1</v>
      </c>
      <c r="Q17" s="8">
        <v>3.1500000000000004</v>
      </c>
      <c r="R17" s="8"/>
      <c r="S17" s="8"/>
      <c r="T17" s="8"/>
      <c r="U17" s="7"/>
      <c r="V17" s="8"/>
      <c r="W17" s="8"/>
      <c r="X17" s="8">
        <v>2.4</v>
      </c>
      <c r="Y17" s="8">
        <v>2.4</v>
      </c>
      <c r="Z17" s="8">
        <v>2.4</v>
      </c>
      <c r="AA17" s="7">
        <v>2.1</v>
      </c>
      <c r="AB17" s="8">
        <v>2.1</v>
      </c>
      <c r="AC17" s="8">
        <v>2.1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3.22</v>
      </c>
      <c r="D18" s="8">
        <v>3.16</v>
      </c>
      <c r="E18" s="8">
        <v>3.1900000000000004</v>
      </c>
      <c r="F18" s="8">
        <v>3.88</v>
      </c>
      <c r="G18" s="8">
        <v>3.88</v>
      </c>
      <c r="H18" s="8">
        <v>3.88</v>
      </c>
      <c r="I18" s="7"/>
      <c r="J18" s="8"/>
      <c r="K18" s="8"/>
      <c r="L18" s="8">
        <v>2.7</v>
      </c>
      <c r="M18" s="8">
        <v>2.7</v>
      </c>
      <c r="N18" s="8">
        <v>2.7</v>
      </c>
      <c r="O18" s="7">
        <v>3</v>
      </c>
      <c r="P18" s="8">
        <v>3</v>
      </c>
      <c r="Q18" s="8">
        <v>3</v>
      </c>
      <c r="R18" s="8"/>
      <c r="S18" s="8"/>
      <c r="T18" s="8"/>
      <c r="U18" s="7"/>
      <c r="V18" s="8"/>
      <c r="W18" s="8"/>
      <c r="X18" s="8">
        <v>2.1</v>
      </c>
      <c r="Y18" s="8">
        <v>2.1</v>
      </c>
      <c r="Z18" s="8">
        <v>2.1</v>
      </c>
      <c r="AA18" s="7">
        <v>2.2000000000000002</v>
      </c>
      <c r="AB18" s="8">
        <v>2.1</v>
      </c>
      <c r="AC18" s="8">
        <v>2.1500000000000004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2.63</v>
      </c>
      <c r="D19" s="8">
        <v>2.62</v>
      </c>
      <c r="E19" s="8">
        <v>2.625</v>
      </c>
      <c r="F19" s="8">
        <v>2.8</v>
      </c>
      <c r="G19" s="8">
        <v>2.82</v>
      </c>
      <c r="H19" s="8">
        <v>2.8099999999999996</v>
      </c>
      <c r="I19" s="7">
        <v>3.9</v>
      </c>
      <c r="J19" s="8">
        <v>3.8</v>
      </c>
      <c r="K19" s="8">
        <v>3.8499999999999996</v>
      </c>
      <c r="L19" s="8">
        <v>2.5</v>
      </c>
      <c r="M19" s="8">
        <v>2.6</v>
      </c>
      <c r="N19" s="8">
        <v>2.5499999999999998</v>
      </c>
      <c r="O19" s="7">
        <v>2.9</v>
      </c>
      <c r="P19" s="8">
        <v>3</v>
      </c>
      <c r="Q19" s="8">
        <v>2.95</v>
      </c>
      <c r="R19" s="8"/>
      <c r="S19" s="8"/>
      <c r="T19" s="8"/>
      <c r="U19" s="7"/>
      <c r="V19" s="8"/>
      <c r="W19" s="8"/>
      <c r="X19" s="8">
        <v>2.1</v>
      </c>
      <c r="Y19" s="8">
        <v>2.1</v>
      </c>
      <c r="Z19" s="8">
        <v>2.1</v>
      </c>
      <c r="AA19" s="7">
        <v>2.1</v>
      </c>
      <c r="AB19" s="8">
        <v>1.9</v>
      </c>
      <c r="AC19" s="8">
        <v>2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2.92</v>
      </c>
      <c r="D20" s="12">
        <v>2.78</v>
      </c>
      <c r="E20" s="12">
        <v>2.8499999999999996</v>
      </c>
      <c r="F20" s="12">
        <v>2.78</v>
      </c>
      <c r="G20" s="12">
        <v>2.8</v>
      </c>
      <c r="H20" s="12">
        <v>2.79</v>
      </c>
      <c r="I20" s="11"/>
      <c r="J20" s="12"/>
      <c r="K20" s="12"/>
      <c r="L20" s="12">
        <v>2.6</v>
      </c>
      <c r="M20" s="12">
        <v>2.7</v>
      </c>
      <c r="N20" s="12">
        <v>2.6500000000000004</v>
      </c>
      <c r="O20" s="11">
        <v>2.9</v>
      </c>
      <c r="P20" s="12">
        <v>2.9</v>
      </c>
      <c r="Q20" s="12">
        <v>2.9</v>
      </c>
      <c r="R20" s="12"/>
      <c r="S20" s="12"/>
      <c r="T20" s="12"/>
      <c r="U20" s="11"/>
      <c r="V20" s="12"/>
      <c r="W20" s="12"/>
      <c r="X20" s="12">
        <v>2</v>
      </c>
      <c r="Y20" s="12">
        <v>2</v>
      </c>
      <c r="Z20" s="12">
        <v>2</v>
      </c>
      <c r="AA20" s="11">
        <v>2</v>
      </c>
      <c r="AB20" s="12">
        <v>2.1</v>
      </c>
      <c r="AC20" s="12">
        <v>2.0499999999999998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30" t="s">
        <v>25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2"/>
    </row>
    <row r="24" spans="2:44" ht="15.75" thickBot="1"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36">
        <v>2007</v>
      </c>
      <c r="D27" s="38"/>
      <c r="E27" s="36">
        <v>2010</v>
      </c>
      <c r="F27" s="38"/>
      <c r="G27" s="36">
        <v>2011</v>
      </c>
      <c r="H27" s="38"/>
      <c r="I27" s="36">
        <v>2012</v>
      </c>
      <c r="J27" s="38"/>
      <c r="K27" s="36">
        <v>2013</v>
      </c>
      <c r="L27" s="38"/>
      <c r="M27" s="36">
        <v>2023</v>
      </c>
      <c r="N27" s="38"/>
      <c r="O27" s="36">
        <v>2024</v>
      </c>
      <c r="P27" s="38"/>
      <c r="V27" s="60">
        <v>2007</v>
      </c>
      <c r="W27" s="61"/>
      <c r="X27" s="61"/>
      <c r="Y27" s="61"/>
      <c r="Z27" s="62"/>
      <c r="AA27" s="60">
        <v>2010</v>
      </c>
      <c r="AB27" s="61"/>
      <c r="AC27" s="61"/>
      <c r="AD27" s="61"/>
      <c r="AE27" s="62"/>
      <c r="AF27" s="60">
        <v>2011</v>
      </c>
      <c r="AG27" s="61"/>
      <c r="AH27" s="61"/>
      <c r="AI27" s="61"/>
      <c r="AJ27" s="62"/>
    </row>
    <row r="28" spans="2:44" ht="21.75" thickBot="1">
      <c r="C28" s="63" t="s">
        <v>1</v>
      </c>
      <c r="D28" s="64"/>
      <c r="E28" s="63" t="s">
        <v>1</v>
      </c>
      <c r="F28" s="64"/>
      <c r="G28" s="63" t="s">
        <v>1</v>
      </c>
      <c r="H28" s="64"/>
      <c r="I28" s="63" t="s">
        <v>1</v>
      </c>
      <c r="J28" s="64"/>
      <c r="K28" s="63" t="s">
        <v>1</v>
      </c>
      <c r="L28" s="64"/>
      <c r="M28" s="63" t="s">
        <v>1</v>
      </c>
      <c r="N28" s="64"/>
      <c r="O28" s="63" t="s">
        <v>1</v>
      </c>
      <c r="P28" s="65"/>
      <c r="R28" s="42" t="s">
        <v>2</v>
      </c>
      <c r="S28" s="43"/>
      <c r="T28" s="44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66">
        <f>IFERROR(ROUND(AVERAGE(C30:C41,E30:E41,G30:G41,I30:I41,K30:K41,M30:M41,O30:O41),0),"NO DATA")</f>
        <v>106</v>
      </c>
      <c r="S29" s="67"/>
      <c r="T29" s="68"/>
      <c r="V29" s="14">
        <f>IFERROR(AVERAGE(E9:E10,E15:E16,H15:H16,H9:H10),"No Data")</f>
        <v>3.3581250000000002</v>
      </c>
      <c r="W29" s="15">
        <f>IFERROR(AVERAGE(E11:E12,E17:E18,H17:H18,H11:H12),"No Data")</f>
        <v>3.1837499999999999</v>
      </c>
      <c r="X29" s="15">
        <f>IFERROR(AVERAGE(E13:E14,E19:E20,H19:H20,H13:H14),"No Data")</f>
        <v>2.7393749999999999</v>
      </c>
      <c r="Y29" s="15">
        <f>IFERROR(AVERAGE(E9:E20),"No Data")</f>
        <v>2.9608333333333334</v>
      </c>
      <c r="Z29" s="16">
        <f>IFERROR(AVERAGE(H9:H20),"No Data")</f>
        <v>3.226666666666667</v>
      </c>
      <c r="AA29" s="14">
        <f>IFERROR(AVERAGE(K9:K10,K15:K16,N15:N16,N9:N10),"No Data")</f>
        <v>3.0333333333333332</v>
      </c>
      <c r="AB29" s="14">
        <f>IFERROR(AVERAGE(K11:K12,K17:K18,N17:N18,N11:N12),"No Data")</f>
        <v>3.035714285714286</v>
      </c>
      <c r="AC29" s="14">
        <f>IFERROR(AVERAGE(K13:K14,K19:K20,N19:N20,N13:N14),"No Data")</f>
        <v>2.8357142857142859</v>
      </c>
      <c r="AD29" s="15">
        <f>IFERROR(AVERAGE(K9:K20),"No Data")</f>
        <v>3.2374999999999998</v>
      </c>
      <c r="AE29" s="16">
        <f>IFERROR(AVERAGE(N9:N20),"No Data")</f>
        <v>2.7833333333333332</v>
      </c>
      <c r="AF29" s="14">
        <f>IFERROR(AVERAGE(Q9:Q10,Q15:Q16,T15:T16,T9:T10),"No Data")</f>
        <v>3.3499999999999996</v>
      </c>
      <c r="AG29" s="14">
        <f>IFERROR(AVERAGE(Q11:Q12,Q17:Q18,T17:T18,T11:T12),"No Data")</f>
        <v>3.2125000000000004</v>
      </c>
      <c r="AH29" s="14">
        <f>IFERROR(AVERAGE(Q13:Q14,Q19:Q20,T19:T20,T13:T14),"No Data")</f>
        <v>2.9624999999999999</v>
      </c>
      <c r="AI29" s="15">
        <f>IFERROR(AVERAGE(Q9:Q20),"No Data")</f>
        <v>3.1750000000000007</v>
      </c>
      <c r="AJ29" s="16" t="str">
        <f>IFERROR(AVERAGE(T9:T20),"No Data")</f>
        <v>No Data</v>
      </c>
    </row>
    <row r="30" spans="2:44" ht="21">
      <c r="B30" s="6" t="s">
        <v>10</v>
      </c>
      <c r="C30" s="17">
        <v>101.62</v>
      </c>
      <c r="D30" s="18">
        <v>100.71</v>
      </c>
      <c r="E30" s="17">
        <v>106</v>
      </c>
      <c r="F30" s="18">
        <v>109</v>
      </c>
      <c r="G30" s="17">
        <v>111</v>
      </c>
      <c r="H30" s="18"/>
      <c r="I30" s="17"/>
      <c r="J30" s="18">
        <v>106</v>
      </c>
      <c r="K30" s="17">
        <v>112</v>
      </c>
      <c r="L30" s="18"/>
      <c r="M30" s="17"/>
      <c r="N30" s="18"/>
      <c r="O30" s="17"/>
      <c r="P30" s="19"/>
      <c r="R30" s="51" t="s">
        <v>9</v>
      </c>
      <c r="S30" s="52"/>
      <c r="T30" s="53"/>
      <c r="V30" s="60">
        <v>2012</v>
      </c>
      <c r="W30" s="61"/>
      <c r="X30" s="61"/>
      <c r="Y30" s="61"/>
      <c r="Z30" s="62"/>
      <c r="AA30" s="60">
        <v>2013</v>
      </c>
      <c r="AB30" s="61"/>
      <c r="AC30" s="61"/>
      <c r="AD30" s="61"/>
      <c r="AE30" s="62"/>
      <c r="AF30" s="60">
        <v>2023</v>
      </c>
      <c r="AG30" s="61"/>
      <c r="AH30" s="61"/>
      <c r="AI30" s="61"/>
      <c r="AJ30" s="62"/>
    </row>
    <row r="31" spans="2:44" ht="21">
      <c r="B31" s="6" t="s">
        <v>11</v>
      </c>
      <c r="C31" s="17">
        <v>103.12</v>
      </c>
      <c r="D31" s="18">
        <v>100.16</v>
      </c>
      <c r="E31" s="17">
        <v>106</v>
      </c>
      <c r="F31" s="18">
        <v>107</v>
      </c>
      <c r="G31" s="17">
        <v>107</v>
      </c>
      <c r="H31" s="18"/>
      <c r="I31" s="17"/>
      <c r="J31" s="18">
        <v>105</v>
      </c>
      <c r="K31" s="17">
        <v>106</v>
      </c>
      <c r="L31" s="18"/>
      <c r="M31" s="17"/>
      <c r="N31" s="18"/>
      <c r="O31" s="17"/>
      <c r="P31" s="19"/>
      <c r="R31" s="66">
        <f>IFERROR(ROUND(AVERAGE(F30:F41,H30:H41,J30:J41,L30:L41,N30:N41,P30:P41,D30:D41),0),"NO DATA")</f>
        <v>104</v>
      </c>
      <c r="S31" s="67"/>
      <c r="T31" s="68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102.85</v>
      </c>
      <c r="D32" s="18">
        <v>100.86</v>
      </c>
      <c r="E32" s="17">
        <v>107</v>
      </c>
      <c r="F32" s="18">
        <v>107</v>
      </c>
      <c r="G32" s="17">
        <v>108</v>
      </c>
      <c r="H32" s="18"/>
      <c r="I32" s="17"/>
      <c r="J32" s="18">
        <v>105</v>
      </c>
      <c r="K32" s="17">
        <v>107</v>
      </c>
      <c r="L32" s="18"/>
      <c r="M32" s="17"/>
      <c r="N32" s="18"/>
      <c r="O32" s="17"/>
      <c r="P32" s="19"/>
      <c r="R32" s="51" t="s">
        <v>12</v>
      </c>
      <c r="S32" s="52"/>
      <c r="T32" s="53"/>
      <c r="V32" s="14">
        <f>IFERROR(AVERAGE(W9:W10,W15:W16,Z15:Z16,Z9:Z10),"No Data")</f>
        <v>2.4249999999999998</v>
      </c>
      <c r="W32" s="14">
        <f>IFERROR(AVERAGE(W11:W12,W17:W18,Z17:Z18,Z11:Z12),"No Data")</f>
        <v>2.25</v>
      </c>
      <c r="X32" s="14">
        <f>IFERROR(AVERAGE(W13:W14,W19:W20,Z19:Z20,Z13:Z14),"No Data")</f>
        <v>2.1375000000000002</v>
      </c>
      <c r="Y32" s="15" t="str">
        <f>IFERROR(AVERAGE(W9:W20),"No Data")</f>
        <v>No Data</v>
      </c>
      <c r="Z32" s="16">
        <f>IFERROR(AVERAGE(Z9:Z20),"No Data")</f>
        <v>2.2708333333333335</v>
      </c>
      <c r="AA32" s="14">
        <f>IFERROR(AVERAGE(AC9:AC10,AC15:AC16,AF15:AF16,AF9:AF10),"No Data")</f>
        <v>2.3624999999999998</v>
      </c>
      <c r="AB32" s="14">
        <f>IFERROR(AVERAGE(AC11:AC12,AC17:AC18,AF17:AF18,AF11:AF12),"No Data")</f>
        <v>2.1375000000000002</v>
      </c>
      <c r="AC32" s="14">
        <f>IFERROR(AVERAGE(AC13:AC14,AC19:AC20,AF19:AF20,AF13:AF14),"No Data")</f>
        <v>2.0750000000000002</v>
      </c>
      <c r="AD32" s="15">
        <f>IFERROR(AVERAGE(AC9:AC20),"No Data")</f>
        <v>2.1916666666666669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106.65</v>
      </c>
      <c r="D33" s="18">
        <v>101.76</v>
      </c>
      <c r="E33" s="17">
        <v>110</v>
      </c>
      <c r="F33" s="18">
        <v>108</v>
      </c>
      <c r="G33" s="17">
        <v>107</v>
      </c>
      <c r="H33" s="18"/>
      <c r="I33" s="17"/>
      <c r="J33" s="18">
        <v>104</v>
      </c>
      <c r="K33" s="17">
        <v>104</v>
      </c>
      <c r="L33" s="18"/>
      <c r="M33" s="17"/>
      <c r="N33" s="18"/>
      <c r="O33" s="17"/>
      <c r="P33" s="19"/>
      <c r="R33" s="66">
        <f>IFERROR(ROUND(AVERAGE(C30:P31,C36:P37),0),"NO DATA")</f>
        <v>105</v>
      </c>
      <c r="S33" s="67"/>
      <c r="T33" s="68"/>
      <c r="V33" s="72">
        <v>2024</v>
      </c>
      <c r="W33" s="73"/>
      <c r="X33" s="73"/>
      <c r="Y33" s="73"/>
      <c r="Z33" s="74"/>
    </row>
    <row r="34" spans="2:36" ht="21">
      <c r="B34" s="6" t="s">
        <v>16</v>
      </c>
      <c r="C34" s="17">
        <v>100.87</v>
      </c>
      <c r="D34" s="18">
        <v>100.34</v>
      </c>
      <c r="E34" s="17">
        <v>106</v>
      </c>
      <c r="F34" s="18">
        <v>108</v>
      </c>
      <c r="G34" s="17">
        <v>107</v>
      </c>
      <c r="H34" s="18"/>
      <c r="I34" s="17"/>
      <c r="J34" s="18">
        <v>106</v>
      </c>
      <c r="K34" s="17">
        <v>109</v>
      </c>
      <c r="L34" s="18"/>
      <c r="M34" s="17"/>
      <c r="N34" s="18"/>
      <c r="O34" s="17"/>
      <c r="P34" s="19"/>
      <c r="R34" s="51" t="s">
        <v>15</v>
      </c>
      <c r="S34" s="52"/>
      <c r="T34" s="53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102.63</v>
      </c>
      <c r="D35" s="18">
        <v>101.05</v>
      </c>
      <c r="E35" s="17">
        <v>107</v>
      </c>
      <c r="F35" s="18">
        <v>107</v>
      </c>
      <c r="G35" s="17">
        <v>106</v>
      </c>
      <c r="H35" s="18"/>
      <c r="I35" s="17"/>
      <c r="J35" s="18">
        <v>105</v>
      </c>
      <c r="K35" s="17">
        <v>107</v>
      </c>
      <c r="L35" s="18"/>
      <c r="M35" s="17"/>
      <c r="N35" s="18"/>
      <c r="O35" s="17"/>
      <c r="P35" s="19"/>
      <c r="R35" s="66">
        <f>IFERROR(ROUND(AVERAGE(C32:P33,C38:P39),0),"NO DATA")</f>
        <v>105</v>
      </c>
      <c r="S35" s="67"/>
      <c r="T35" s="68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101</v>
      </c>
      <c r="D36" s="18">
        <v>100.97</v>
      </c>
      <c r="E36" s="17"/>
      <c r="F36" s="18">
        <v>107</v>
      </c>
      <c r="G36" s="17">
        <v>106</v>
      </c>
      <c r="H36" s="18"/>
      <c r="I36" s="17"/>
      <c r="J36" s="18">
        <v>105</v>
      </c>
      <c r="K36" s="17">
        <v>105</v>
      </c>
      <c r="L36" s="18"/>
      <c r="M36" s="17"/>
      <c r="N36" s="18"/>
      <c r="O36" s="17"/>
      <c r="P36" s="19"/>
      <c r="R36" s="51" t="s">
        <v>18</v>
      </c>
      <c r="S36" s="52"/>
      <c r="T36" s="53"/>
    </row>
    <row r="37" spans="2:36" ht="21.75" thickBot="1">
      <c r="B37" s="6" t="s">
        <v>20</v>
      </c>
      <c r="C37" s="17">
        <v>101.92</v>
      </c>
      <c r="D37" s="18">
        <v>100.04</v>
      </c>
      <c r="E37" s="17"/>
      <c r="F37" s="18">
        <v>107</v>
      </c>
      <c r="G37" s="17">
        <v>110</v>
      </c>
      <c r="H37" s="18"/>
      <c r="I37" s="17"/>
      <c r="J37" s="18">
        <v>107</v>
      </c>
      <c r="K37" s="17">
        <v>109</v>
      </c>
      <c r="L37" s="18"/>
      <c r="M37" s="17"/>
      <c r="N37" s="18"/>
      <c r="O37" s="17"/>
      <c r="P37" s="19"/>
      <c r="R37" s="69">
        <f>IFERROR(ROUND(AVERAGE(C34:P35,C40:P41),0),"NO DATA")</f>
        <v>105</v>
      </c>
      <c r="S37" s="70"/>
      <c r="T37" s="71"/>
    </row>
    <row r="38" spans="2:36" ht="19.5" thickBot="1">
      <c r="B38" s="6" t="s">
        <v>21</v>
      </c>
      <c r="C38" s="17">
        <v>100.72</v>
      </c>
      <c r="D38" s="18">
        <v>98.71</v>
      </c>
      <c r="E38" s="17">
        <v>105</v>
      </c>
      <c r="F38" s="18">
        <v>109</v>
      </c>
      <c r="G38" s="17">
        <v>109</v>
      </c>
      <c r="H38" s="18"/>
      <c r="I38" s="17"/>
      <c r="J38" s="18">
        <v>106</v>
      </c>
      <c r="K38" s="17">
        <v>107</v>
      </c>
      <c r="L38" s="18"/>
      <c r="M38" s="17"/>
      <c r="N38" s="18"/>
      <c r="O38" s="17"/>
      <c r="P38" s="19"/>
      <c r="V38" s="27">
        <v>2007</v>
      </c>
      <c r="W38" s="28"/>
      <c r="X38" s="28"/>
      <c r="Y38" s="28"/>
      <c r="Z38" s="29"/>
      <c r="AA38" s="27">
        <v>2010</v>
      </c>
      <c r="AB38" s="28"/>
      <c r="AC38" s="28"/>
      <c r="AD38" s="28"/>
      <c r="AE38" s="29"/>
      <c r="AF38" s="27">
        <v>2011</v>
      </c>
      <c r="AG38" s="28"/>
      <c r="AH38" s="28"/>
      <c r="AI38" s="28"/>
      <c r="AJ38" s="29"/>
    </row>
    <row r="39" spans="2:36">
      <c r="B39" s="6" t="s">
        <v>22</v>
      </c>
      <c r="C39" s="17">
        <v>101.86</v>
      </c>
      <c r="D39" s="18">
        <v>100</v>
      </c>
      <c r="E39" s="17"/>
      <c r="F39" s="18">
        <v>108</v>
      </c>
      <c r="G39" s="17">
        <v>108</v>
      </c>
      <c r="H39" s="18"/>
      <c r="I39" s="17"/>
      <c r="J39" s="18">
        <v>105</v>
      </c>
      <c r="K39" s="17">
        <v>109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100.43</v>
      </c>
      <c r="D40" s="18">
        <v>100.66</v>
      </c>
      <c r="E40" s="17">
        <v>106</v>
      </c>
      <c r="F40" s="18">
        <v>107</v>
      </c>
      <c r="G40" s="17">
        <v>107</v>
      </c>
      <c r="H40" s="18"/>
      <c r="I40" s="17"/>
      <c r="J40" s="18">
        <v>106</v>
      </c>
      <c r="K40" s="17">
        <v>105</v>
      </c>
      <c r="L40" s="18"/>
      <c r="M40" s="17"/>
      <c r="N40" s="18"/>
      <c r="O40" s="17"/>
      <c r="P40" s="19"/>
      <c r="V40" s="20">
        <f>IFERROR(AVERAGE(C30:D31,C36:D37),"No Data")</f>
        <v>101.1925</v>
      </c>
      <c r="W40" s="21">
        <f>IFERROR(AVERAGE(C32:D33,C38:D39),"No Data")</f>
        <v>101.67625000000001</v>
      </c>
      <c r="X40" s="21">
        <f>IFERROR(AVERAGE(C34:D35,C40:D41),"No Error")</f>
        <v>101.49375000000001</v>
      </c>
      <c r="Y40" s="21">
        <f>IFERROR(AVERAGE(C30:C41),"No Data")</f>
        <v>102.41166666666668</v>
      </c>
      <c r="Z40" s="22">
        <f>IFERROR(AVERAGE(D30:D41),"No Data")</f>
        <v>100.49666666666667</v>
      </c>
      <c r="AA40" s="20">
        <f>IFERROR(AVERAGE(E30:F31,E36:F37),"No Data")</f>
        <v>107</v>
      </c>
      <c r="AB40" s="21">
        <f>IFERROR(AVERAGE(E32:F33,E38:F39),"No Data")</f>
        <v>107.71428571428571</v>
      </c>
      <c r="AC40" s="21">
        <f>IFERROR(AVERAGE(E34:F35,E40:F41),"No Error")</f>
        <v>106.71428571428571</v>
      </c>
      <c r="AD40" s="21">
        <f>IFERROR(AVERAGE(E30:E41),"No Data")</f>
        <v>106.625</v>
      </c>
      <c r="AE40" s="22">
        <f>IFERROR(AVERAGE(F30:F41),"No Data")</f>
        <v>107.5</v>
      </c>
      <c r="AF40" s="20">
        <f>IFERROR(AVERAGE(G30:H31,G36:H37),"No Data")</f>
        <v>108.5</v>
      </c>
      <c r="AG40" s="21">
        <f>IFERROR(AVERAGE(G38:H39,G32:H33),"No Data")</f>
        <v>108</v>
      </c>
      <c r="AH40" s="21">
        <f>IFERROR(AVERAGE(G34:H35,G40:H41),"No Error")</f>
        <v>106.75</v>
      </c>
      <c r="AI40" s="21">
        <f>IFERROR(AVERAGE(G30:G41),"No Data")</f>
        <v>107.75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>
        <v>105.27</v>
      </c>
      <c r="D41" s="21">
        <v>100.7</v>
      </c>
      <c r="E41" s="20"/>
      <c r="F41" s="21">
        <v>106</v>
      </c>
      <c r="G41" s="20">
        <v>107</v>
      </c>
      <c r="H41" s="21"/>
      <c r="I41" s="20"/>
      <c r="J41" s="21">
        <v>103</v>
      </c>
      <c r="K41" s="20">
        <v>107</v>
      </c>
      <c r="L41" s="21"/>
      <c r="M41" s="20"/>
      <c r="N41" s="21"/>
      <c r="O41" s="20"/>
      <c r="P41" s="22"/>
      <c r="V41" s="27">
        <v>2012</v>
      </c>
      <c r="W41" s="28"/>
      <c r="X41" s="28"/>
      <c r="Y41" s="28"/>
      <c r="Z41" s="29"/>
      <c r="AA41" s="27">
        <v>2013</v>
      </c>
      <c r="AB41" s="28"/>
      <c r="AC41" s="28"/>
      <c r="AD41" s="28"/>
      <c r="AE41" s="29"/>
      <c r="AF41" s="27">
        <v>2023</v>
      </c>
      <c r="AG41" s="28"/>
      <c r="AH41" s="28"/>
      <c r="AI41" s="28"/>
      <c r="AJ41" s="29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105.75</v>
      </c>
      <c r="W43" s="21">
        <f>IFERROR(AVERAGE(I32:J33,I38:J39),"No Data")</f>
        <v>105</v>
      </c>
      <c r="X43" s="21">
        <f>IFERROR(AVERAGE(I34:J35,I40:J41),"No Error")</f>
        <v>105</v>
      </c>
      <c r="Y43" s="21" t="str">
        <f>IFERROR(AVERAGE(I30:I41),"No Data")</f>
        <v>No Data</v>
      </c>
      <c r="Z43" s="22">
        <f>IFERROR(AVERAGE(J30:J41),"No Data")</f>
        <v>105.25</v>
      </c>
      <c r="AA43" s="20">
        <f>IFERROR(AVERAGE(K30:L31,K36:L37),"No Data")</f>
        <v>108</v>
      </c>
      <c r="AB43" s="21">
        <f>IFERROR(AVERAGE(K32:L33,K38:L39),"No Data")</f>
        <v>106.75</v>
      </c>
      <c r="AC43" s="21">
        <f>IFERROR(AVERAGE(K34:L35,K40:L41),"No Error")</f>
        <v>107</v>
      </c>
      <c r="AD43" s="21">
        <f>IFERROR(AVERAGE(K30:K41),"No Data")</f>
        <v>107.25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27">
        <v>2024</v>
      </c>
      <c r="W44" s="28"/>
      <c r="X44" s="28"/>
      <c r="Y44" s="28"/>
      <c r="Z44" s="29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  <mergeCell ref="M28:N28"/>
    <mergeCell ref="O28:P28"/>
    <mergeCell ref="R28:T28"/>
    <mergeCell ref="R29:T29"/>
    <mergeCell ref="R30:T30"/>
    <mergeCell ref="C28:D28"/>
    <mergeCell ref="E28:F28"/>
    <mergeCell ref="G28:H28"/>
    <mergeCell ref="I28:J28"/>
    <mergeCell ref="K28:L28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C2:AR3"/>
    <mergeCell ref="C5:H5"/>
    <mergeCell ref="I5:N5"/>
    <mergeCell ref="O5:T5"/>
    <mergeCell ref="U5:Z5"/>
    <mergeCell ref="AA5:AF5"/>
    <mergeCell ref="AG5:AL5"/>
    <mergeCell ref="AM5:AR5"/>
    <mergeCell ref="V44:Z44"/>
    <mergeCell ref="V38:Z38"/>
    <mergeCell ref="AA38:AE38"/>
    <mergeCell ref="AF38:AJ38"/>
    <mergeCell ref="V41:Z41"/>
    <mergeCell ref="AA41:AE41"/>
    <mergeCell ref="AF41:AJ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8976-8DA7-4657-B35C-44A6E339259D}">
  <dimension ref="A1:F22"/>
  <sheetViews>
    <sheetView workbookViewId="0">
      <selection activeCell="J16" sqref="J16"/>
    </sheetView>
  </sheetViews>
  <sheetFormatPr defaultRowHeight="15"/>
  <cols>
    <col min="2" max="3" width="10.42578125" bestFit="1" customWidth="1"/>
    <col min="5" max="5" width="10.42578125" bestFit="1" customWidth="1"/>
  </cols>
  <sheetData>
    <row r="1" spans="1:6">
      <c r="A1" s="26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s="26">
        <v>0</v>
      </c>
      <c r="B2" s="26">
        <v>1.93</v>
      </c>
      <c r="C2" s="26">
        <v>2.0630000000000002</v>
      </c>
      <c r="D2" s="26">
        <v>2.9860000000000002</v>
      </c>
      <c r="E2" s="26">
        <v>2.3889999999999998</v>
      </c>
      <c r="F2" s="26">
        <v>2.4910000000000001</v>
      </c>
    </row>
    <row r="3" spans="1:6">
      <c r="A3" s="26">
        <v>50</v>
      </c>
      <c r="B3" s="26">
        <v>1.8640000000000001</v>
      </c>
      <c r="C3" s="26">
        <v>1.9790000000000001</v>
      </c>
      <c r="D3" s="26">
        <v>2.8929999999999998</v>
      </c>
      <c r="E3" s="26">
        <v>2.7240000000000002</v>
      </c>
      <c r="F3" s="26">
        <v>2.4359999999999999</v>
      </c>
    </row>
    <row r="4" spans="1:6">
      <c r="A4" s="26">
        <v>100</v>
      </c>
      <c r="B4" s="26">
        <v>2.0739999999999998</v>
      </c>
      <c r="C4" s="26">
        <v>2.0339999999999998</v>
      </c>
      <c r="D4" s="26">
        <v>3.1859999999999999</v>
      </c>
      <c r="E4" s="26">
        <v>2.1789999999999998</v>
      </c>
      <c r="F4" s="26">
        <v>2.7610000000000001</v>
      </c>
    </row>
    <row r="5" spans="1:6">
      <c r="A5" s="26">
        <v>150</v>
      </c>
      <c r="B5" s="26">
        <v>2.0110000000000001</v>
      </c>
      <c r="C5" s="26">
        <v>2.1539999999999999</v>
      </c>
      <c r="D5" s="26">
        <v>2.9580000000000002</v>
      </c>
      <c r="E5" s="26">
        <v>2.5139999999999998</v>
      </c>
      <c r="F5" s="26">
        <v>2.44</v>
      </c>
    </row>
    <row r="6" spans="1:6">
      <c r="A6" s="26">
        <v>200</v>
      </c>
      <c r="B6" s="26">
        <v>2.0369999999999999</v>
      </c>
      <c r="C6" s="26">
        <v>2.35</v>
      </c>
      <c r="D6" s="26">
        <v>3.129</v>
      </c>
      <c r="E6" s="26">
        <v>2.5779999999999998</v>
      </c>
      <c r="F6" s="26">
        <v>3.73</v>
      </c>
    </row>
    <row r="7" spans="1:6">
      <c r="A7" s="26">
        <v>250</v>
      </c>
      <c r="B7" s="26">
        <v>2.0179999999999998</v>
      </c>
      <c r="C7" s="26">
        <v>2.202</v>
      </c>
      <c r="D7" s="26">
        <v>3.0920000000000001</v>
      </c>
      <c r="E7" s="26">
        <v>2.931</v>
      </c>
      <c r="F7" s="26">
        <v>2.8610000000000002</v>
      </c>
    </row>
    <row r="8" spans="1:6">
      <c r="A8" s="26">
        <v>300</v>
      </c>
      <c r="B8" s="26">
        <v>2.137</v>
      </c>
      <c r="C8" s="26">
        <v>2.1789999999999998</v>
      </c>
      <c r="D8" s="26">
        <v>3.262</v>
      </c>
      <c r="E8" s="26">
        <v>2.9289999999999998</v>
      </c>
      <c r="F8" s="26">
        <v>2.8809999999999998</v>
      </c>
    </row>
    <row r="9" spans="1:6">
      <c r="A9" s="26">
        <v>350</v>
      </c>
      <c r="B9" s="26">
        <v>1.861</v>
      </c>
      <c r="C9" s="26">
        <v>2.0139999999999998</v>
      </c>
      <c r="D9" s="26">
        <v>2.7690000000000001</v>
      </c>
      <c r="E9" s="26">
        <v>2.6739999999999999</v>
      </c>
      <c r="F9" s="26">
        <v>2.984</v>
      </c>
    </row>
    <row r="10" spans="1:6">
      <c r="A10" s="26">
        <v>400</v>
      </c>
      <c r="B10" s="26">
        <v>2.3199999999999998</v>
      </c>
      <c r="C10" s="26">
        <v>2.3780000000000001</v>
      </c>
      <c r="D10" s="26">
        <v>3.4990000000000001</v>
      </c>
      <c r="E10" s="26">
        <v>3.145</v>
      </c>
      <c r="F10" s="26">
        <v>2.7559999999999998</v>
      </c>
    </row>
    <row r="11" spans="1:6">
      <c r="A11" s="26">
        <v>450</v>
      </c>
      <c r="B11" s="26">
        <v>2.2120000000000002</v>
      </c>
      <c r="C11" s="26">
        <v>1.917</v>
      </c>
      <c r="D11" s="26">
        <v>2.8330000000000002</v>
      </c>
      <c r="E11" s="26">
        <v>2.3079999999999998</v>
      </c>
      <c r="F11" s="26">
        <v>3.4510000000000001</v>
      </c>
    </row>
    <row r="12" spans="1:6">
      <c r="A12" s="26">
        <v>500</v>
      </c>
      <c r="B12" s="26">
        <v>2.1930000000000001</v>
      </c>
      <c r="C12" s="26">
        <v>2.39</v>
      </c>
      <c r="D12" s="26">
        <v>3.4319999999999999</v>
      </c>
      <c r="E12" s="26">
        <v>2.7650000000000001</v>
      </c>
      <c r="F12" s="26">
        <v>3.1040000000000001</v>
      </c>
    </row>
    <row r="13" spans="1:6">
      <c r="A13" s="26">
        <v>550</v>
      </c>
      <c r="B13" s="26">
        <v>2.8620000000000001</v>
      </c>
      <c r="C13" s="26">
        <v>2.798</v>
      </c>
      <c r="D13" s="26">
        <v>4.2839999999999998</v>
      </c>
      <c r="E13" s="26">
        <v>3.129</v>
      </c>
      <c r="F13" s="26">
        <v>3.758</v>
      </c>
    </row>
    <row r="14" spans="1:6">
      <c r="A14" s="26">
        <v>600</v>
      </c>
      <c r="B14" s="26">
        <v>2.6219999999999999</v>
      </c>
      <c r="C14" s="26">
        <v>2.3170000000000002</v>
      </c>
      <c r="D14" s="26">
        <v>3.1030000000000002</v>
      </c>
      <c r="E14" s="26">
        <v>2.294</v>
      </c>
      <c r="F14" s="26">
        <v>3.7890000000000001</v>
      </c>
    </row>
    <row r="15" spans="1:6">
      <c r="A15" s="26">
        <v>650</v>
      </c>
      <c r="B15" s="26">
        <v>1.9179999999999999</v>
      </c>
      <c r="C15" s="26">
        <v>2.0819999999999999</v>
      </c>
      <c r="D15" s="26">
        <v>2.9220000000000002</v>
      </c>
      <c r="E15" s="26">
        <v>2.7589999999999999</v>
      </c>
      <c r="F15" s="26">
        <v>3.3959999999999999</v>
      </c>
    </row>
    <row r="16" spans="1:6">
      <c r="A16" s="26">
        <v>700</v>
      </c>
      <c r="B16" s="26">
        <v>2.1960000000000002</v>
      </c>
      <c r="C16" s="26">
        <v>2.1739999999999999</v>
      </c>
      <c r="D16" s="26">
        <v>2.8679999999999999</v>
      </c>
      <c r="E16" s="26">
        <v>2.42</v>
      </c>
      <c r="F16" s="26">
        <v>2.9009999999999998</v>
      </c>
    </row>
    <row r="17" spans="1:6">
      <c r="A17" s="26">
        <v>750</v>
      </c>
      <c r="B17" s="26">
        <v>1.958</v>
      </c>
      <c r="C17" s="26">
        <v>2.1819999999999999</v>
      </c>
      <c r="D17" s="26">
        <v>2.839</v>
      </c>
      <c r="E17" s="26">
        <v>3.3839999999999999</v>
      </c>
      <c r="F17" s="26">
        <v>2.63</v>
      </c>
    </row>
    <row r="18" spans="1:6">
      <c r="A18" s="26">
        <v>800</v>
      </c>
      <c r="B18" s="26">
        <v>2.0579999999999998</v>
      </c>
      <c r="C18" s="26">
        <v>2.4430000000000001</v>
      </c>
      <c r="D18" s="26">
        <v>3.286</v>
      </c>
      <c r="E18" s="26">
        <v>3.0219999999999998</v>
      </c>
      <c r="F18" s="26">
        <v>2.7389999999999999</v>
      </c>
    </row>
    <row r="19" spans="1:6">
      <c r="A19" s="26">
        <v>850</v>
      </c>
      <c r="B19" s="26">
        <v>1.875</v>
      </c>
      <c r="C19" s="26">
        <v>1.9139999999999999</v>
      </c>
      <c r="D19" s="26">
        <v>2.8279999999999998</v>
      </c>
      <c r="E19" s="26">
        <v>2.7519999999999998</v>
      </c>
      <c r="F19" s="26">
        <v>2.4060000000000001</v>
      </c>
    </row>
    <row r="20" spans="1:6">
      <c r="A20" s="26">
        <v>900</v>
      </c>
      <c r="B20" s="26">
        <v>1.857</v>
      </c>
      <c r="C20" s="26">
        <v>2.048</v>
      </c>
      <c r="D20" s="26">
        <v>2.8319999999999999</v>
      </c>
      <c r="E20" s="26">
        <v>2.8210000000000002</v>
      </c>
      <c r="F20" s="26">
        <v>2.7639999999999998</v>
      </c>
    </row>
    <row r="21" spans="1:6">
      <c r="A21" s="26">
        <v>950</v>
      </c>
      <c r="B21" s="26">
        <v>1.885</v>
      </c>
      <c r="C21" s="26">
        <v>1.996</v>
      </c>
      <c r="D21" s="26">
        <v>2.9449999999999998</v>
      </c>
      <c r="E21" s="26">
        <v>3.0470000000000002</v>
      </c>
      <c r="F21" s="26">
        <v>2.8610000000000002</v>
      </c>
    </row>
    <row r="22" spans="1:6">
      <c r="A22" s="26">
        <v>1000</v>
      </c>
      <c r="B22" s="26">
        <v>1.607</v>
      </c>
      <c r="C22" s="26">
        <v>1.833</v>
      </c>
      <c r="D22" s="26">
        <v>2.4039999999999999</v>
      </c>
      <c r="E22" s="26">
        <v>2.4380000000000002</v>
      </c>
      <c r="F22" s="26">
        <v>3.3919999999999999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C561-375E-4A54-9012-59758291D6CA}">
  <dimension ref="A1:F8"/>
  <sheetViews>
    <sheetView tabSelected="1" workbookViewId="0">
      <selection sqref="A1:F8"/>
    </sheetView>
  </sheetViews>
  <sheetFormatPr defaultRowHeight="15"/>
  <sheetData>
    <row r="1" spans="1:6">
      <c r="A1" t="s">
        <v>35</v>
      </c>
      <c r="B1" t="s">
        <v>26</v>
      </c>
      <c r="C1" t="s">
        <v>27</v>
      </c>
      <c r="D1" t="s">
        <v>28</v>
      </c>
      <c r="E1" t="s">
        <v>3</v>
      </c>
      <c r="F1" t="s">
        <v>4</v>
      </c>
    </row>
    <row r="2" spans="1:6">
      <c r="A2">
        <v>2007</v>
      </c>
      <c r="B2">
        <v>101</v>
      </c>
      <c r="C2">
        <v>102</v>
      </c>
      <c r="D2">
        <v>101</v>
      </c>
      <c r="E2">
        <v>102</v>
      </c>
      <c r="F2">
        <v>100</v>
      </c>
    </row>
    <row r="3" spans="1:6">
      <c r="A3">
        <v>2010</v>
      </c>
      <c r="B3">
        <v>107</v>
      </c>
      <c r="C3">
        <v>108</v>
      </c>
      <c r="D3">
        <v>107</v>
      </c>
      <c r="E3">
        <v>107</v>
      </c>
      <c r="F3">
        <v>108</v>
      </c>
    </row>
    <row r="4" spans="1:6">
      <c r="A4">
        <v>2011</v>
      </c>
      <c r="B4">
        <v>109</v>
      </c>
      <c r="C4">
        <v>108</v>
      </c>
      <c r="D4">
        <v>107</v>
      </c>
      <c r="E4">
        <v>108</v>
      </c>
      <c r="F4" t="s">
        <v>36</v>
      </c>
    </row>
    <row r="5" spans="1:6">
      <c r="A5">
        <v>2012</v>
      </c>
      <c r="B5">
        <v>106</v>
      </c>
      <c r="C5">
        <v>105</v>
      </c>
      <c r="D5">
        <v>105</v>
      </c>
      <c r="E5" t="s">
        <v>36</v>
      </c>
      <c r="F5">
        <v>105</v>
      </c>
    </row>
    <row r="6" spans="1:6">
      <c r="A6">
        <v>2013</v>
      </c>
      <c r="B6">
        <v>108</v>
      </c>
      <c r="C6">
        <v>107</v>
      </c>
      <c r="D6">
        <v>107</v>
      </c>
      <c r="E6">
        <v>107</v>
      </c>
      <c r="F6" t="s">
        <v>36</v>
      </c>
    </row>
    <row r="7" spans="1:6">
      <c r="A7">
        <v>2023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</row>
    <row r="8" spans="1:6">
      <c r="A8">
        <v>2024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2025-03-05T19:52:21Z</dcterms:created>
  <dcterms:modified xsi:type="dcterms:W3CDTF">2025-03-25T17:31:19Z</dcterms:modified>
  <cp:category/>
  <cp:contentStatus/>
</cp:coreProperties>
</file>