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samuel_alalade_ttu_edu/Documents/Research/PhD/0-7147/Tasks/Task 9/Shared FIles/rpdb/sections_info/level_1_sections/2-I820-1/survey_data/"/>
    </mc:Choice>
  </mc:AlternateContent>
  <xr:revisionPtr revIDLastSave="12" documentId="11_FFC65FC07141A8DC12160B0C2B9F4D0A671AEE92" xr6:coauthVersionLast="47" xr6:coauthVersionMax="47" xr10:uidLastSave="{E9AF26DD-39AB-4989-AB33-C0744ECD5877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Y29" i="1"/>
  <c r="R29" i="1"/>
  <c r="H20" i="1"/>
  <c r="X29" i="1" s="1"/>
  <c r="H18" i="1"/>
  <c r="H17" i="1"/>
  <c r="W29" i="1" s="1"/>
  <c r="H16" i="1"/>
  <c r="AT11" i="1" s="1"/>
  <c r="H15" i="1"/>
  <c r="H14" i="1"/>
  <c r="H13" i="1"/>
  <c r="AT15" i="1" s="1"/>
  <c r="H12" i="1"/>
  <c r="H11" i="1"/>
  <c r="AT9" i="1" s="1"/>
  <c r="H9" i="1"/>
  <c r="AT7" i="1"/>
  <c r="V29" i="1" l="1"/>
  <c r="AT13" i="1"/>
  <c r="Z29" i="1"/>
</calcChain>
</file>

<file path=xl/sharedStrings.xml><?xml version="1.0" encoding="utf-8"?>
<sst xmlns="http://schemas.openxmlformats.org/spreadsheetml/2006/main" count="266" uniqueCount="31">
  <si>
    <t>Crack ID</t>
  </si>
  <si>
    <t>S-1-1</t>
  </si>
  <si>
    <t>S-1-2</t>
  </si>
  <si>
    <t>M-1-1</t>
  </si>
  <si>
    <t>M-1-2</t>
  </si>
  <si>
    <t>L-1-1</t>
  </si>
  <si>
    <t>L-1-2</t>
  </si>
  <si>
    <t>S-2-1</t>
  </si>
  <si>
    <t>S-2-2</t>
  </si>
  <si>
    <t>M-2-1</t>
  </si>
  <si>
    <t>M-2-2</t>
  </si>
  <si>
    <t>L-2-1</t>
  </si>
  <si>
    <t>L-2-2</t>
  </si>
  <si>
    <t>LTE</t>
  </si>
  <si>
    <t>Deflections</t>
  </si>
  <si>
    <t>2-I820-1</t>
  </si>
  <si>
    <t>Winter</t>
  </si>
  <si>
    <t>Upstream</t>
  </si>
  <si>
    <t>Downstream</t>
  </si>
  <si>
    <t>Summer</t>
  </si>
  <si>
    <t>Average</t>
  </si>
  <si>
    <t>Winter Average</t>
  </si>
  <si>
    <t>Summer Average</t>
  </si>
  <si>
    <t>Small Average</t>
  </si>
  <si>
    <t>Medium Average</t>
  </si>
  <si>
    <t>Large Average</t>
  </si>
  <si>
    <t>S</t>
  </si>
  <si>
    <t>M</t>
  </si>
  <si>
    <t>L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</si>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</sst>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0" fontId="0" fillId="0" borderId="3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27" sqref="V27:AJ46"/>
    </sheetView>
  </sheetViews>
  <sheetFormatPr defaultRowHeight="15" x14ac:dyDescent="0.25"/>
  <sheetData>
    <row r="1" spans="2:48" ht="15.75" thickBot="1" x14ac:dyDescent="0.3"/>
    <row r="2" spans="2:48" x14ac:dyDescent="0.25">
      <c r="C2" s="22" t="s">
        <v>14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4"/>
    </row>
    <row r="3" spans="2:48" ht="15.75" thickBot="1" x14ac:dyDescent="0.3"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7"/>
    </row>
    <row r="4" spans="2:48" ht="29.25" thickBot="1" x14ac:dyDescent="0.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 x14ac:dyDescent="0.3">
      <c r="C5" s="28">
        <v>2007</v>
      </c>
      <c r="D5" s="29"/>
      <c r="E5" s="29"/>
      <c r="F5" s="29"/>
      <c r="G5" s="29"/>
      <c r="H5" s="30"/>
      <c r="I5" s="28">
        <v>2010</v>
      </c>
      <c r="J5" s="29"/>
      <c r="K5" s="29"/>
      <c r="L5" s="29"/>
      <c r="M5" s="29"/>
      <c r="N5" s="30"/>
      <c r="O5" s="28">
        <v>2011</v>
      </c>
      <c r="P5" s="29"/>
      <c r="Q5" s="29"/>
      <c r="R5" s="29"/>
      <c r="S5" s="29"/>
      <c r="T5" s="30"/>
      <c r="U5" s="28">
        <v>2012</v>
      </c>
      <c r="V5" s="29"/>
      <c r="W5" s="29"/>
      <c r="X5" s="29"/>
      <c r="Y5" s="29"/>
      <c r="Z5" s="30"/>
      <c r="AA5" s="28">
        <v>2013</v>
      </c>
      <c r="AB5" s="29"/>
      <c r="AC5" s="29"/>
      <c r="AD5" s="29"/>
      <c r="AE5" s="29"/>
      <c r="AF5" s="30"/>
      <c r="AG5" s="28">
        <v>2023</v>
      </c>
      <c r="AH5" s="29"/>
      <c r="AI5" s="29"/>
      <c r="AJ5" s="29"/>
      <c r="AK5" s="29"/>
      <c r="AL5" s="30"/>
      <c r="AM5" s="28">
        <v>2024</v>
      </c>
      <c r="AN5" s="29"/>
      <c r="AO5" s="29"/>
      <c r="AP5" s="29"/>
      <c r="AQ5" s="29"/>
      <c r="AR5" s="30"/>
    </row>
    <row r="6" spans="2:48" ht="21" x14ac:dyDescent="0.35">
      <c r="C6" s="31" t="s">
        <v>15</v>
      </c>
      <c r="D6" s="32"/>
      <c r="E6" s="32"/>
      <c r="F6" s="32"/>
      <c r="G6" s="32"/>
      <c r="H6" s="42"/>
      <c r="I6" s="31" t="s">
        <v>15</v>
      </c>
      <c r="J6" s="32"/>
      <c r="K6" s="32"/>
      <c r="L6" s="32"/>
      <c r="M6" s="32"/>
      <c r="N6" s="42"/>
      <c r="O6" s="31" t="s">
        <v>15</v>
      </c>
      <c r="P6" s="32"/>
      <c r="Q6" s="32"/>
      <c r="R6" s="32"/>
      <c r="S6" s="32"/>
      <c r="T6" s="42"/>
      <c r="U6" s="31" t="s">
        <v>15</v>
      </c>
      <c r="V6" s="32"/>
      <c r="W6" s="32"/>
      <c r="X6" s="32"/>
      <c r="Y6" s="32"/>
      <c r="Z6" s="42"/>
      <c r="AA6" s="31" t="s">
        <v>15</v>
      </c>
      <c r="AB6" s="32"/>
      <c r="AC6" s="32"/>
      <c r="AD6" s="32"/>
      <c r="AE6" s="32"/>
      <c r="AF6" s="42"/>
      <c r="AG6" s="31" t="s">
        <v>15</v>
      </c>
      <c r="AH6" s="32"/>
      <c r="AI6" s="32"/>
      <c r="AJ6" s="32"/>
      <c r="AK6" s="32"/>
      <c r="AL6" s="42"/>
      <c r="AM6" s="31" t="s">
        <v>15</v>
      </c>
      <c r="AN6" s="32"/>
      <c r="AO6" s="32"/>
      <c r="AP6" s="32"/>
      <c r="AQ6" s="32"/>
      <c r="AR6" s="33"/>
      <c r="AT6" s="34" t="s">
        <v>21</v>
      </c>
      <c r="AU6" s="35"/>
      <c r="AV6" s="36"/>
    </row>
    <row r="7" spans="2:48" ht="21.75" thickBot="1" x14ac:dyDescent="0.4">
      <c r="C7" s="37" t="s">
        <v>16</v>
      </c>
      <c r="D7" s="38"/>
      <c r="E7" s="39"/>
      <c r="F7" s="40" t="s">
        <v>19</v>
      </c>
      <c r="G7" s="38"/>
      <c r="H7" s="41"/>
      <c r="I7" s="37" t="s">
        <v>16</v>
      </c>
      <c r="J7" s="38"/>
      <c r="K7" s="39"/>
      <c r="L7" s="40" t="s">
        <v>19</v>
      </c>
      <c r="M7" s="38"/>
      <c r="N7" s="41"/>
      <c r="O7" s="37" t="s">
        <v>16</v>
      </c>
      <c r="P7" s="38"/>
      <c r="Q7" s="39"/>
      <c r="R7" s="40" t="s">
        <v>19</v>
      </c>
      <c r="S7" s="38"/>
      <c r="T7" s="41"/>
      <c r="U7" s="37" t="s">
        <v>16</v>
      </c>
      <c r="V7" s="38"/>
      <c r="W7" s="39"/>
      <c r="X7" s="40" t="s">
        <v>19</v>
      </c>
      <c r="Y7" s="38"/>
      <c r="Z7" s="41"/>
      <c r="AA7" s="37" t="s">
        <v>16</v>
      </c>
      <c r="AB7" s="38"/>
      <c r="AC7" s="39"/>
      <c r="AD7" s="40" t="s">
        <v>19</v>
      </c>
      <c r="AE7" s="38"/>
      <c r="AF7" s="41"/>
      <c r="AG7" s="37" t="s">
        <v>16</v>
      </c>
      <c r="AH7" s="38"/>
      <c r="AI7" s="39"/>
      <c r="AJ7" s="40" t="s">
        <v>19</v>
      </c>
      <c r="AK7" s="38"/>
      <c r="AL7" s="41"/>
      <c r="AM7" s="37" t="s">
        <v>16</v>
      </c>
      <c r="AN7" s="38"/>
      <c r="AO7" s="39"/>
      <c r="AP7" s="40" t="s">
        <v>19</v>
      </c>
      <c r="AQ7" s="38"/>
      <c r="AR7" s="41"/>
      <c r="AT7" s="43" t="str">
        <f>IFERROR(ROUND(AVERAGE(E9:E20,K9:K20,Q9:Q20,W9:W20,AC9:AC20,AI9:AI20,AO9:AO20),3),"NO DATA")</f>
        <v>NO DATA</v>
      </c>
      <c r="AU7" s="44"/>
      <c r="AV7" s="45"/>
    </row>
    <row r="8" spans="2:48" ht="21" x14ac:dyDescent="0.35">
      <c r="B8" s="2" t="s">
        <v>0</v>
      </c>
      <c r="C8" s="3" t="s">
        <v>17</v>
      </c>
      <c r="D8" s="4" t="s">
        <v>18</v>
      </c>
      <c r="E8" s="4" t="s">
        <v>20</v>
      </c>
      <c r="F8" s="4" t="s">
        <v>17</v>
      </c>
      <c r="G8" s="4" t="s">
        <v>18</v>
      </c>
      <c r="H8" s="4" t="s">
        <v>20</v>
      </c>
      <c r="I8" s="3" t="s">
        <v>17</v>
      </c>
      <c r="J8" s="4" t="s">
        <v>18</v>
      </c>
      <c r="K8" s="4" t="s">
        <v>20</v>
      </c>
      <c r="L8" s="4" t="s">
        <v>17</v>
      </c>
      <c r="M8" s="4" t="s">
        <v>18</v>
      </c>
      <c r="N8" s="4" t="s">
        <v>20</v>
      </c>
      <c r="O8" s="3" t="s">
        <v>17</v>
      </c>
      <c r="P8" s="4" t="s">
        <v>18</v>
      </c>
      <c r="Q8" s="4" t="s">
        <v>20</v>
      </c>
      <c r="R8" s="4" t="s">
        <v>17</v>
      </c>
      <c r="S8" s="4" t="s">
        <v>18</v>
      </c>
      <c r="T8" s="4" t="s">
        <v>20</v>
      </c>
      <c r="U8" s="3" t="s">
        <v>17</v>
      </c>
      <c r="V8" s="4" t="s">
        <v>18</v>
      </c>
      <c r="W8" s="4" t="s">
        <v>20</v>
      </c>
      <c r="X8" s="4" t="s">
        <v>17</v>
      </c>
      <c r="Y8" s="4" t="s">
        <v>18</v>
      </c>
      <c r="Z8" s="4" t="s">
        <v>20</v>
      </c>
      <c r="AA8" s="3" t="s">
        <v>17</v>
      </c>
      <c r="AB8" s="4" t="s">
        <v>18</v>
      </c>
      <c r="AC8" s="4" t="s">
        <v>20</v>
      </c>
      <c r="AD8" s="4" t="s">
        <v>17</v>
      </c>
      <c r="AE8" s="4" t="s">
        <v>18</v>
      </c>
      <c r="AF8" s="4" t="s">
        <v>20</v>
      </c>
      <c r="AG8" s="3" t="s">
        <v>17</v>
      </c>
      <c r="AH8" s="4" t="s">
        <v>18</v>
      </c>
      <c r="AI8" s="4" t="s">
        <v>20</v>
      </c>
      <c r="AJ8" s="4" t="s">
        <v>17</v>
      </c>
      <c r="AK8" s="4" t="s">
        <v>18</v>
      </c>
      <c r="AL8" s="4" t="s">
        <v>20</v>
      </c>
      <c r="AM8" s="3" t="s">
        <v>17</v>
      </c>
      <c r="AN8" s="4" t="s">
        <v>18</v>
      </c>
      <c r="AO8" s="4" t="s">
        <v>20</v>
      </c>
      <c r="AP8" s="4" t="s">
        <v>17</v>
      </c>
      <c r="AQ8" s="4" t="s">
        <v>18</v>
      </c>
      <c r="AR8" s="5" t="s">
        <v>20</v>
      </c>
      <c r="AT8" s="43" t="s">
        <v>22</v>
      </c>
      <c r="AU8" s="44"/>
      <c r="AV8" s="45"/>
    </row>
    <row r="9" spans="2:48" ht="21" x14ac:dyDescent="0.35">
      <c r="B9" s="6" t="s">
        <v>1</v>
      </c>
      <c r="C9" s="3"/>
      <c r="D9" s="4"/>
      <c r="E9" s="4"/>
      <c r="F9" s="4">
        <v>4.83</v>
      </c>
      <c r="G9" s="4">
        <v>3.28</v>
      </c>
      <c r="H9" s="4">
        <f>AVERAGE(F9:G9)</f>
        <v>4.0549999999999997</v>
      </c>
      <c r="I9" s="3"/>
      <c r="J9" s="4"/>
      <c r="K9" s="4"/>
      <c r="L9" s="4"/>
      <c r="M9" s="4"/>
      <c r="N9" s="4"/>
      <c r="O9" s="3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3"/>
      <c r="AB9" s="4"/>
      <c r="AC9" s="4"/>
      <c r="AD9" s="4"/>
      <c r="AE9" s="4"/>
      <c r="AF9" s="4"/>
      <c r="AG9" s="3"/>
      <c r="AH9" s="4"/>
      <c r="AI9" s="4"/>
      <c r="AJ9" s="4"/>
      <c r="AK9" s="4"/>
      <c r="AL9" s="4"/>
      <c r="AM9" s="3"/>
      <c r="AN9" s="4"/>
      <c r="AO9" s="4"/>
      <c r="AP9" s="4"/>
      <c r="AQ9" s="4"/>
      <c r="AR9" s="5"/>
      <c r="AT9" s="43">
        <f>IFERROR(ROUND(AVERAGE(H9:H20,N9:N20,T9:T20,Z9:Z20,AF9:AF20,AL9:AL20,AR9:AR20),3),"NO DATA")</f>
        <v>3.3210000000000002</v>
      </c>
      <c r="AU9" s="44"/>
      <c r="AV9" s="45"/>
    </row>
    <row r="10" spans="2:48" ht="21" x14ac:dyDescent="0.35">
      <c r="B10" s="6" t="s">
        <v>2</v>
      </c>
      <c r="C10" s="3"/>
      <c r="D10" s="4"/>
      <c r="E10" s="4"/>
      <c r="F10" s="4"/>
      <c r="G10" s="4"/>
      <c r="H10" s="4"/>
      <c r="I10" s="3"/>
      <c r="J10" s="4"/>
      <c r="K10" s="4"/>
      <c r="L10" s="4"/>
      <c r="M10" s="4"/>
      <c r="N10" s="4"/>
      <c r="O10" s="3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3"/>
      <c r="AB10" s="4"/>
      <c r="AC10" s="4"/>
      <c r="AD10" s="4"/>
      <c r="AE10" s="4"/>
      <c r="AF10" s="4"/>
      <c r="AG10" s="3"/>
      <c r="AH10" s="4"/>
      <c r="AI10" s="4"/>
      <c r="AJ10" s="4"/>
      <c r="AK10" s="4"/>
      <c r="AL10" s="4"/>
      <c r="AM10" s="3"/>
      <c r="AN10" s="4"/>
      <c r="AO10" s="4"/>
      <c r="AP10" s="4"/>
      <c r="AQ10" s="4"/>
      <c r="AR10" s="5"/>
      <c r="AT10" s="43" t="s">
        <v>23</v>
      </c>
      <c r="AU10" s="44"/>
      <c r="AV10" s="45"/>
    </row>
    <row r="11" spans="2:48" ht="21" x14ac:dyDescent="0.35">
      <c r="B11" s="6" t="s">
        <v>3</v>
      </c>
      <c r="C11" s="3"/>
      <c r="D11" s="4"/>
      <c r="E11" s="4"/>
      <c r="F11" s="4">
        <v>4.46</v>
      </c>
      <c r="G11" s="4">
        <v>3.08</v>
      </c>
      <c r="H11" s="4">
        <f t="shared" ref="H11:H20" si="0">AVERAGE(F11:G11)</f>
        <v>3.77</v>
      </c>
      <c r="I11" s="3"/>
      <c r="J11" s="4"/>
      <c r="K11" s="4"/>
      <c r="L11" s="4"/>
      <c r="M11" s="4"/>
      <c r="N11" s="4"/>
      <c r="O11" s="3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3"/>
      <c r="AB11" s="4"/>
      <c r="AC11" s="4"/>
      <c r="AD11" s="4"/>
      <c r="AE11" s="4"/>
      <c r="AF11" s="4"/>
      <c r="AG11" s="3"/>
      <c r="AH11" s="4"/>
      <c r="AI11" s="4"/>
      <c r="AJ11" s="4"/>
      <c r="AK11" s="4"/>
      <c r="AL11" s="4"/>
      <c r="AM11" s="3"/>
      <c r="AN11" s="4"/>
      <c r="AO11" s="4"/>
      <c r="AP11" s="4"/>
      <c r="AQ11" s="4"/>
      <c r="AR11" s="5"/>
      <c r="AT11" s="46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3.9529999999999998</v>
      </c>
      <c r="AU11" s="47"/>
      <c r="AV11" s="48"/>
    </row>
    <row r="12" spans="2:48" ht="21" x14ac:dyDescent="0.35">
      <c r="B12" s="6" t="s">
        <v>4</v>
      </c>
      <c r="C12" s="3"/>
      <c r="D12" s="4"/>
      <c r="E12" s="4"/>
      <c r="F12" s="4">
        <v>3.94</v>
      </c>
      <c r="G12" s="4">
        <v>2.75</v>
      </c>
      <c r="H12" s="4">
        <f t="shared" si="0"/>
        <v>3.3449999999999998</v>
      </c>
      <c r="I12" s="3"/>
      <c r="J12" s="4"/>
      <c r="K12" s="4"/>
      <c r="L12" s="4"/>
      <c r="M12" s="4"/>
      <c r="N12" s="4"/>
      <c r="O12" s="3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3"/>
      <c r="AB12" s="4"/>
      <c r="AC12" s="4"/>
      <c r="AD12" s="4"/>
      <c r="AE12" s="4"/>
      <c r="AF12" s="4"/>
      <c r="AG12" s="3"/>
      <c r="AH12" s="4"/>
      <c r="AI12" s="4"/>
      <c r="AJ12" s="4"/>
      <c r="AK12" s="4"/>
      <c r="AL12" s="4"/>
      <c r="AM12" s="3"/>
      <c r="AN12" s="4"/>
      <c r="AO12" s="4"/>
      <c r="AP12" s="4"/>
      <c r="AQ12" s="4"/>
      <c r="AR12" s="5"/>
      <c r="AT12" s="43" t="s">
        <v>24</v>
      </c>
      <c r="AU12" s="44"/>
      <c r="AV12" s="45"/>
    </row>
    <row r="13" spans="2:48" ht="21" x14ac:dyDescent="0.35">
      <c r="B13" s="6" t="s">
        <v>5</v>
      </c>
      <c r="C13" s="3"/>
      <c r="D13" s="4"/>
      <c r="E13" s="4"/>
      <c r="F13" s="4">
        <v>2.19</v>
      </c>
      <c r="G13" s="4">
        <v>2.29</v>
      </c>
      <c r="H13" s="4">
        <f t="shared" si="0"/>
        <v>2.2400000000000002</v>
      </c>
      <c r="I13" s="3"/>
      <c r="J13" s="4"/>
      <c r="K13" s="4"/>
      <c r="L13" s="4"/>
      <c r="M13" s="4"/>
      <c r="N13" s="4"/>
      <c r="O13" s="3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3"/>
      <c r="AB13" s="4"/>
      <c r="AC13" s="4"/>
      <c r="AD13" s="4"/>
      <c r="AE13" s="4"/>
      <c r="AF13" s="4"/>
      <c r="AG13" s="3"/>
      <c r="AH13" s="4"/>
      <c r="AI13" s="4"/>
      <c r="AJ13" s="4"/>
      <c r="AK13" s="4"/>
      <c r="AL13" s="4"/>
      <c r="AM13" s="3"/>
      <c r="AN13" s="4"/>
      <c r="AO13" s="4"/>
      <c r="AP13" s="4"/>
      <c r="AQ13" s="4"/>
      <c r="AR13" s="5"/>
      <c r="AT13" s="46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3.399</v>
      </c>
      <c r="AU13" s="47"/>
      <c r="AV13" s="48"/>
    </row>
    <row r="14" spans="2:48" ht="21" x14ac:dyDescent="0.35">
      <c r="B14" s="6" t="s">
        <v>6</v>
      </c>
      <c r="C14" s="3"/>
      <c r="D14" s="4"/>
      <c r="E14" s="4"/>
      <c r="F14" s="4">
        <v>3.02</v>
      </c>
      <c r="G14" s="4">
        <v>2.0499999999999998</v>
      </c>
      <c r="H14" s="4">
        <f t="shared" si="0"/>
        <v>2.5350000000000001</v>
      </c>
      <c r="I14" s="3"/>
      <c r="J14" s="4"/>
      <c r="K14" s="4"/>
      <c r="L14" s="4"/>
      <c r="M14" s="4"/>
      <c r="N14" s="4"/>
      <c r="O14" s="3"/>
      <c r="P14" s="4"/>
      <c r="Q14" s="4"/>
      <c r="R14" s="4"/>
      <c r="S14" s="4"/>
      <c r="T14" s="4"/>
      <c r="U14" s="3"/>
      <c r="V14" s="4"/>
      <c r="W14" s="4"/>
      <c r="X14" s="4"/>
      <c r="Y14" s="4"/>
      <c r="Z14" s="4"/>
      <c r="AA14" s="3"/>
      <c r="AB14" s="4"/>
      <c r="AC14" s="4"/>
      <c r="AD14" s="4"/>
      <c r="AE14" s="4"/>
      <c r="AF14" s="4"/>
      <c r="AG14" s="3"/>
      <c r="AH14" s="4"/>
      <c r="AI14" s="4"/>
      <c r="AJ14" s="4"/>
      <c r="AK14" s="4"/>
      <c r="AL14" s="4"/>
      <c r="AM14" s="3"/>
      <c r="AN14" s="4"/>
      <c r="AO14" s="4"/>
      <c r="AP14" s="4"/>
      <c r="AQ14" s="4"/>
      <c r="AR14" s="5"/>
      <c r="AT14" s="43" t="s">
        <v>25</v>
      </c>
      <c r="AU14" s="44"/>
      <c r="AV14" s="45"/>
    </row>
    <row r="15" spans="2:48" ht="21.75" thickBot="1" x14ac:dyDescent="0.4">
      <c r="B15" s="6" t="s">
        <v>7</v>
      </c>
      <c r="C15" s="3"/>
      <c r="D15" s="4"/>
      <c r="E15" s="4"/>
      <c r="F15" s="4">
        <v>5.67</v>
      </c>
      <c r="G15" s="4">
        <v>3.82</v>
      </c>
      <c r="H15" s="4">
        <f t="shared" si="0"/>
        <v>4.7450000000000001</v>
      </c>
      <c r="I15" s="3"/>
      <c r="J15" s="4"/>
      <c r="K15" s="4"/>
      <c r="L15" s="4"/>
      <c r="M15" s="4"/>
      <c r="N15" s="4"/>
      <c r="O15" s="3"/>
      <c r="P15" s="4"/>
      <c r="Q15" s="4"/>
      <c r="R15" s="4"/>
      <c r="S15" s="4"/>
      <c r="T15" s="4"/>
      <c r="U15" s="3"/>
      <c r="V15" s="4"/>
      <c r="W15" s="4"/>
      <c r="X15" s="4"/>
      <c r="Y15" s="4"/>
      <c r="Z15" s="4"/>
      <c r="AA15" s="3"/>
      <c r="AB15" s="4"/>
      <c r="AC15" s="4"/>
      <c r="AD15" s="4"/>
      <c r="AE15" s="4"/>
      <c r="AF15" s="4"/>
      <c r="AG15" s="3"/>
      <c r="AH15" s="4"/>
      <c r="AI15" s="4"/>
      <c r="AJ15" s="4"/>
      <c r="AK15" s="4"/>
      <c r="AL15" s="4"/>
      <c r="AM15" s="3"/>
      <c r="AN15" s="4"/>
      <c r="AO15" s="4"/>
      <c r="AP15" s="4"/>
      <c r="AQ15" s="4"/>
      <c r="AR15" s="5"/>
      <c r="AT15" s="49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2.585</v>
      </c>
      <c r="AU15" s="50"/>
      <c r="AV15" s="51"/>
    </row>
    <row r="16" spans="2:48" x14ac:dyDescent="0.25">
      <c r="B16" s="6" t="s">
        <v>8</v>
      </c>
      <c r="C16" s="3"/>
      <c r="D16" s="4"/>
      <c r="E16" s="4"/>
      <c r="F16" s="4">
        <v>3.64</v>
      </c>
      <c r="G16" s="4">
        <v>2.48</v>
      </c>
      <c r="H16" s="4">
        <f t="shared" si="0"/>
        <v>3.06</v>
      </c>
      <c r="I16" s="3"/>
      <c r="J16" s="4"/>
      <c r="K16" s="4"/>
      <c r="L16" s="4"/>
      <c r="M16" s="4"/>
      <c r="N16" s="4"/>
      <c r="O16" s="3"/>
      <c r="P16" s="4"/>
      <c r="Q16" s="4"/>
      <c r="R16" s="4"/>
      <c r="S16" s="4"/>
      <c r="T16" s="4"/>
      <c r="U16" s="3"/>
      <c r="V16" s="4"/>
      <c r="W16" s="4"/>
      <c r="X16" s="4"/>
      <c r="Y16" s="4"/>
      <c r="Z16" s="4"/>
      <c r="AA16" s="3"/>
      <c r="AB16" s="4"/>
      <c r="AC16" s="4"/>
      <c r="AD16" s="4"/>
      <c r="AE16" s="4"/>
      <c r="AF16" s="4"/>
      <c r="AG16" s="3"/>
      <c r="AH16" s="4"/>
      <c r="AI16" s="4"/>
      <c r="AJ16" s="4"/>
      <c r="AK16" s="4"/>
      <c r="AL16" s="4"/>
      <c r="AM16" s="3"/>
      <c r="AN16" s="4"/>
      <c r="AO16" s="4"/>
      <c r="AP16" s="4"/>
      <c r="AQ16" s="4"/>
      <c r="AR16" s="5"/>
    </row>
    <row r="17" spans="2:44" x14ac:dyDescent="0.25">
      <c r="B17" s="6" t="s">
        <v>9</v>
      </c>
      <c r="C17" s="3"/>
      <c r="D17" s="4"/>
      <c r="E17" s="4"/>
      <c r="F17" s="4">
        <v>4.05</v>
      </c>
      <c r="G17" s="4">
        <v>2.79</v>
      </c>
      <c r="H17" s="4">
        <f t="shared" si="0"/>
        <v>3.42</v>
      </c>
      <c r="I17" s="3"/>
      <c r="J17" s="4"/>
      <c r="K17" s="4"/>
      <c r="L17" s="4"/>
      <c r="M17" s="4"/>
      <c r="N17" s="4"/>
      <c r="O17" s="3"/>
      <c r="P17" s="4"/>
      <c r="Q17" s="4"/>
      <c r="R17" s="4"/>
      <c r="S17" s="4"/>
      <c r="T17" s="4"/>
      <c r="U17" s="3"/>
      <c r="V17" s="4"/>
      <c r="W17" s="4"/>
      <c r="X17" s="4"/>
      <c r="Y17" s="4"/>
      <c r="Z17" s="4"/>
      <c r="AA17" s="3"/>
      <c r="AB17" s="4"/>
      <c r="AC17" s="4"/>
      <c r="AD17" s="4"/>
      <c r="AE17" s="4"/>
      <c r="AF17" s="4"/>
      <c r="AG17" s="3"/>
      <c r="AH17" s="4"/>
      <c r="AI17" s="4"/>
      <c r="AJ17" s="4"/>
      <c r="AK17" s="4"/>
      <c r="AL17" s="4"/>
      <c r="AM17" s="3"/>
      <c r="AN17" s="4"/>
      <c r="AO17" s="4"/>
      <c r="AP17" s="4"/>
      <c r="AQ17" s="4"/>
      <c r="AR17" s="5"/>
    </row>
    <row r="18" spans="2:44" x14ac:dyDescent="0.25">
      <c r="B18" s="6" t="s">
        <v>10</v>
      </c>
      <c r="C18" s="3"/>
      <c r="D18" s="4"/>
      <c r="E18" s="4"/>
      <c r="F18" s="4">
        <v>3.63</v>
      </c>
      <c r="G18" s="4">
        <v>2.4900000000000002</v>
      </c>
      <c r="H18" s="4">
        <f t="shared" si="0"/>
        <v>3.06</v>
      </c>
      <c r="I18" s="3"/>
      <c r="J18" s="4"/>
      <c r="K18" s="4"/>
      <c r="L18" s="4"/>
      <c r="M18" s="4"/>
      <c r="N18" s="4"/>
      <c r="O18" s="3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3"/>
      <c r="AB18" s="4"/>
      <c r="AC18" s="4"/>
      <c r="AD18" s="4"/>
      <c r="AE18" s="4"/>
      <c r="AF18" s="4"/>
      <c r="AG18" s="3"/>
      <c r="AH18" s="4"/>
      <c r="AI18" s="4"/>
      <c r="AJ18" s="4"/>
      <c r="AK18" s="4"/>
      <c r="AL18" s="4"/>
      <c r="AM18" s="3"/>
      <c r="AN18" s="4"/>
      <c r="AO18" s="4"/>
      <c r="AP18" s="4"/>
      <c r="AQ18" s="4"/>
      <c r="AR18" s="5"/>
    </row>
    <row r="19" spans="2:44" x14ac:dyDescent="0.25">
      <c r="B19" s="6" t="s">
        <v>11</v>
      </c>
      <c r="C19" s="3"/>
      <c r="D19" s="4"/>
      <c r="E19" s="4"/>
      <c r="F19" s="4"/>
      <c r="G19" s="4"/>
      <c r="H19" s="4"/>
      <c r="I19" s="3"/>
      <c r="J19" s="4"/>
      <c r="K19" s="4"/>
      <c r="L19" s="4"/>
      <c r="M19" s="4"/>
      <c r="N19" s="4"/>
      <c r="O19" s="3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3"/>
      <c r="AB19" s="4"/>
      <c r="AC19" s="4"/>
      <c r="AD19" s="4"/>
      <c r="AE19" s="4"/>
      <c r="AF19" s="4"/>
      <c r="AG19" s="3"/>
      <c r="AH19" s="4"/>
      <c r="AI19" s="4"/>
      <c r="AJ19" s="4"/>
      <c r="AK19" s="4"/>
      <c r="AL19" s="4"/>
      <c r="AM19" s="3"/>
      <c r="AN19" s="4"/>
      <c r="AO19" s="4"/>
      <c r="AP19" s="4"/>
      <c r="AQ19" s="4"/>
      <c r="AR19" s="5"/>
    </row>
    <row r="20" spans="2:44" ht="15.75" thickBot="1" x14ac:dyDescent="0.3">
      <c r="B20" s="7" t="s">
        <v>12</v>
      </c>
      <c r="C20" s="8"/>
      <c r="D20" s="9"/>
      <c r="E20" s="9"/>
      <c r="F20" s="9">
        <v>3.57</v>
      </c>
      <c r="G20" s="9">
        <v>2.39</v>
      </c>
      <c r="H20" s="9">
        <f t="shared" si="0"/>
        <v>2.98</v>
      </c>
      <c r="I20" s="8"/>
      <c r="J20" s="9"/>
      <c r="K20" s="9"/>
      <c r="L20" s="9"/>
      <c r="M20" s="9"/>
      <c r="N20" s="9"/>
      <c r="O20" s="8"/>
      <c r="P20" s="9"/>
      <c r="Q20" s="9"/>
      <c r="R20" s="9"/>
      <c r="S20" s="9"/>
      <c r="T20" s="9"/>
      <c r="U20" s="8"/>
      <c r="V20" s="9"/>
      <c r="W20" s="9"/>
      <c r="X20" s="9"/>
      <c r="Y20" s="9"/>
      <c r="Z20" s="9"/>
      <c r="AA20" s="8"/>
      <c r="AB20" s="9"/>
      <c r="AC20" s="9"/>
      <c r="AD20" s="9"/>
      <c r="AE20" s="9"/>
      <c r="AF20" s="9"/>
      <c r="AG20" s="8"/>
      <c r="AH20" s="9"/>
      <c r="AI20" s="9"/>
      <c r="AJ20" s="9"/>
      <c r="AK20" s="9"/>
      <c r="AL20" s="9"/>
      <c r="AM20" s="8"/>
      <c r="AN20" s="9"/>
      <c r="AO20" s="9"/>
      <c r="AP20" s="9"/>
      <c r="AQ20" s="9"/>
      <c r="AR20" s="10"/>
    </row>
    <row r="22" spans="2:44" ht="15.75" thickBot="1" x14ac:dyDescent="0.3"/>
    <row r="23" spans="2:44" x14ac:dyDescent="0.25">
      <c r="B23" s="22" t="s">
        <v>13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</row>
    <row r="24" spans="2:44" ht="15.75" thickBot="1" x14ac:dyDescent="0.3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/>
    </row>
    <row r="25" spans="2:44" ht="28.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 x14ac:dyDescent="0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 x14ac:dyDescent="0.35">
      <c r="C27" s="28">
        <v>2007</v>
      </c>
      <c r="D27" s="30"/>
      <c r="E27" s="28">
        <v>2010</v>
      </c>
      <c r="F27" s="30"/>
      <c r="G27" s="28">
        <v>2011</v>
      </c>
      <c r="H27" s="30"/>
      <c r="I27" s="28">
        <v>2012</v>
      </c>
      <c r="J27" s="30"/>
      <c r="K27" s="28">
        <v>2013</v>
      </c>
      <c r="L27" s="30"/>
      <c r="M27" s="28">
        <v>2023</v>
      </c>
      <c r="N27" s="30"/>
      <c r="O27" s="28">
        <v>2024</v>
      </c>
      <c r="P27" s="30"/>
      <c r="V27" s="52">
        <v>2007</v>
      </c>
      <c r="W27" s="53"/>
      <c r="X27" s="53"/>
      <c r="Y27" s="53"/>
      <c r="Z27" s="54"/>
      <c r="AA27" s="52">
        <v>2010</v>
      </c>
      <c r="AB27" s="53"/>
      <c r="AC27" s="53"/>
      <c r="AD27" s="53"/>
      <c r="AE27" s="54"/>
      <c r="AF27" s="52">
        <v>2011</v>
      </c>
      <c r="AG27" s="53"/>
      <c r="AH27" s="53"/>
      <c r="AI27" s="53"/>
      <c r="AJ27" s="54"/>
    </row>
    <row r="28" spans="2:44" ht="21.75" thickBot="1" x14ac:dyDescent="0.4">
      <c r="C28" s="55" t="s">
        <v>15</v>
      </c>
      <c r="D28" s="56"/>
      <c r="E28" s="55" t="s">
        <v>15</v>
      </c>
      <c r="F28" s="56"/>
      <c r="G28" s="55" t="s">
        <v>15</v>
      </c>
      <c r="H28" s="56"/>
      <c r="I28" s="55" t="s">
        <v>15</v>
      </c>
      <c r="J28" s="56"/>
      <c r="K28" s="55" t="s">
        <v>15</v>
      </c>
      <c r="L28" s="56"/>
      <c r="M28" s="55" t="s">
        <v>15</v>
      </c>
      <c r="N28" s="56"/>
      <c r="O28" s="55" t="s">
        <v>15</v>
      </c>
      <c r="P28" s="57"/>
      <c r="R28" s="34" t="s">
        <v>21</v>
      </c>
      <c r="S28" s="35"/>
      <c r="T28" s="36"/>
      <c r="V28" s="3" t="s">
        <v>26</v>
      </c>
      <c r="W28" s="4" t="s">
        <v>27</v>
      </c>
      <c r="X28" s="4" t="s">
        <v>28</v>
      </c>
      <c r="Y28" s="4" t="s">
        <v>16</v>
      </c>
      <c r="Z28" s="5" t="s">
        <v>19</v>
      </c>
      <c r="AA28" s="3" t="s">
        <v>26</v>
      </c>
      <c r="AB28" s="4" t="s">
        <v>27</v>
      </c>
      <c r="AC28" s="4" t="s">
        <v>28</v>
      </c>
      <c r="AD28" s="4" t="s">
        <v>16</v>
      </c>
      <c r="AE28" s="5" t="s">
        <v>19</v>
      </c>
      <c r="AF28" s="3" t="s">
        <v>26</v>
      </c>
      <c r="AG28" s="4" t="s">
        <v>27</v>
      </c>
      <c r="AH28" s="4" t="s">
        <v>28</v>
      </c>
      <c r="AI28" s="4" t="s">
        <v>16</v>
      </c>
      <c r="AJ28" s="5" t="s">
        <v>19</v>
      </c>
    </row>
    <row r="29" spans="2:44" ht="21.75" thickBot="1" x14ac:dyDescent="0.4">
      <c r="B29" s="2" t="s">
        <v>0</v>
      </c>
      <c r="C29" s="3" t="s">
        <v>16</v>
      </c>
      <c r="D29" s="4" t="s">
        <v>19</v>
      </c>
      <c r="E29" s="3" t="s">
        <v>16</v>
      </c>
      <c r="F29" s="4" t="s">
        <v>19</v>
      </c>
      <c r="G29" s="3" t="s">
        <v>16</v>
      </c>
      <c r="H29" s="4" t="s">
        <v>19</v>
      </c>
      <c r="I29" s="3" t="s">
        <v>16</v>
      </c>
      <c r="J29" s="4" t="s">
        <v>19</v>
      </c>
      <c r="K29" s="3" t="s">
        <v>16</v>
      </c>
      <c r="L29" s="4" t="s">
        <v>19</v>
      </c>
      <c r="M29" s="3" t="s">
        <v>16</v>
      </c>
      <c r="N29" s="4" t="s">
        <v>19</v>
      </c>
      <c r="O29" s="3" t="s">
        <v>16</v>
      </c>
      <c r="P29" s="5" t="s">
        <v>19</v>
      </c>
      <c r="R29" s="43" t="str">
        <f>IFERROR(AVERAGE(C30:C41,E30:E41,G30:G41,I30:I41,K30:K41,M30:M41,O30:O41),"NO DATA")</f>
        <v>NO DATA</v>
      </c>
      <c r="S29" s="44"/>
      <c r="T29" s="45"/>
      <c r="V29" s="8">
        <f>IFERROR(AVERAGE(E9:E10,E15:E16,H15:H16,H9:H10),"No Data")</f>
        <v>3.9533333333333331</v>
      </c>
      <c r="W29" s="9">
        <f>IFERROR(AVERAGE(E11:E12,E17:E18,H17:H18,H11:H12),"No Data")</f>
        <v>3.3987499999999997</v>
      </c>
      <c r="X29" s="9">
        <f>IFERROR(AVERAGE(E13:E14,E19:E20,H19:H20,H13:H14),"No Data")</f>
        <v>2.5850000000000004</v>
      </c>
      <c r="Y29" s="9" t="str">
        <f>IFERROR(AVERAGE(E9:E20),"No Data")</f>
        <v>No Data</v>
      </c>
      <c r="Z29" s="10">
        <f>IFERROR(AVERAGE(H9:H20),"No Data")</f>
        <v>3.3209999999999993</v>
      </c>
      <c r="AA29" s="8" t="str">
        <f>IFERROR(AVERAGE(K9:K10,K15:K16,N15:N16,N9:N10),"No Data")</f>
        <v>No Data</v>
      </c>
      <c r="AB29" s="8" t="str">
        <f>IFERROR(AVERAGE(K11:K12,K17:K18,N17:N18,N11:N12),"No Data")</f>
        <v>No Data</v>
      </c>
      <c r="AC29" s="8" t="str">
        <f>IFERROR(AVERAGE(K13:K14,K19:K20,N19:N20,N13:N14),"No Data")</f>
        <v>No Data</v>
      </c>
      <c r="AD29" s="9" t="str">
        <f>IFERROR(AVERAGE(K9:K20),"No Data")</f>
        <v>No Data</v>
      </c>
      <c r="AE29" s="10" t="str">
        <f>IFERROR(AVERAGE(N9:N20),"No Data")</f>
        <v>No Data</v>
      </c>
      <c r="AF29" s="8" t="str">
        <f>IFERROR(AVERAGE(Q9:Q10,Q15:Q16,T15:T16,T9:T10),"No Data")</f>
        <v>No Data</v>
      </c>
      <c r="AG29" s="8" t="str">
        <f>IFERROR(AVERAGE(Q11:Q12,Q17:Q18,T17:T18,T11:T12),"No Data")</f>
        <v>No Data</v>
      </c>
      <c r="AH29" s="8" t="str">
        <f>IFERROR(AVERAGE(Q13:Q14,Q19:Q20,T19:T20,T13:T14),"No Data")</f>
        <v>No Data</v>
      </c>
      <c r="AI29" s="9" t="str">
        <f>IFERROR(AVERAGE(Q9:Q20),"No Data")</f>
        <v>No Data</v>
      </c>
      <c r="AJ29" s="10" t="str">
        <f>IFERROR(AVERAGE(T9:T20),"No Data")</f>
        <v>No Data</v>
      </c>
    </row>
    <row r="30" spans="2:44" ht="21" x14ac:dyDescent="0.35">
      <c r="B30" s="6" t="s">
        <v>1</v>
      </c>
      <c r="C30" s="3"/>
      <c r="D30" s="4">
        <v>104</v>
      </c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5"/>
      <c r="R30" s="43" t="s">
        <v>22</v>
      </c>
      <c r="S30" s="44"/>
      <c r="T30" s="45"/>
      <c r="V30" s="52">
        <v>2012</v>
      </c>
      <c r="W30" s="53"/>
      <c r="X30" s="53"/>
      <c r="Y30" s="53"/>
      <c r="Z30" s="54"/>
      <c r="AA30" s="52">
        <v>2013</v>
      </c>
      <c r="AB30" s="53"/>
      <c r="AC30" s="53"/>
      <c r="AD30" s="53"/>
      <c r="AE30" s="54"/>
      <c r="AF30" s="52">
        <v>2023</v>
      </c>
      <c r="AG30" s="53"/>
      <c r="AH30" s="53"/>
      <c r="AI30" s="53"/>
      <c r="AJ30" s="54"/>
    </row>
    <row r="31" spans="2:44" ht="21" x14ac:dyDescent="0.35">
      <c r="B31" s="6" t="s">
        <v>2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5"/>
      <c r="R31" s="58">
        <f>IFERROR(AVERAGE(F30:F41,H30:H41,J30:J41,L30:L41,N30:N41,P30:P41,D30:D41),"NO DATA")</f>
        <v>103.4</v>
      </c>
      <c r="S31" s="59"/>
      <c r="T31" s="60"/>
      <c r="V31" s="3" t="s">
        <v>26</v>
      </c>
      <c r="W31" s="4" t="s">
        <v>27</v>
      </c>
      <c r="X31" s="4" t="s">
        <v>28</v>
      </c>
      <c r="Y31" s="4" t="s">
        <v>16</v>
      </c>
      <c r="Z31" s="5" t="s">
        <v>19</v>
      </c>
      <c r="AA31" s="3" t="s">
        <v>26</v>
      </c>
      <c r="AB31" s="4" t="s">
        <v>27</v>
      </c>
      <c r="AC31" s="4" t="s">
        <v>28</v>
      </c>
      <c r="AD31" s="4" t="s">
        <v>16</v>
      </c>
      <c r="AE31" s="5" t="s">
        <v>19</v>
      </c>
      <c r="AF31" s="3" t="s">
        <v>26</v>
      </c>
      <c r="AG31" s="4" t="s">
        <v>27</v>
      </c>
      <c r="AH31" s="4" t="s">
        <v>28</v>
      </c>
      <c r="AI31" s="4" t="s">
        <v>16</v>
      </c>
      <c r="AJ31" s="5" t="s">
        <v>19</v>
      </c>
    </row>
    <row r="32" spans="2:44" ht="21.75" thickBot="1" x14ac:dyDescent="0.4">
      <c r="B32" s="6" t="s">
        <v>3</v>
      </c>
      <c r="C32" s="3"/>
      <c r="D32" s="4">
        <v>104</v>
      </c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5"/>
      <c r="R32" s="43" t="s">
        <v>23</v>
      </c>
      <c r="S32" s="44"/>
      <c r="T32" s="45"/>
      <c r="V32" s="8" t="str">
        <f>IFERROR(AVERAGE(W9:W10,W15:W16,Z15:Z16,Z9:Z10),"No Data")</f>
        <v>No Data</v>
      </c>
      <c r="W32" s="8" t="str">
        <f>IFERROR(AVERAGE(W11:W12,W17:W18,Z17:Z18,Z11:Z12),"No Data")</f>
        <v>No Data</v>
      </c>
      <c r="X32" s="8" t="str">
        <f>IFERROR(AVERAGE(W13:W14,W19:W20,Z19:Z20,Z13:Z14),"No Data")</f>
        <v>No Data</v>
      </c>
      <c r="Y32" s="9" t="str">
        <f>IFERROR(AVERAGE(W9:W20),"No Data")</f>
        <v>No Data</v>
      </c>
      <c r="Z32" s="10" t="str">
        <f>IFERROR(AVERAGE(Z9:Z20),"No Data")</f>
        <v>No Data</v>
      </c>
      <c r="AA32" s="8" t="str">
        <f>IFERROR(AVERAGE(AC9:AC10,AC15:AC16,AF15:AF16,AF9:AF10),"No Data")</f>
        <v>No Data</v>
      </c>
      <c r="AB32" s="8" t="str">
        <f>IFERROR(AVERAGE(AC11:AC12,AC17:AC18,AF17:AF18,AF11:AF12),"No Data")</f>
        <v>No Data</v>
      </c>
      <c r="AC32" s="8" t="str">
        <f>IFERROR(AVERAGE(AC13:AC14,AC19:AC20,AF19:AF20,AF13:AF14),"No Data")</f>
        <v>No Data</v>
      </c>
      <c r="AD32" s="9" t="str">
        <f>IFERROR(AVERAGE(AC9:AC20),"No Data")</f>
        <v>No Data</v>
      </c>
      <c r="AE32" s="10" t="str">
        <f>IFERROR(AVERAGE(AF9:AF20),"No Data")</f>
        <v>No Data</v>
      </c>
      <c r="AF32" s="8" t="str">
        <f>IFERROR(AVERAGE(AI9:AI10,AI15:AI16,AL15:AL16,AL9:AL10),"No Data")</f>
        <v>No Data</v>
      </c>
      <c r="AG32" s="8" t="str">
        <f>IFERROR(AVERAGE(AI11:AI12,AI17:AI18,AL17:AL18,AL11:AL12),"No Data")</f>
        <v>No Data</v>
      </c>
      <c r="AH32" s="8" t="str">
        <f>IFERROR(AVERAGE(AI13:AI14,AI19:AI20,AL19:AL20,AL13:AL14),"No Data")</f>
        <v>No Data</v>
      </c>
      <c r="AI32" s="9" t="str">
        <f>IFERROR(AVERAGE(AI9:AI20),"No Data")</f>
        <v>No Data</v>
      </c>
      <c r="AJ32" s="10" t="str">
        <f>IFERROR(AVERAGE(AL9:AL20),"No Data")</f>
        <v>No Data</v>
      </c>
    </row>
    <row r="33" spans="2:36" ht="21" x14ac:dyDescent="0.35">
      <c r="B33" s="6" t="s">
        <v>4</v>
      </c>
      <c r="C33" s="3"/>
      <c r="D33" s="4">
        <v>105</v>
      </c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5"/>
      <c r="R33" s="58">
        <f>IFERROR(AVERAGE(C30:P31,C36:P37),"NO DATA")</f>
        <v>102.66666666666667</v>
      </c>
      <c r="S33" s="59"/>
      <c r="T33" s="60"/>
      <c r="V33" s="61">
        <v>2024</v>
      </c>
      <c r="W33" s="62"/>
      <c r="X33" s="62"/>
      <c r="Y33" s="62"/>
      <c r="Z33" s="63"/>
    </row>
    <row r="34" spans="2:36" ht="21" x14ac:dyDescent="0.35">
      <c r="B34" s="6" t="s">
        <v>5</v>
      </c>
      <c r="C34" s="3"/>
      <c r="D34" s="4">
        <v>105</v>
      </c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5"/>
      <c r="R34" s="43" t="s">
        <v>24</v>
      </c>
      <c r="S34" s="44"/>
      <c r="T34" s="45"/>
      <c r="V34" s="3" t="s">
        <v>26</v>
      </c>
      <c r="W34" s="4" t="s">
        <v>27</v>
      </c>
      <c r="X34" s="4" t="s">
        <v>28</v>
      </c>
      <c r="Y34" s="4" t="s">
        <v>16</v>
      </c>
      <c r="Z34" s="5" t="s">
        <v>19</v>
      </c>
    </row>
    <row r="35" spans="2:36" ht="21.75" thickBot="1" x14ac:dyDescent="0.4">
      <c r="B35" s="6" t="s">
        <v>6</v>
      </c>
      <c r="C35" s="3"/>
      <c r="D35" s="4">
        <v>102</v>
      </c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5"/>
      <c r="R35" s="58">
        <f>IFERROR(AVERAGE(C32:P33,C38:P39),"NO DATA")</f>
        <v>104.25</v>
      </c>
      <c r="S35" s="59"/>
      <c r="T35" s="60"/>
      <c r="V35" s="8" t="str">
        <f>IFERROR(AVERAGE(AO9:AO10,AO15:AO16,AR15:AR16,AR9:AR10),"No Data")</f>
        <v>No Data</v>
      </c>
      <c r="W35" s="8" t="str">
        <f>IFERROR(AVERAGE(AO11:AO12,AO17:AO18,AR17:AR18,AR11:AR12),"No Data")</f>
        <v>No Data</v>
      </c>
      <c r="X35" s="8" t="str">
        <f>IFERROR(AVERAGE(AO13:AO14,AO19:AO20,AR19:AR20,AR13:AR14),"No Data")</f>
        <v>No Data</v>
      </c>
      <c r="Y35" s="9" t="str">
        <f>IFERROR(AVERAGE(AO9:AO20),"No Data")</f>
        <v>No Data</v>
      </c>
      <c r="Z35" s="10" t="str">
        <f>IFERROR(AVERAGE(AR9:AR20),"No Data")</f>
        <v>No Data</v>
      </c>
    </row>
    <row r="36" spans="2:36" ht="21" x14ac:dyDescent="0.35">
      <c r="B36" s="6" t="s">
        <v>7</v>
      </c>
      <c r="C36" s="3"/>
      <c r="D36" s="4">
        <v>102</v>
      </c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5"/>
      <c r="R36" s="43" t="s">
        <v>25</v>
      </c>
      <c r="S36" s="44"/>
      <c r="T36" s="45"/>
    </row>
    <row r="37" spans="2:36" ht="21.75" thickBot="1" x14ac:dyDescent="0.4">
      <c r="B37" s="6" t="s">
        <v>8</v>
      </c>
      <c r="C37" s="3"/>
      <c r="D37" s="4">
        <v>102</v>
      </c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5"/>
      <c r="R37" s="58">
        <f>IFERROR(AVERAGE(C34:P35,C40:P41),"NO DATA")</f>
        <v>103</v>
      </c>
      <c r="S37" s="59"/>
      <c r="T37" s="60"/>
    </row>
    <row r="38" spans="2:36" ht="19.5" thickBot="1" x14ac:dyDescent="0.35">
      <c r="B38" s="6" t="s">
        <v>9</v>
      </c>
      <c r="C38" s="3"/>
      <c r="D38" s="4">
        <v>104</v>
      </c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5"/>
      <c r="V38" s="19">
        <v>2007</v>
      </c>
      <c r="W38" s="20"/>
      <c r="X38" s="20"/>
      <c r="Y38" s="20"/>
      <c r="Z38" s="21"/>
      <c r="AA38" s="19">
        <v>2010</v>
      </c>
      <c r="AB38" s="20"/>
      <c r="AC38" s="20"/>
      <c r="AD38" s="20"/>
      <c r="AE38" s="21"/>
      <c r="AF38" s="19">
        <v>2011</v>
      </c>
      <c r="AG38" s="20"/>
      <c r="AH38" s="20"/>
      <c r="AI38" s="20"/>
      <c r="AJ38" s="21"/>
    </row>
    <row r="39" spans="2:36" x14ac:dyDescent="0.25">
      <c r="B39" s="6" t="s">
        <v>10</v>
      </c>
      <c r="C39" s="3"/>
      <c r="D39" s="4">
        <v>104</v>
      </c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5"/>
      <c r="V39" s="11" t="s">
        <v>26</v>
      </c>
      <c r="W39" s="12" t="s">
        <v>27</v>
      </c>
      <c r="X39" s="12" t="s">
        <v>28</v>
      </c>
      <c r="Y39" s="12" t="s">
        <v>16</v>
      </c>
      <c r="Z39" s="13" t="s">
        <v>19</v>
      </c>
      <c r="AA39" s="11" t="s">
        <v>26</v>
      </c>
      <c r="AB39" s="12" t="s">
        <v>27</v>
      </c>
      <c r="AC39" s="12" t="s">
        <v>28</v>
      </c>
      <c r="AD39" s="12" t="s">
        <v>16</v>
      </c>
      <c r="AE39" s="13" t="s">
        <v>19</v>
      </c>
      <c r="AF39" s="11" t="s">
        <v>26</v>
      </c>
      <c r="AG39" s="12" t="s">
        <v>27</v>
      </c>
      <c r="AH39" s="12" t="s">
        <v>28</v>
      </c>
      <c r="AI39" s="12" t="s">
        <v>16</v>
      </c>
      <c r="AJ39" s="13" t="s">
        <v>19</v>
      </c>
    </row>
    <row r="40" spans="2:36" ht="15.75" thickBot="1" x14ac:dyDescent="0.3">
      <c r="B40" s="6" t="s">
        <v>11</v>
      </c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5"/>
      <c r="V40" s="14">
        <f>IFERROR(AVERAGE(C30:D31,C36:D37),"No Data")</f>
        <v>102.66666666666667</v>
      </c>
      <c r="W40" s="15">
        <f>IFERROR(AVERAGE(C32:D33,C38:D39),"No Data")</f>
        <v>104.25</v>
      </c>
      <c r="X40" s="15">
        <f>IFERROR(AVERAGE(C34:D35,C40:D41),"No Error")</f>
        <v>103</v>
      </c>
      <c r="Y40" s="15" t="str">
        <f>IFERROR(AVERAGE(C30:C41),"No Data")</f>
        <v>No Data</v>
      </c>
      <c r="Z40" s="16">
        <f>IFERROR(AVERAGE(D30:D41),"No Data")</f>
        <v>103.4</v>
      </c>
      <c r="AA40" s="14" t="str">
        <f>IFERROR(AVERAGE(E30:F31,E36:F37),"No Data")</f>
        <v>No Data</v>
      </c>
      <c r="AB40" s="15" t="str">
        <f>IFERROR(AVERAGE(E32:F33,E38:F39),"No Data")</f>
        <v>No Data</v>
      </c>
      <c r="AC40" s="15" t="str">
        <f>IFERROR(AVERAGE(E34:F35,E40:F41),"No Error")</f>
        <v>No Error</v>
      </c>
      <c r="AD40" s="15" t="str">
        <f>IFERROR(AVERAGE(E30:E41),"No Data")</f>
        <v>No Data</v>
      </c>
      <c r="AE40" s="16" t="str">
        <f>IFERROR(AVERAGE(F30:F41),"No Data")</f>
        <v>No Data</v>
      </c>
      <c r="AF40" s="14" t="str">
        <f>IFERROR(AVERAGE(G30:H31,G36:H37),"No Data")</f>
        <v>No Data</v>
      </c>
      <c r="AG40" s="15" t="str">
        <f>IFERROR(AVERAGE(G38:H39,G32:H33),"No Data")</f>
        <v>No Data</v>
      </c>
      <c r="AH40" s="15" t="str">
        <f>IFERROR(AVERAGE(G34:H35,G40:H41),"No Error")</f>
        <v>No Error</v>
      </c>
      <c r="AI40" s="15" t="str">
        <f>IFERROR(AVERAGE(G30:G41),"No Data")</f>
        <v>No Data</v>
      </c>
      <c r="AJ40" s="16" t="str">
        <f>IFERROR(AVERAGE(H30:H41),"No Data")</f>
        <v>No Data</v>
      </c>
    </row>
    <row r="41" spans="2:36" ht="19.5" thickBot="1" x14ac:dyDescent="0.35">
      <c r="B41" s="7" t="s">
        <v>12</v>
      </c>
      <c r="C41" s="8"/>
      <c r="D41" s="9">
        <v>102</v>
      </c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10"/>
      <c r="V41" s="19">
        <v>2012</v>
      </c>
      <c r="W41" s="20"/>
      <c r="X41" s="20"/>
      <c r="Y41" s="20"/>
      <c r="Z41" s="21"/>
      <c r="AA41" s="19">
        <v>2013</v>
      </c>
      <c r="AB41" s="20"/>
      <c r="AC41" s="20"/>
      <c r="AD41" s="20"/>
      <c r="AE41" s="21"/>
      <c r="AF41" s="19">
        <v>2023</v>
      </c>
      <c r="AG41" s="20"/>
      <c r="AH41" s="20"/>
      <c r="AI41" s="20"/>
      <c r="AJ41" s="21"/>
    </row>
    <row r="42" spans="2:36" x14ac:dyDescent="0.25">
      <c r="V42" s="11" t="s">
        <v>26</v>
      </c>
      <c r="W42" s="12" t="s">
        <v>27</v>
      </c>
      <c r="X42" s="12" t="s">
        <v>28</v>
      </c>
      <c r="Y42" s="12" t="s">
        <v>16</v>
      </c>
      <c r="Z42" s="13" t="s">
        <v>19</v>
      </c>
      <c r="AA42" s="11" t="s">
        <v>26</v>
      </c>
      <c r="AB42" s="12" t="s">
        <v>27</v>
      </c>
      <c r="AC42" s="12" t="s">
        <v>28</v>
      </c>
      <c r="AD42" s="12" t="s">
        <v>16</v>
      </c>
      <c r="AE42" s="13" t="s">
        <v>19</v>
      </c>
      <c r="AF42" s="11" t="s">
        <v>26</v>
      </c>
      <c r="AG42" s="12" t="s">
        <v>27</v>
      </c>
      <c r="AH42" s="12" t="s">
        <v>28</v>
      </c>
      <c r="AI42" s="12" t="s">
        <v>16</v>
      </c>
      <c r="AJ42" s="13" t="s">
        <v>19</v>
      </c>
    </row>
    <row r="43" spans="2:36" ht="15.75" thickBot="1" x14ac:dyDescent="0.3">
      <c r="V43" s="14" t="str">
        <f>IFERROR(AVERAGE(I30:J31,I36:J37),"No Data")</f>
        <v>No Data</v>
      </c>
      <c r="W43" s="15" t="str">
        <f>IFERROR(AVERAGE(I32:J33,I38:J39),"No Data")</f>
        <v>No Data</v>
      </c>
      <c r="X43" s="15" t="str">
        <f>IFERROR(AVERAGE(I34:J35,I40:J41),"No Error")</f>
        <v>No Error</v>
      </c>
      <c r="Y43" s="15" t="str">
        <f>IFERROR(AVERAGE(I30:I41),"No Data")</f>
        <v>No Data</v>
      </c>
      <c r="Z43" s="16" t="str">
        <f>IFERROR(AVERAGE(J30:J41),"No Data")</f>
        <v>No Data</v>
      </c>
      <c r="AA43" s="14" t="str">
        <f>IFERROR(AVERAGE(K30:L31,K36:L37),"No Data")</f>
        <v>No Data</v>
      </c>
      <c r="AB43" s="15" t="str">
        <f>IFERROR(AVERAGE(K32:L33,K38:L39),"No Data")</f>
        <v>No Data</v>
      </c>
      <c r="AC43" s="15" t="str">
        <f>IFERROR(AVERAGE(K34:L35,K40:L41),"No Error")</f>
        <v>No Error</v>
      </c>
      <c r="AD43" s="15" t="str">
        <f>IFERROR(AVERAGE(K30:K41),"No Data")</f>
        <v>No Data</v>
      </c>
      <c r="AE43" s="16" t="str">
        <f>IFERROR(AVERAGE(L30:L41),"No Data")</f>
        <v>No Data</v>
      </c>
      <c r="AF43" s="14" t="str">
        <f>IFERROR(AVERAGE(M30:N31,M36:N37),"No Data")</f>
        <v>No Data</v>
      </c>
      <c r="AG43" s="15" t="str">
        <f>IFERROR(AVERAGE(M32:N33,M38:N39),"No Data")</f>
        <v>No Data</v>
      </c>
      <c r="AH43" s="15" t="str">
        <f>IFERROR(AVERAGE(M34:N35,M40:N41),"No Error")</f>
        <v>No Error</v>
      </c>
      <c r="AI43" s="15" t="str">
        <f>IFERROR(AVERAGE(M30:M41),"No Data")</f>
        <v>No Data</v>
      </c>
      <c r="AJ43" s="16" t="str">
        <f>IFERROR(AVERAGE(N30:N41),"No Data")</f>
        <v>No Data</v>
      </c>
    </row>
    <row r="44" spans="2:36" ht="19.5" thickBot="1" x14ac:dyDescent="0.35">
      <c r="V44" s="19">
        <v>2024</v>
      </c>
      <c r="W44" s="20"/>
      <c r="X44" s="20"/>
      <c r="Y44" s="20"/>
      <c r="Z44" s="21"/>
    </row>
    <row r="45" spans="2:36" x14ac:dyDescent="0.25">
      <c r="V45" s="11" t="s">
        <v>26</v>
      </c>
      <c r="W45" s="12" t="s">
        <v>27</v>
      </c>
      <c r="X45" s="12" t="s">
        <v>28</v>
      </c>
      <c r="Y45" s="12" t="s">
        <v>16</v>
      </c>
      <c r="Z45" s="13" t="s">
        <v>19</v>
      </c>
    </row>
    <row r="46" spans="2:36" ht="15.75" thickBot="1" x14ac:dyDescent="0.3">
      <c r="V46" s="14" t="str">
        <f>IFERROR(AVERAGE(O30:P31,O36:P37),"No Data")</f>
        <v>No Data</v>
      </c>
      <c r="W46" s="15" t="str">
        <f>IFERROR(AVERAGE(O32:P33,O38:P39),"No Data")</f>
        <v>No Data</v>
      </c>
      <c r="X46" s="15" t="str">
        <f>IFERROR(AVERAGE(O34:P35,O40:P41),"No Error")</f>
        <v>No Error</v>
      </c>
      <c r="Y46" s="15" t="str">
        <f>IFERROR(AVERAGE(O30:O41),"No Data")</f>
        <v>No Data</v>
      </c>
      <c r="Z46" s="16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CB4C-C7AA-4144-BA34-AC221CDF27E1}">
  <dimension ref="A1:F8"/>
  <sheetViews>
    <sheetView workbookViewId="0">
      <selection sqref="A1:F8"/>
    </sheetView>
  </sheetViews>
  <sheetFormatPr defaultRowHeight="15" x14ac:dyDescent="0.25"/>
  <sheetData>
    <row r="1" spans="1:6" x14ac:dyDescent="0.25">
      <c r="A1" s="17" t="s">
        <v>29</v>
      </c>
      <c r="B1" s="17" t="s">
        <v>26</v>
      </c>
      <c r="C1" s="17" t="s">
        <v>27</v>
      </c>
      <c r="D1" s="17" t="s">
        <v>28</v>
      </c>
      <c r="E1" s="17" t="s">
        <v>16</v>
      </c>
      <c r="F1" s="17" t="s">
        <v>19</v>
      </c>
    </row>
    <row r="2" spans="1:6" x14ac:dyDescent="0.25">
      <c r="A2" s="18">
        <v>2007</v>
      </c>
      <c r="B2" s="18">
        <v>3.9533299999999998</v>
      </c>
      <c r="C2" s="18">
        <v>3.3987500000000002</v>
      </c>
      <c r="D2" s="18">
        <v>2.585</v>
      </c>
      <c r="E2" s="18" t="s">
        <v>30</v>
      </c>
      <c r="F2" s="18">
        <v>3.3210000000000002</v>
      </c>
    </row>
    <row r="3" spans="1:6" x14ac:dyDescent="0.25">
      <c r="A3" s="18">
        <v>2010</v>
      </c>
      <c r="B3" s="18" t="s">
        <v>30</v>
      </c>
      <c r="C3" s="18" t="s">
        <v>30</v>
      </c>
      <c r="D3" s="18" t="s">
        <v>30</v>
      </c>
      <c r="E3" s="18" t="s">
        <v>30</v>
      </c>
      <c r="F3" s="18" t="s">
        <v>30</v>
      </c>
    </row>
    <row r="4" spans="1:6" x14ac:dyDescent="0.25">
      <c r="A4" s="18">
        <v>2011</v>
      </c>
      <c r="B4" s="18" t="s">
        <v>30</v>
      </c>
      <c r="C4" s="18" t="s">
        <v>30</v>
      </c>
      <c r="D4" s="18" t="s">
        <v>30</v>
      </c>
      <c r="E4" s="18" t="s">
        <v>30</v>
      </c>
      <c r="F4" s="18" t="s">
        <v>30</v>
      </c>
    </row>
    <row r="5" spans="1:6" x14ac:dyDescent="0.25">
      <c r="A5" s="18">
        <v>2012</v>
      </c>
      <c r="B5" s="18" t="s">
        <v>30</v>
      </c>
      <c r="C5" s="18" t="s">
        <v>30</v>
      </c>
      <c r="D5" s="18" t="s">
        <v>30</v>
      </c>
      <c r="E5" s="18" t="s">
        <v>30</v>
      </c>
      <c r="F5" s="18" t="s">
        <v>30</v>
      </c>
    </row>
    <row r="6" spans="1:6" x14ac:dyDescent="0.25">
      <c r="A6" s="18">
        <v>2013</v>
      </c>
      <c r="B6" s="18" t="s">
        <v>30</v>
      </c>
      <c r="C6" s="18" t="s">
        <v>30</v>
      </c>
      <c r="D6" s="18" t="s">
        <v>30</v>
      </c>
      <c r="E6" s="18" t="s">
        <v>30</v>
      </c>
      <c r="F6" s="18" t="s">
        <v>30</v>
      </c>
    </row>
    <row r="7" spans="1:6" x14ac:dyDescent="0.25">
      <c r="A7" s="18">
        <v>2023</v>
      </c>
      <c r="B7" s="18" t="s">
        <v>30</v>
      </c>
      <c r="C7" s="18" t="s">
        <v>30</v>
      </c>
      <c r="D7" s="18" t="s">
        <v>30</v>
      </c>
      <c r="E7" s="18" t="s">
        <v>30</v>
      </c>
      <c r="F7" s="18" t="s">
        <v>30</v>
      </c>
    </row>
    <row r="8" spans="1:6" x14ac:dyDescent="0.25">
      <c r="A8" s="18">
        <v>2024</v>
      </c>
      <c r="B8" s="18" t="s">
        <v>30</v>
      </c>
      <c r="C8" s="18" t="s">
        <v>30</v>
      </c>
      <c r="D8" s="18" t="s">
        <v>30</v>
      </c>
      <c r="E8" s="18" t="s">
        <v>30</v>
      </c>
      <c r="F8" s="1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4D1B-314F-424E-A07E-1238FDB32F8D}">
  <dimension ref="A1:F8"/>
  <sheetViews>
    <sheetView tabSelected="1" workbookViewId="0">
      <selection activeCell="F16" sqref="F16"/>
    </sheetView>
  </sheetViews>
  <sheetFormatPr defaultRowHeight="15" x14ac:dyDescent="0.25"/>
  <sheetData>
    <row r="1" spans="1:6" x14ac:dyDescent="0.25">
      <c r="A1" s="17" t="s">
        <v>29</v>
      </c>
      <c r="B1" s="17" t="s">
        <v>26</v>
      </c>
      <c r="C1" s="17" t="s">
        <v>27</v>
      </c>
      <c r="D1" s="17" t="s">
        <v>28</v>
      </c>
      <c r="E1" s="17" t="s">
        <v>16</v>
      </c>
      <c r="F1" s="17" t="s">
        <v>19</v>
      </c>
    </row>
    <row r="2" spans="1:6" x14ac:dyDescent="0.25">
      <c r="A2" s="18">
        <v>2007</v>
      </c>
      <c r="B2" s="18">
        <v>103</v>
      </c>
      <c r="C2" s="18">
        <v>104</v>
      </c>
      <c r="D2" s="18">
        <v>103</v>
      </c>
      <c r="E2" s="18" t="s">
        <v>30</v>
      </c>
      <c r="F2" s="18">
        <v>103</v>
      </c>
    </row>
    <row r="3" spans="1:6" x14ac:dyDescent="0.25">
      <c r="A3" s="18">
        <v>2010</v>
      </c>
      <c r="B3" s="18" t="s">
        <v>30</v>
      </c>
      <c r="C3" s="18" t="s">
        <v>30</v>
      </c>
      <c r="D3" s="18" t="s">
        <v>30</v>
      </c>
      <c r="E3" s="18" t="s">
        <v>30</v>
      </c>
      <c r="F3" s="18" t="s">
        <v>30</v>
      </c>
    </row>
    <row r="4" spans="1:6" x14ac:dyDescent="0.25">
      <c r="A4" s="18">
        <v>2011</v>
      </c>
      <c r="B4" s="18" t="s">
        <v>30</v>
      </c>
      <c r="C4" s="18" t="s">
        <v>30</v>
      </c>
      <c r="D4" s="18" t="s">
        <v>30</v>
      </c>
      <c r="E4" s="18" t="s">
        <v>30</v>
      </c>
      <c r="F4" s="18" t="s">
        <v>30</v>
      </c>
    </row>
    <row r="5" spans="1:6" x14ac:dyDescent="0.25">
      <c r="A5" s="18">
        <v>2012</v>
      </c>
      <c r="B5" s="18" t="s">
        <v>30</v>
      </c>
      <c r="C5" s="18" t="s">
        <v>30</v>
      </c>
      <c r="D5" s="18" t="s">
        <v>30</v>
      </c>
      <c r="E5" s="18" t="s">
        <v>30</v>
      </c>
      <c r="F5" s="18" t="s">
        <v>30</v>
      </c>
    </row>
    <row r="6" spans="1:6" x14ac:dyDescent="0.25">
      <c r="A6" s="18">
        <v>2013</v>
      </c>
      <c r="B6" s="18" t="s">
        <v>30</v>
      </c>
      <c r="C6" s="18" t="s">
        <v>30</v>
      </c>
      <c r="D6" s="18" t="s">
        <v>30</v>
      </c>
      <c r="E6" s="18" t="s">
        <v>30</v>
      </c>
      <c r="F6" s="18" t="s">
        <v>30</v>
      </c>
    </row>
    <row r="7" spans="1:6" x14ac:dyDescent="0.25">
      <c r="A7" s="18">
        <v>2023</v>
      </c>
      <c r="B7" s="18" t="s">
        <v>30</v>
      </c>
      <c r="C7" s="18" t="s">
        <v>30</v>
      </c>
      <c r="D7" s="18" t="s">
        <v>30</v>
      </c>
      <c r="E7" s="18" t="s">
        <v>30</v>
      </c>
      <c r="F7" s="18" t="s">
        <v>30</v>
      </c>
    </row>
    <row r="8" spans="1:6" x14ac:dyDescent="0.25">
      <c r="A8" s="18">
        <v>2024</v>
      </c>
      <c r="B8" s="18" t="s">
        <v>30</v>
      </c>
      <c r="C8" s="18" t="s">
        <v>30</v>
      </c>
      <c r="D8" s="18" t="s">
        <v>30</v>
      </c>
      <c r="E8" s="18" t="s">
        <v>30</v>
      </c>
      <c r="F8" s="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Deflection</vt:lpstr>
      <vt:lpstr>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Alalade, Samuel</cp:lastModifiedBy>
  <dcterms:created xsi:type="dcterms:W3CDTF">2025-03-05T19:52:19Z</dcterms:created>
  <dcterms:modified xsi:type="dcterms:W3CDTF">2025-04-02T14:12:46Z</dcterms:modified>
</cp:coreProperties>
</file>