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konwood_ttu_edu/Documents/Documents/TECHMRT/Project 0-7147/Task 2 Level 1 Evaluation UPDATES/NEW SECTIONS/Extracted Files/"/>
    </mc:Choice>
  </mc:AlternateContent>
  <xr:revisionPtr revIDLastSave="56" documentId="11_FFC65FC00501AFEF18160B0C2B39A5CB6C642926" xr6:coauthVersionLast="47" xr6:coauthVersionMax="47" xr10:uidLastSave="{CEAFC134-55F0-4853-8680-BB98271CFB8E}"/>
  <bookViews>
    <workbookView xWindow="-120" yWindow="-120" windowWidth="29040" windowHeight="15840" activeTab="2" xr2:uid="{00000000-000D-0000-FFFF-FFFF00000000}"/>
  </bookViews>
  <sheets>
    <sheet name="Sheet1" sheetId="1" r:id="rId1"/>
    <sheet name="Deflection" sheetId="2" r:id="rId2"/>
    <sheet name="LT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6" i="1" l="1"/>
  <c r="Y46" i="1"/>
  <c r="X46" i="1"/>
  <c r="W46" i="1"/>
  <c r="V46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R37" i="1"/>
  <c r="Z35" i="1"/>
  <c r="Y35" i="1"/>
  <c r="X35" i="1"/>
  <c r="W35" i="1"/>
  <c r="V35" i="1"/>
  <c r="R35" i="1"/>
  <c r="R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R31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R29" i="1"/>
  <c r="AT15" i="1"/>
  <c r="AT13" i="1"/>
  <c r="AT11" i="1"/>
  <c r="AT9" i="1"/>
  <c r="AT7" i="1"/>
</calcChain>
</file>

<file path=xl/sharedStrings.xml><?xml version="1.0" encoding="utf-8"?>
<sst xmlns="http://schemas.openxmlformats.org/spreadsheetml/2006/main" count="213" uniqueCount="44">
  <si>
    <t>Deflections</t>
  </si>
  <si>
    <t>3-US287-1</t>
  </si>
  <si>
    <t>Winter Average</t>
  </si>
  <si>
    <t>Winter</t>
  </si>
  <si>
    <t>Summer</t>
  </si>
  <si>
    <t>Crack ID</t>
  </si>
  <si>
    <t>Upstream</t>
  </si>
  <si>
    <t>Downstream</t>
  </si>
  <si>
    <t>Average</t>
  </si>
  <si>
    <t>Summer Average</t>
  </si>
  <si>
    <t>S-1-1</t>
  </si>
  <si>
    <t>S-1-2</t>
  </si>
  <si>
    <t>Small Average</t>
  </si>
  <si>
    <t>M-1-1</t>
  </si>
  <si>
    <t>M-1-2</t>
  </si>
  <si>
    <t>Medium Average</t>
  </si>
  <si>
    <t>L-1-1</t>
  </si>
  <si>
    <t>L-1-2</t>
  </si>
  <si>
    <t>Large Average</t>
  </si>
  <si>
    <t>S-2-1</t>
  </si>
  <si>
    <t>S-2-2</t>
  </si>
  <si>
    <t>M-2-1</t>
  </si>
  <si>
    <t>M-2-2</t>
  </si>
  <si>
    <t>L-2-1</t>
  </si>
  <si>
    <t>L-2-2</t>
  </si>
  <si>
    <t>LTE</t>
  </si>
  <si>
    <t>S</t>
  </si>
  <si>
    <t>M</t>
  </si>
  <si>
    <t>L</t>
  </si>
  <si>
    <t>DMI</t>
  </si>
  <si>
    <t>Summer 24</t>
  </si>
  <si>
    <t>Winter 24</t>
  </si>
  <si>
    <t>Summer 23</t>
  </si>
  <si>
    <t>Winter 23</t>
  </si>
  <si>
    <t>Winter 22</t>
  </si>
  <si>
    <t>Winter 13</t>
  </si>
  <si>
    <t>Summer 12</t>
  </si>
  <si>
    <t>Winter 12</t>
  </si>
  <si>
    <t>Summer 11</t>
  </si>
  <si>
    <t>Winter 11</t>
  </si>
  <si>
    <t>Winter 10</t>
  </si>
  <si>
    <t>Winter 08</t>
  </si>
  <si>
    <t>Year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</si>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</sst>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/>
    </xf>
    <xf numFmtId="0" fontId="0" fillId="0" borderId="25" xfId="0" applyBorder="1"/>
    <xf numFmtId="0" fontId="0" fillId="0" borderId="23" xfId="0" applyBorder="1"/>
    <xf numFmtId="0" fontId="0" fillId="0" borderId="1" xfId="0" applyBorder="1"/>
    <xf numFmtId="0" fontId="0" fillId="0" borderId="24" xfId="0" applyBorder="1"/>
    <xf numFmtId="0" fontId="0" fillId="0" borderId="26" xfId="0" applyBorder="1"/>
    <xf numFmtId="2" fontId="0" fillId="0" borderId="23" xfId="0" applyNumberFormat="1" applyBorder="1"/>
    <xf numFmtId="2" fontId="0" fillId="0" borderId="1" xfId="0" applyNumberFormat="1" applyBorder="1"/>
    <xf numFmtId="2" fontId="0" fillId="0" borderId="24" xfId="0" applyNumberFormat="1" applyBorder="1"/>
    <xf numFmtId="0" fontId="0" fillId="0" borderId="30" xfId="0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" fontId="0" fillId="0" borderId="23" xfId="0" applyNumberFormat="1" applyBorder="1"/>
    <xf numFmtId="1" fontId="0" fillId="0" borderId="1" xfId="0" applyNumberFormat="1" applyBorder="1"/>
    <xf numFmtId="1" fontId="0" fillId="0" borderId="24" xfId="0" applyNumberFormat="1" applyBorder="1"/>
    <xf numFmtId="1" fontId="0" fillId="0" borderId="27" xfId="0" applyNumberFormat="1" applyBorder="1"/>
    <xf numFmtId="1" fontId="0" fillId="0" borderId="28" xfId="0" applyNumberFormat="1" applyBorder="1"/>
    <xf numFmtId="1" fontId="0" fillId="0" borderId="29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" fontId="2" fillId="2" borderId="23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24" xfId="0" applyNumberFormat="1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4" fontId="2" fillId="2" borderId="23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24" xfId="0" applyNumberFormat="1" applyFont="1" applyFill="1" applyBorder="1" applyAlignment="1">
      <alignment horizontal="center"/>
    </xf>
    <xf numFmtId="164" fontId="2" fillId="2" borderId="27" xfId="0" applyNumberFormat="1" applyFont="1" applyFill="1" applyBorder="1" applyAlignment="1">
      <alignment horizontal="center"/>
    </xf>
    <xf numFmtId="164" fontId="2" fillId="2" borderId="28" xfId="0" applyNumberFormat="1" applyFont="1" applyFill="1" applyBorder="1" applyAlignment="1">
      <alignment horizontal="center"/>
    </xf>
    <xf numFmtId="164" fontId="2" fillId="2" borderId="29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27" xfId="0" applyFont="1" applyFill="1" applyBorder="1" applyAlignment="1"/>
    <xf numFmtId="0" fontId="5" fillId="0" borderId="40" xfId="0" applyFont="1" applyFill="1" applyBorder="1" applyAlignment="1"/>
    <xf numFmtId="0" fontId="5" fillId="0" borderId="4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V46"/>
  <sheetViews>
    <sheetView zoomScale="55" zoomScaleNormal="55" workbookViewId="0">
      <selection activeCell="V38" sqref="V38"/>
    </sheetView>
  </sheetViews>
  <sheetFormatPr defaultRowHeight="15"/>
  <sheetData>
    <row r="1" spans="2:48" ht="15.75" thickBot="1"/>
    <row r="2" spans="2:48">
      <c r="C2" s="50" t="s">
        <v>0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2"/>
    </row>
    <row r="3" spans="2:48" ht="15.75" thickBot="1">
      <c r="C3" s="5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5"/>
    </row>
    <row r="4" spans="2:48" ht="29.25" thickBo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2:48" ht="15.75" thickBot="1">
      <c r="C5" s="56">
        <v>2007</v>
      </c>
      <c r="D5" s="67"/>
      <c r="E5" s="67"/>
      <c r="F5" s="67"/>
      <c r="G5" s="67"/>
      <c r="H5" s="57"/>
      <c r="I5" s="56">
        <v>2010</v>
      </c>
      <c r="J5" s="67"/>
      <c r="K5" s="67"/>
      <c r="L5" s="67"/>
      <c r="M5" s="67"/>
      <c r="N5" s="57"/>
      <c r="O5" s="56">
        <v>2011</v>
      </c>
      <c r="P5" s="67"/>
      <c r="Q5" s="67"/>
      <c r="R5" s="67"/>
      <c r="S5" s="67"/>
      <c r="T5" s="57"/>
      <c r="U5" s="56">
        <v>2012</v>
      </c>
      <c r="V5" s="67"/>
      <c r="W5" s="67"/>
      <c r="X5" s="67"/>
      <c r="Y5" s="67"/>
      <c r="Z5" s="57"/>
      <c r="AA5" s="56">
        <v>2013</v>
      </c>
      <c r="AB5" s="67"/>
      <c r="AC5" s="67"/>
      <c r="AD5" s="67"/>
      <c r="AE5" s="67"/>
      <c r="AF5" s="57"/>
      <c r="AG5" s="56">
        <v>2023</v>
      </c>
      <c r="AH5" s="67"/>
      <c r="AI5" s="67"/>
      <c r="AJ5" s="67"/>
      <c r="AK5" s="67"/>
      <c r="AL5" s="57"/>
      <c r="AM5" s="56">
        <v>2024</v>
      </c>
      <c r="AN5" s="67"/>
      <c r="AO5" s="67"/>
      <c r="AP5" s="67"/>
      <c r="AQ5" s="67"/>
      <c r="AR5" s="57"/>
    </row>
    <row r="6" spans="2:48" ht="21">
      <c r="C6" s="63" t="s">
        <v>1</v>
      </c>
      <c r="D6" s="64"/>
      <c r="E6" s="64"/>
      <c r="F6" s="64"/>
      <c r="G6" s="64"/>
      <c r="H6" s="66"/>
      <c r="I6" s="63" t="s">
        <v>1</v>
      </c>
      <c r="J6" s="64"/>
      <c r="K6" s="64"/>
      <c r="L6" s="64"/>
      <c r="M6" s="64"/>
      <c r="N6" s="66"/>
      <c r="O6" s="63" t="s">
        <v>1</v>
      </c>
      <c r="P6" s="64"/>
      <c r="Q6" s="64"/>
      <c r="R6" s="64"/>
      <c r="S6" s="64"/>
      <c r="T6" s="66"/>
      <c r="U6" s="63" t="s">
        <v>1</v>
      </c>
      <c r="V6" s="64"/>
      <c r="W6" s="64"/>
      <c r="X6" s="64"/>
      <c r="Y6" s="64"/>
      <c r="Z6" s="66"/>
      <c r="AA6" s="63" t="s">
        <v>1</v>
      </c>
      <c r="AB6" s="64"/>
      <c r="AC6" s="64"/>
      <c r="AD6" s="64"/>
      <c r="AE6" s="64"/>
      <c r="AF6" s="66"/>
      <c r="AG6" s="63" t="s">
        <v>1</v>
      </c>
      <c r="AH6" s="64"/>
      <c r="AI6" s="64"/>
      <c r="AJ6" s="64"/>
      <c r="AK6" s="64"/>
      <c r="AL6" s="66"/>
      <c r="AM6" s="63" t="s">
        <v>1</v>
      </c>
      <c r="AN6" s="64"/>
      <c r="AO6" s="64"/>
      <c r="AP6" s="64"/>
      <c r="AQ6" s="64"/>
      <c r="AR6" s="65"/>
      <c r="AT6" s="41" t="s">
        <v>2</v>
      </c>
      <c r="AU6" s="42"/>
      <c r="AV6" s="43"/>
    </row>
    <row r="7" spans="2:48" ht="21.75" thickBot="1">
      <c r="C7" s="58" t="s">
        <v>3</v>
      </c>
      <c r="D7" s="59"/>
      <c r="E7" s="60"/>
      <c r="F7" s="61" t="s">
        <v>4</v>
      </c>
      <c r="G7" s="59"/>
      <c r="H7" s="62"/>
      <c r="I7" s="58" t="s">
        <v>3</v>
      </c>
      <c r="J7" s="59"/>
      <c r="K7" s="60"/>
      <c r="L7" s="61" t="s">
        <v>4</v>
      </c>
      <c r="M7" s="59"/>
      <c r="N7" s="62"/>
      <c r="O7" s="58" t="s">
        <v>3</v>
      </c>
      <c r="P7" s="59"/>
      <c r="Q7" s="60"/>
      <c r="R7" s="61" t="s">
        <v>4</v>
      </c>
      <c r="S7" s="59"/>
      <c r="T7" s="62"/>
      <c r="U7" s="58" t="s">
        <v>3</v>
      </c>
      <c r="V7" s="59"/>
      <c r="W7" s="60"/>
      <c r="X7" s="61" t="s">
        <v>4</v>
      </c>
      <c r="Y7" s="59"/>
      <c r="Z7" s="62"/>
      <c r="AA7" s="58" t="s">
        <v>3</v>
      </c>
      <c r="AB7" s="59"/>
      <c r="AC7" s="60"/>
      <c r="AD7" s="61" t="s">
        <v>4</v>
      </c>
      <c r="AE7" s="59"/>
      <c r="AF7" s="62"/>
      <c r="AG7" s="58" t="s">
        <v>3</v>
      </c>
      <c r="AH7" s="59"/>
      <c r="AI7" s="60"/>
      <c r="AJ7" s="61" t="s">
        <v>4</v>
      </c>
      <c r="AK7" s="59"/>
      <c r="AL7" s="62"/>
      <c r="AM7" s="58" t="s">
        <v>3</v>
      </c>
      <c r="AN7" s="59"/>
      <c r="AO7" s="60"/>
      <c r="AP7" s="61" t="s">
        <v>4</v>
      </c>
      <c r="AQ7" s="59"/>
      <c r="AR7" s="62"/>
      <c r="AT7" s="32">
        <f>IFERROR(ROUND(AVERAGE(E9:E20,K9:K20,Q9:Q20,W9:W20,AC9:AC20,AI9:AI20,AO9:AO20),3),"NO DATA")</f>
        <v>4.2750000000000004</v>
      </c>
      <c r="AU7" s="33"/>
      <c r="AV7" s="34"/>
    </row>
    <row r="8" spans="2:48" ht="21">
      <c r="B8" s="2" t="s">
        <v>5</v>
      </c>
      <c r="C8" s="3" t="s">
        <v>6</v>
      </c>
      <c r="D8" s="4" t="s">
        <v>7</v>
      </c>
      <c r="E8" s="4" t="s">
        <v>8</v>
      </c>
      <c r="F8" s="4" t="s">
        <v>6</v>
      </c>
      <c r="G8" s="4" t="s">
        <v>7</v>
      </c>
      <c r="H8" s="4" t="s">
        <v>8</v>
      </c>
      <c r="I8" s="3" t="s">
        <v>6</v>
      </c>
      <c r="J8" s="4" t="s">
        <v>7</v>
      </c>
      <c r="K8" s="4" t="s">
        <v>8</v>
      </c>
      <c r="L8" s="4" t="s">
        <v>6</v>
      </c>
      <c r="M8" s="4" t="s">
        <v>7</v>
      </c>
      <c r="N8" s="4" t="s">
        <v>8</v>
      </c>
      <c r="O8" s="3" t="s">
        <v>6</v>
      </c>
      <c r="P8" s="4" t="s">
        <v>7</v>
      </c>
      <c r="Q8" s="4" t="s">
        <v>8</v>
      </c>
      <c r="R8" s="4" t="s">
        <v>6</v>
      </c>
      <c r="S8" s="4" t="s">
        <v>7</v>
      </c>
      <c r="T8" s="4" t="s">
        <v>8</v>
      </c>
      <c r="U8" s="3" t="s">
        <v>6</v>
      </c>
      <c r="V8" s="4" t="s">
        <v>7</v>
      </c>
      <c r="W8" s="4" t="s">
        <v>8</v>
      </c>
      <c r="X8" s="4" t="s">
        <v>6</v>
      </c>
      <c r="Y8" s="4" t="s">
        <v>7</v>
      </c>
      <c r="Z8" s="4" t="s">
        <v>8</v>
      </c>
      <c r="AA8" s="3" t="s">
        <v>6</v>
      </c>
      <c r="AB8" s="4" t="s">
        <v>7</v>
      </c>
      <c r="AC8" s="4" t="s">
        <v>8</v>
      </c>
      <c r="AD8" s="4" t="s">
        <v>6</v>
      </c>
      <c r="AE8" s="4" t="s">
        <v>7</v>
      </c>
      <c r="AF8" s="4" t="s">
        <v>8</v>
      </c>
      <c r="AG8" s="3" t="s">
        <v>6</v>
      </c>
      <c r="AH8" s="4" t="s">
        <v>7</v>
      </c>
      <c r="AI8" s="4" t="s">
        <v>8</v>
      </c>
      <c r="AJ8" s="4" t="s">
        <v>6</v>
      </c>
      <c r="AK8" s="4" t="s">
        <v>7</v>
      </c>
      <c r="AL8" s="4" t="s">
        <v>8</v>
      </c>
      <c r="AM8" s="3" t="s">
        <v>6</v>
      </c>
      <c r="AN8" s="4" t="s">
        <v>7</v>
      </c>
      <c r="AO8" s="4" t="s">
        <v>8</v>
      </c>
      <c r="AP8" s="4" t="s">
        <v>6</v>
      </c>
      <c r="AQ8" s="4" t="s">
        <v>7</v>
      </c>
      <c r="AR8" s="5" t="s">
        <v>8</v>
      </c>
      <c r="AT8" s="32" t="s">
        <v>9</v>
      </c>
      <c r="AU8" s="33"/>
      <c r="AV8" s="34"/>
    </row>
    <row r="9" spans="2:48" ht="21">
      <c r="B9" s="6" t="s">
        <v>10</v>
      </c>
      <c r="C9" s="7">
        <v>3.75</v>
      </c>
      <c r="D9" s="8">
        <v>3.53</v>
      </c>
      <c r="E9" s="8">
        <v>3.6399999999999997</v>
      </c>
      <c r="F9" s="8">
        <v>3.69</v>
      </c>
      <c r="G9" s="8">
        <v>3.7</v>
      </c>
      <c r="H9" s="8">
        <v>3.6950000000000003</v>
      </c>
      <c r="I9" s="7">
        <v>3.8</v>
      </c>
      <c r="J9" s="8">
        <v>3.8</v>
      </c>
      <c r="K9" s="8">
        <v>3.8</v>
      </c>
      <c r="L9" s="8"/>
      <c r="M9" s="8"/>
      <c r="N9" s="8"/>
      <c r="O9" s="7">
        <v>4.5999999999999996</v>
      </c>
      <c r="P9" s="8">
        <v>4.7</v>
      </c>
      <c r="Q9" s="8">
        <v>4.6500000000000004</v>
      </c>
      <c r="R9" s="8">
        <v>4.5999999999999996</v>
      </c>
      <c r="S9" s="8">
        <v>5</v>
      </c>
      <c r="T9" s="8">
        <v>4.8</v>
      </c>
      <c r="U9" s="7">
        <v>3.7</v>
      </c>
      <c r="V9" s="8">
        <v>4.2</v>
      </c>
      <c r="W9" s="8">
        <v>3.95</v>
      </c>
      <c r="X9" s="8">
        <v>3.9</v>
      </c>
      <c r="Y9" s="8">
        <v>4</v>
      </c>
      <c r="Z9" s="8">
        <v>3.95</v>
      </c>
      <c r="AA9" s="7">
        <v>4</v>
      </c>
      <c r="AB9" s="8">
        <v>4.2</v>
      </c>
      <c r="AC9" s="8">
        <v>4.0999999999999996</v>
      </c>
      <c r="AD9" s="8"/>
      <c r="AE9" s="8"/>
      <c r="AF9" s="8"/>
      <c r="AG9" s="7">
        <v>3.9238563094872583</v>
      </c>
      <c r="AH9" s="8">
        <v>3.8897303847318994</v>
      </c>
      <c r="AI9" s="8">
        <v>3.9067933471095788</v>
      </c>
      <c r="AJ9" s="8">
        <v>4.1263136204409641</v>
      </c>
      <c r="AK9" s="8">
        <v>4.0711867883885526</v>
      </c>
      <c r="AL9" s="8">
        <v>4.0987502044147579</v>
      </c>
      <c r="AM9" s="7">
        <v>3.9328467153284672</v>
      </c>
      <c r="AN9" s="8">
        <v>3.9191564147627416</v>
      </c>
      <c r="AO9" s="8">
        <v>3.9260015650456044</v>
      </c>
      <c r="AP9" s="8">
        <v>4.0896670377492157</v>
      </c>
      <c r="AQ9" s="8">
        <v>4.0942472460220314</v>
      </c>
      <c r="AR9" s="9">
        <v>4.091957141885624</v>
      </c>
      <c r="AT9" s="32">
        <f>IFERROR(ROUND(AVERAGE(H9:H20,N9:N20,T9:T20,Z9:Z20,AF9:AF20,AL9:AL20,AR9:AR20),3),"NO DATA")</f>
        <v>4.4059999999999997</v>
      </c>
      <c r="AU9" s="33"/>
      <c r="AV9" s="34"/>
    </row>
    <row r="10" spans="2:48" ht="21">
      <c r="B10" s="6" t="s">
        <v>11</v>
      </c>
      <c r="C10" s="7">
        <v>4.47</v>
      </c>
      <c r="D10" s="8">
        <v>4.1500000000000004</v>
      </c>
      <c r="E10" s="8">
        <v>4.3100000000000005</v>
      </c>
      <c r="F10" s="8">
        <v>4.04</v>
      </c>
      <c r="G10" s="8">
        <v>4.07</v>
      </c>
      <c r="H10" s="8">
        <v>4.0549999999999997</v>
      </c>
      <c r="I10" s="7">
        <v>4</v>
      </c>
      <c r="J10" s="8">
        <v>3.8</v>
      </c>
      <c r="K10" s="8">
        <v>3.9</v>
      </c>
      <c r="L10" s="8"/>
      <c r="M10" s="8"/>
      <c r="N10" s="8"/>
      <c r="O10" s="7">
        <v>4.7</v>
      </c>
      <c r="P10" s="8">
        <v>4.5999999999999996</v>
      </c>
      <c r="Q10" s="8">
        <v>4.6500000000000004</v>
      </c>
      <c r="R10" s="8">
        <v>5</v>
      </c>
      <c r="S10" s="8">
        <v>5.2</v>
      </c>
      <c r="T10" s="8">
        <v>5.0999999999999996</v>
      </c>
      <c r="U10" s="7">
        <v>4.2</v>
      </c>
      <c r="V10" s="8">
        <v>4.2</v>
      </c>
      <c r="W10" s="8">
        <v>4.2</v>
      </c>
      <c r="X10" s="8">
        <v>4.0999999999999996</v>
      </c>
      <c r="Y10" s="8">
        <v>4</v>
      </c>
      <c r="Z10" s="8">
        <v>4.05</v>
      </c>
      <c r="AA10" s="7">
        <v>4.2</v>
      </c>
      <c r="AB10" s="8">
        <v>4.4000000000000004</v>
      </c>
      <c r="AC10" s="8">
        <v>4.3000000000000007</v>
      </c>
      <c r="AD10" s="8"/>
      <c r="AE10" s="8"/>
      <c r="AF10" s="8"/>
      <c r="AG10" s="7">
        <v>4.4466219700876737</v>
      </c>
      <c r="AH10" s="8">
        <v>4.4407894736842106</v>
      </c>
      <c r="AI10" s="8">
        <v>4.4437057218859426</v>
      </c>
      <c r="AJ10" s="8">
        <v>4.4490601308547095</v>
      </c>
      <c r="AK10" s="8">
        <v>4.300469483568075</v>
      </c>
      <c r="AL10" s="8">
        <v>4.3747648072113918</v>
      </c>
      <c r="AM10" s="7">
        <v>4.2768227622999406</v>
      </c>
      <c r="AN10" s="8">
        <v>4.267547318611987</v>
      </c>
      <c r="AO10" s="8">
        <v>4.2721850404559643</v>
      </c>
      <c r="AP10" s="8">
        <v>4.4647758462946019</v>
      </c>
      <c r="AQ10" s="8">
        <v>4.5348837209302326</v>
      </c>
      <c r="AR10" s="9">
        <v>4.4998297836124177</v>
      </c>
      <c r="AT10" s="32" t="s">
        <v>12</v>
      </c>
      <c r="AU10" s="33"/>
      <c r="AV10" s="34"/>
    </row>
    <row r="11" spans="2:48" ht="21">
      <c r="B11" s="6" t="s">
        <v>13</v>
      </c>
      <c r="C11" s="7">
        <v>3.96</v>
      </c>
      <c r="D11" s="8">
        <v>3.63</v>
      </c>
      <c r="E11" s="8">
        <v>3.7949999999999999</v>
      </c>
      <c r="F11" s="8">
        <v>5.27</v>
      </c>
      <c r="G11" s="8">
        <v>5.38</v>
      </c>
      <c r="H11" s="8">
        <v>5.3249999999999993</v>
      </c>
      <c r="I11" s="7">
        <v>3.8</v>
      </c>
      <c r="J11" s="8">
        <v>3.8</v>
      </c>
      <c r="K11" s="8">
        <v>3.8</v>
      </c>
      <c r="L11" s="8"/>
      <c r="M11" s="8"/>
      <c r="N11" s="8"/>
      <c r="O11" s="7">
        <v>5</v>
      </c>
      <c r="P11" s="8">
        <v>4.7</v>
      </c>
      <c r="Q11" s="8">
        <v>4.8499999999999996</v>
      </c>
      <c r="R11" s="8">
        <v>4.7</v>
      </c>
      <c r="S11" s="8">
        <v>5</v>
      </c>
      <c r="T11" s="8">
        <v>4.8499999999999996</v>
      </c>
      <c r="U11" s="7">
        <v>3.8</v>
      </c>
      <c r="V11" s="8">
        <v>4.2</v>
      </c>
      <c r="W11" s="8">
        <v>4</v>
      </c>
      <c r="X11" s="8">
        <v>3.8</v>
      </c>
      <c r="Y11" s="8">
        <v>3.8</v>
      </c>
      <c r="Z11" s="8">
        <v>3.8</v>
      </c>
      <c r="AA11" s="7">
        <v>4.0999999999999996</v>
      </c>
      <c r="AB11" s="8">
        <v>4.0999999999999996</v>
      </c>
      <c r="AC11" s="8">
        <v>4.0999999999999996</v>
      </c>
      <c r="AD11" s="8"/>
      <c r="AE11" s="8"/>
      <c r="AF11" s="8"/>
      <c r="AG11" s="7">
        <v>3.858857318699354</v>
      </c>
      <c r="AH11" s="8">
        <v>3.9202116832892329</v>
      </c>
      <c r="AI11" s="8">
        <v>3.8895345009942934</v>
      </c>
      <c r="AJ11" s="8">
        <v>3.8976009969882646</v>
      </c>
      <c r="AK11" s="8">
        <v>4.0195977307890667</v>
      </c>
      <c r="AL11" s="8">
        <v>3.9585993638886654</v>
      </c>
      <c r="AM11" s="7">
        <v>4.0072096648480127</v>
      </c>
      <c r="AN11" s="8">
        <v>4.0201348841755449</v>
      </c>
      <c r="AO11" s="8">
        <v>4.0136722745117783</v>
      </c>
      <c r="AP11" s="8">
        <v>3.8758592802264458</v>
      </c>
      <c r="AQ11" s="8">
        <v>3.9709909727152857</v>
      </c>
      <c r="AR11" s="9">
        <v>3.9234251264708657</v>
      </c>
      <c r="AT11" s="44">
        <f>IFERROR(ROUND(AVERAGE(E9:E10,E15:E16,H9:H10,H15:H16,K9:K10,K15:K16,N15:N16,N9:N10,Q9:Q10,T9:T10,Q15:Q16,T15:T16,W9:W10,W15:W16,Z15:Z16,Z9:Z10,AC9:AC10,AC15:AC16,AF15:AF16,AF9:AF10,AI9:AI10,AI15:AI16,AL15:AL16,AL9:AL10,AO9:AO10,AO15:AO16,AR15:AR16,AR9:AR10),3),"NO DATA")</f>
        <v>4.2960000000000003</v>
      </c>
      <c r="AU11" s="45"/>
      <c r="AV11" s="46"/>
    </row>
    <row r="12" spans="2:48" ht="21">
      <c r="B12" s="6" t="s">
        <v>14</v>
      </c>
      <c r="C12" s="7">
        <v>3.83</v>
      </c>
      <c r="D12" s="8">
        <v>3.55</v>
      </c>
      <c r="E12" s="8">
        <v>3.69</v>
      </c>
      <c r="F12" s="8">
        <v>3.81</v>
      </c>
      <c r="G12" s="8">
        <v>3.82</v>
      </c>
      <c r="H12" s="8">
        <v>3.8149999999999999</v>
      </c>
      <c r="I12" s="7">
        <v>4.2</v>
      </c>
      <c r="J12" s="8">
        <v>4.0999999999999996</v>
      </c>
      <c r="K12" s="8">
        <v>4.1500000000000004</v>
      </c>
      <c r="L12" s="8"/>
      <c r="M12" s="8"/>
      <c r="N12" s="8"/>
      <c r="O12" s="7">
        <v>4.9000000000000004</v>
      </c>
      <c r="P12" s="8">
        <v>4.9000000000000004</v>
      </c>
      <c r="Q12" s="8">
        <v>4.9000000000000004</v>
      </c>
      <c r="R12" s="8">
        <v>5</v>
      </c>
      <c r="S12" s="8">
        <v>5.3</v>
      </c>
      <c r="T12" s="8">
        <v>5.15</v>
      </c>
      <c r="U12" s="7">
        <v>4.5999999999999996</v>
      </c>
      <c r="V12" s="8">
        <v>4.5999999999999996</v>
      </c>
      <c r="W12" s="8">
        <v>4.5999999999999996</v>
      </c>
      <c r="X12" s="8">
        <v>4.0999999999999996</v>
      </c>
      <c r="Y12" s="8">
        <v>4.0999999999999996</v>
      </c>
      <c r="Z12" s="8">
        <v>4.0999999999999996</v>
      </c>
      <c r="AA12" s="7">
        <v>4.5999999999999996</v>
      </c>
      <c r="AB12" s="8">
        <v>4.7</v>
      </c>
      <c r="AC12" s="8">
        <v>4.6500000000000004</v>
      </c>
      <c r="AD12" s="8"/>
      <c r="AE12" s="8"/>
      <c r="AF12" s="8"/>
      <c r="AG12" s="7">
        <v>4.3215613382899631</v>
      </c>
      <c r="AH12" s="8">
        <v>4.2654028436018958</v>
      </c>
      <c r="AI12" s="8">
        <v>4.293482090945929</v>
      </c>
      <c r="AJ12" s="8">
        <v>4.6287336979385785</v>
      </c>
      <c r="AK12" s="8">
        <v>4.5642724073690744</v>
      </c>
      <c r="AL12" s="8">
        <v>4.5965030526538264</v>
      </c>
      <c r="AM12" s="7">
        <v>4.6309314586994716</v>
      </c>
      <c r="AN12" s="8">
        <v>4.737769080234834</v>
      </c>
      <c r="AO12" s="8">
        <v>4.6843502694671528</v>
      </c>
      <c r="AP12" s="8">
        <v>4.3366880146386091</v>
      </c>
      <c r="AQ12" s="8">
        <v>4.4747834946510441</v>
      </c>
      <c r="AR12" s="9">
        <v>4.4057357546448266</v>
      </c>
      <c r="AT12" s="32" t="s">
        <v>15</v>
      </c>
      <c r="AU12" s="33"/>
      <c r="AV12" s="34"/>
    </row>
    <row r="13" spans="2:48" ht="21">
      <c r="B13" s="6" t="s">
        <v>16</v>
      </c>
      <c r="C13" s="7">
        <v>4.75</v>
      </c>
      <c r="D13" s="8">
        <v>4.29</v>
      </c>
      <c r="E13" s="8">
        <v>4.5199999999999996</v>
      </c>
      <c r="F13" s="8">
        <v>3.99</v>
      </c>
      <c r="G13" s="8">
        <v>4.03</v>
      </c>
      <c r="H13" s="8">
        <v>4.01</v>
      </c>
      <c r="I13" s="7">
        <v>3.9</v>
      </c>
      <c r="J13" s="8">
        <v>5.0999999999999996</v>
      </c>
      <c r="K13" s="8">
        <v>4.5</v>
      </c>
      <c r="L13" s="8"/>
      <c r="M13" s="8"/>
      <c r="N13" s="8"/>
      <c r="O13" s="7">
        <v>4.9000000000000004</v>
      </c>
      <c r="P13" s="8">
        <v>4.8</v>
      </c>
      <c r="Q13" s="8">
        <v>4.8499999999999996</v>
      </c>
      <c r="R13" s="8">
        <v>4.5</v>
      </c>
      <c r="S13" s="8">
        <v>5</v>
      </c>
      <c r="T13" s="8">
        <v>4.75</v>
      </c>
      <c r="U13" s="7">
        <v>4.2</v>
      </c>
      <c r="V13" s="8">
        <v>4.2</v>
      </c>
      <c r="W13" s="8">
        <v>4.2</v>
      </c>
      <c r="X13" s="8">
        <v>3.9</v>
      </c>
      <c r="Y13" s="8">
        <v>3.9</v>
      </c>
      <c r="Z13" s="8">
        <v>3.9</v>
      </c>
      <c r="AA13" s="7">
        <v>4.3</v>
      </c>
      <c r="AB13" s="8">
        <v>4.3</v>
      </c>
      <c r="AC13" s="8">
        <v>4.3</v>
      </c>
      <c r="AD13" s="8"/>
      <c r="AE13" s="8"/>
      <c r="AF13" s="8"/>
      <c r="AG13" s="7">
        <v>4.233433267858989</v>
      </c>
      <c r="AH13" s="8">
        <v>4.470260223048327</v>
      </c>
      <c r="AI13" s="8">
        <v>4.351846745453658</v>
      </c>
      <c r="AJ13" s="8">
        <v>4.5004727387330599</v>
      </c>
      <c r="AK13" s="8">
        <v>4.5004727387330599</v>
      </c>
      <c r="AL13" s="8">
        <v>4.5004727387330599</v>
      </c>
      <c r="AM13" s="7">
        <v>4.6958828731453277</v>
      </c>
      <c r="AN13" s="8">
        <v>4.7415066469719349</v>
      </c>
      <c r="AO13" s="8">
        <v>4.7186947600586313</v>
      </c>
      <c r="AP13" s="8">
        <v>4.4339045287637697</v>
      </c>
      <c r="AQ13" s="8">
        <v>4.4673011974209391</v>
      </c>
      <c r="AR13" s="9">
        <v>4.4506028630923549</v>
      </c>
      <c r="AT13" s="44">
        <f>IFERROR(ROUND(AVERAGE(E11:E12,E17:E18,H11:H12,H17:H18,K11:K12,K17:K18,N17:N18,N11:N12,Q11:Q12,T11:T12,Q17:Q18,T17:T18,W11:W12,W17:W18,Z17:Z18,Z11:Z12,AC11:AC12,AC17:AC18,AF17:AF18,AF11:AF12,AI11:AI12,AI17:AI18,AL17:AL18,AL11:AL12,AO11:AO12,AO17:AO18,AR17:AR18,AR11:AR12),3),"NO DATA")</f>
        <v>4.3949999999999996</v>
      </c>
      <c r="AU13" s="45"/>
      <c r="AV13" s="46"/>
    </row>
    <row r="14" spans="2:48" ht="21">
      <c r="B14" s="6" t="s">
        <v>17</v>
      </c>
      <c r="C14" s="7">
        <v>4.25</v>
      </c>
      <c r="D14" s="8">
        <v>3.99</v>
      </c>
      <c r="E14" s="8">
        <v>4.12</v>
      </c>
      <c r="F14" s="8">
        <v>3.87</v>
      </c>
      <c r="G14" s="8">
        <v>3.89</v>
      </c>
      <c r="H14" s="8">
        <v>3.88</v>
      </c>
      <c r="I14" s="7">
        <v>3.8</v>
      </c>
      <c r="J14" s="8">
        <v>3.7</v>
      </c>
      <c r="K14" s="8">
        <v>3.75</v>
      </c>
      <c r="L14" s="8"/>
      <c r="M14" s="8"/>
      <c r="N14" s="8"/>
      <c r="O14" s="7">
        <v>4.4000000000000004</v>
      </c>
      <c r="P14" s="8">
        <v>4.3</v>
      </c>
      <c r="Q14" s="8">
        <v>4.3499999999999996</v>
      </c>
      <c r="R14" s="8">
        <v>4.5999999999999996</v>
      </c>
      <c r="S14" s="8">
        <v>4.8</v>
      </c>
      <c r="T14" s="8">
        <v>4.6999999999999993</v>
      </c>
      <c r="U14" s="7">
        <v>3.8</v>
      </c>
      <c r="V14" s="8">
        <v>3.7</v>
      </c>
      <c r="W14" s="8">
        <v>3.75</v>
      </c>
      <c r="X14" s="8">
        <v>3.7</v>
      </c>
      <c r="Y14" s="8">
        <v>3.7</v>
      </c>
      <c r="Z14" s="8">
        <v>3.7</v>
      </c>
      <c r="AA14" s="7">
        <v>3.9</v>
      </c>
      <c r="AB14" s="8">
        <v>4.0999999999999996</v>
      </c>
      <c r="AC14" s="8">
        <v>4</v>
      </c>
      <c r="AD14" s="8"/>
      <c r="AE14" s="8"/>
      <c r="AF14" s="8"/>
      <c r="AG14" s="7">
        <v>4.1727356651964298</v>
      </c>
      <c r="AH14" s="8">
        <v>4.1679530719357825</v>
      </c>
      <c r="AI14" s="8">
        <v>4.1703443685661057</v>
      </c>
      <c r="AJ14" s="8">
        <v>4.4362292051756009</v>
      </c>
      <c r="AK14" s="8">
        <v>4.3531954306884844</v>
      </c>
      <c r="AL14" s="8">
        <v>4.3947123179320426</v>
      </c>
      <c r="AM14" s="7">
        <v>4.3456162642947902</v>
      </c>
      <c r="AN14" s="8">
        <v>4.3857240905971171</v>
      </c>
      <c r="AO14" s="8">
        <v>4.3656701774459536</v>
      </c>
      <c r="AP14" s="8">
        <v>4.4789334418888664</v>
      </c>
      <c r="AQ14" s="8">
        <v>4.4247246022031828</v>
      </c>
      <c r="AR14" s="9">
        <v>4.4518290220460246</v>
      </c>
      <c r="AT14" s="32" t="s">
        <v>18</v>
      </c>
      <c r="AU14" s="33"/>
      <c r="AV14" s="34"/>
    </row>
    <row r="15" spans="2:48" ht="21.75" thickBot="1">
      <c r="B15" s="6" t="s">
        <v>19</v>
      </c>
      <c r="C15" s="7">
        <v>3.86</v>
      </c>
      <c r="D15" s="8">
        <v>3.83</v>
      </c>
      <c r="E15" s="8">
        <v>3.8449999999999998</v>
      </c>
      <c r="F15" s="8">
        <v>4.0199999999999996</v>
      </c>
      <c r="G15" s="8">
        <v>4.0599999999999996</v>
      </c>
      <c r="H15" s="8">
        <v>4.0399999999999991</v>
      </c>
      <c r="I15" s="7">
        <v>4.3</v>
      </c>
      <c r="J15" s="8">
        <v>4.3</v>
      </c>
      <c r="K15" s="8">
        <v>4.3</v>
      </c>
      <c r="L15" s="8"/>
      <c r="M15" s="8"/>
      <c r="N15" s="8"/>
      <c r="O15" s="7">
        <v>4.8</v>
      </c>
      <c r="P15" s="8">
        <v>4.9000000000000004</v>
      </c>
      <c r="Q15" s="8">
        <v>4.8499999999999996</v>
      </c>
      <c r="R15" s="8">
        <v>5.6</v>
      </c>
      <c r="S15" s="8">
        <v>5.7</v>
      </c>
      <c r="T15" s="8">
        <v>5.65</v>
      </c>
      <c r="U15" s="7">
        <v>4.8</v>
      </c>
      <c r="V15" s="8">
        <v>4.3</v>
      </c>
      <c r="W15" s="8">
        <v>4.55</v>
      </c>
      <c r="X15" s="8">
        <v>4.4000000000000004</v>
      </c>
      <c r="Y15" s="8">
        <v>4.4000000000000004</v>
      </c>
      <c r="Z15" s="8">
        <v>4.4000000000000004</v>
      </c>
      <c r="AA15" s="7">
        <v>4.5</v>
      </c>
      <c r="AB15" s="8">
        <v>4.5999999999999996</v>
      </c>
      <c r="AC15" s="8">
        <v>4.55</v>
      </c>
      <c r="AD15" s="8"/>
      <c r="AE15" s="8"/>
      <c r="AF15" s="8"/>
      <c r="AG15" s="7">
        <v>4.5656192236598887</v>
      </c>
      <c r="AH15" s="8">
        <v>4.544609665427509</v>
      </c>
      <c r="AI15" s="8">
        <v>4.5551144445436993</v>
      </c>
      <c r="AJ15" s="8">
        <v>4.7723019338739867</v>
      </c>
      <c r="AK15" s="8">
        <v>4.7280074603668014</v>
      </c>
      <c r="AL15" s="8">
        <v>4.7501546971203936</v>
      </c>
      <c r="AM15" s="7">
        <v>4.9604168754384208</v>
      </c>
      <c r="AN15" s="8">
        <v>4.7439623208738348</v>
      </c>
      <c r="AO15" s="8">
        <v>4.8521895981561283</v>
      </c>
      <c r="AP15" s="8">
        <v>4.6290983606557372</v>
      </c>
      <c r="AQ15" s="8">
        <v>4.6450428396572825</v>
      </c>
      <c r="AR15" s="9">
        <v>4.6370706001565098</v>
      </c>
      <c r="AT15" s="47">
        <f>IFERROR(ROUND(AVERAGE(E13:E14,E19:E20,H13:H14,H19:H20,K13:K14,K19:K20,N19:N20,N13:N14,Q13:Q14,T13:T14,Q19:Q20,T19:T20,W13:W14,W19:W20,Z19:Z20,Z13:Z14,AC13:AC14,AC19:AC20,AF19:AF20,AF13:AF14,AI13:AI14,AI19:AI20,AL19:AL20,AL13:AL14,AO13:AO14,AO19:AO20,AR19:AR20,AR13:AR14),3),"NO DATA")</f>
        <v>4.2969999999999997</v>
      </c>
      <c r="AU15" s="48"/>
      <c r="AV15" s="49"/>
    </row>
    <row r="16" spans="2:48">
      <c r="B16" s="6" t="s">
        <v>20</v>
      </c>
      <c r="C16" s="7">
        <v>3.89</v>
      </c>
      <c r="D16" s="8">
        <v>3.91</v>
      </c>
      <c r="E16" s="8">
        <v>3.9000000000000004</v>
      </c>
      <c r="F16" s="8">
        <v>4.24</v>
      </c>
      <c r="G16" s="8">
        <v>4.22</v>
      </c>
      <c r="H16" s="8">
        <v>4.2300000000000004</v>
      </c>
      <c r="I16" s="7">
        <v>4.0999999999999996</v>
      </c>
      <c r="J16" s="8">
        <v>3.9</v>
      </c>
      <c r="K16" s="8">
        <v>4</v>
      </c>
      <c r="L16" s="8"/>
      <c r="M16" s="8"/>
      <c r="N16" s="8"/>
      <c r="O16" s="7">
        <v>4.5999999999999996</v>
      </c>
      <c r="P16" s="8">
        <v>4.4000000000000004</v>
      </c>
      <c r="Q16" s="8">
        <v>4.5</v>
      </c>
      <c r="R16" s="8">
        <v>5.0999999999999996</v>
      </c>
      <c r="S16" s="8">
        <v>5</v>
      </c>
      <c r="T16" s="8">
        <v>5.05</v>
      </c>
      <c r="U16" s="7">
        <v>4.0999999999999996</v>
      </c>
      <c r="V16" s="8">
        <v>4.2</v>
      </c>
      <c r="W16" s="8">
        <v>4.1500000000000004</v>
      </c>
      <c r="X16" s="8">
        <v>4.0999999999999996</v>
      </c>
      <c r="Y16" s="8">
        <v>4</v>
      </c>
      <c r="Z16" s="8">
        <v>4.05</v>
      </c>
      <c r="AA16" s="7">
        <v>4</v>
      </c>
      <c r="AB16" s="8">
        <v>4</v>
      </c>
      <c r="AC16" s="8">
        <v>4</v>
      </c>
      <c r="AD16" s="8"/>
      <c r="AE16" s="8"/>
      <c r="AF16" s="8"/>
      <c r="AG16" s="7">
        <v>3.9392097264437691</v>
      </c>
      <c r="AH16" s="8">
        <v>4.0442290215086336</v>
      </c>
      <c r="AI16" s="8">
        <v>3.9917193739762014</v>
      </c>
      <c r="AJ16" s="8">
        <v>4.2782662032304231</v>
      </c>
      <c r="AK16" s="8">
        <v>4.2188942455636473</v>
      </c>
      <c r="AL16" s="8">
        <v>4.2485802243970348</v>
      </c>
      <c r="AM16" s="7">
        <v>4.1565731166912849</v>
      </c>
      <c r="AN16" s="8">
        <v>4.1344637223974763</v>
      </c>
      <c r="AO16" s="8">
        <v>4.1455184195443806</v>
      </c>
      <c r="AP16" s="8">
        <v>4.1491960105841645</v>
      </c>
      <c r="AQ16" s="8">
        <v>4.2462388701258824</v>
      </c>
      <c r="AR16" s="9">
        <v>4.1977174403550235</v>
      </c>
    </row>
    <row r="17" spans="2:44">
      <c r="B17" s="6" t="s">
        <v>21</v>
      </c>
      <c r="C17" s="7">
        <v>4.5199999999999996</v>
      </c>
      <c r="D17" s="8">
        <v>4.01</v>
      </c>
      <c r="E17" s="8">
        <v>4.2649999999999997</v>
      </c>
      <c r="F17" s="8">
        <v>4.24</v>
      </c>
      <c r="G17" s="8">
        <v>4.28</v>
      </c>
      <c r="H17" s="8">
        <v>4.26</v>
      </c>
      <c r="I17" s="7">
        <v>4.5</v>
      </c>
      <c r="J17" s="8">
        <v>4.4000000000000004</v>
      </c>
      <c r="K17" s="8">
        <v>4.45</v>
      </c>
      <c r="L17" s="8"/>
      <c r="M17" s="8"/>
      <c r="N17" s="8"/>
      <c r="O17" s="7">
        <v>5.5</v>
      </c>
      <c r="P17" s="8">
        <v>5</v>
      </c>
      <c r="Q17" s="8">
        <v>5.25</v>
      </c>
      <c r="R17" s="8">
        <v>5.3</v>
      </c>
      <c r="S17" s="8">
        <v>5.5</v>
      </c>
      <c r="T17" s="8">
        <v>5.4</v>
      </c>
      <c r="U17" s="7">
        <v>4.9000000000000004</v>
      </c>
      <c r="V17" s="8">
        <v>4.9000000000000004</v>
      </c>
      <c r="W17" s="8">
        <v>4.9000000000000004</v>
      </c>
      <c r="X17" s="8">
        <v>4.2</v>
      </c>
      <c r="Y17" s="8">
        <v>4.4000000000000004</v>
      </c>
      <c r="Z17" s="8">
        <v>4.3000000000000007</v>
      </c>
      <c r="AA17" s="7">
        <v>4.7</v>
      </c>
      <c r="AB17" s="8">
        <v>5</v>
      </c>
      <c r="AC17" s="8">
        <v>4.8499999999999996</v>
      </c>
      <c r="AD17" s="8"/>
      <c r="AE17" s="8"/>
      <c r="AF17" s="8"/>
      <c r="AG17" s="7">
        <v>4.3058679206706199</v>
      </c>
      <c r="AH17" s="8">
        <v>4.3760279605263168</v>
      </c>
      <c r="AI17" s="8">
        <v>4.3409479405984683</v>
      </c>
      <c r="AJ17" s="8">
        <v>4.5705680756049434</v>
      </c>
      <c r="AK17" s="8">
        <v>4.6827292553743902</v>
      </c>
      <c r="AL17" s="8">
        <v>4.6266486654896664</v>
      </c>
      <c r="AM17" s="7">
        <v>4.7190008920606603</v>
      </c>
      <c r="AN17" s="8">
        <v>4.8491764238936295</v>
      </c>
      <c r="AO17" s="8">
        <v>4.7840886579771453</v>
      </c>
      <c r="AP17" s="8">
        <v>4.6410701521494948</v>
      </c>
      <c r="AQ17" s="8">
        <v>4.7198936822735638</v>
      </c>
      <c r="AR17" s="9">
        <v>4.6804819172115293</v>
      </c>
    </row>
    <row r="18" spans="2:44">
      <c r="B18" s="6" t="s">
        <v>22</v>
      </c>
      <c r="C18" s="7">
        <v>4.24</v>
      </c>
      <c r="D18" s="8">
        <v>3.64</v>
      </c>
      <c r="E18" s="8">
        <v>3.9400000000000004</v>
      </c>
      <c r="F18" s="8">
        <v>3.93</v>
      </c>
      <c r="G18" s="8">
        <v>3.96</v>
      </c>
      <c r="H18" s="8">
        <v>3.9450000000000003</v>
      </c>
      <c r="I18" s="7">
        <v>4.2</v>
      </c>
      <c r="J18" s="8">
        <v>4.2</v>
      </c>
      <c r="K18" s="8">
        <v>4.2</v>
      </c>
      <c r="L18" s="8"/>
      <c r="M18" s="8"/>
      <c r="N18" s="8"/>
      <c r="O18" s="7">
        <v>4.7</v>
      </c>
      <c r="P18" s="8">
        <v>5</v>
      </c>
      <c r="Q18" s="8">
        <v>4.8499999999999996</v>
      </c>
      <c r="R18" s="8">
        <v>5</v>
      </c>
      <c r="S18" s="8">
        <v>5.3</v>
      </c>
      <c r="T18" s="8">
        <v>5.15</v>
      </c>
      <c r="U18" s="7">
        <v>4.5</v>
      </c>
      <c r="V18" s="8">
        <v>4.0999999999999996</v>
      </c>
      <c r="W18" s="8">
        <v>4.3</v>
      </c>
      <c r="X18" s="8">
        <v>4.4000000000000004</v>
      </c>
      <c r="Y18" s="8">
        <v>4.4000000000000004</v>
      </c>
      <c r="Z18" s="8">
        <v>4.4000000000000004</v>
      </c>
      <c r="AA18" s="7">
        <v>4.4000000000000004</v>
      </c>
      <c r="AB18" s="8">
        <v>4.5</v>
      </c>
      <c r="AC18" s="8">
        <v>4.45</v>
      </c>
      <c r="AD18" s="8"/>
      <c r="AE18" s="8"/>
      <c r="AF18" s="8"/>
      <c r="AG18" s="7">
        <v>3.8996682416809088</v>
      </c>
      <c r="AH18" s="8">
        <v>3.8352014541048169</v>
      </c>
      <c r="AI18" s="8">
        <v>3.8674348478928628</v>
      </c>
      <c r="AJ18" s="8">
        <v>4.2050015436863228</v>
      </c>
      <c r="AK18" s="8">
        <v>4.135808800902657</v>
      </c>
      <c r="AL18" s="8">
        <v>4.1704051722944904</v>
      </c>
      <c r="AM18" s="7">
        <v>4.0856720827178732</v>
      </c>
      <c r="AN18" s="8">
        <v>4.0724381625441692</v>
      </c>
      <c r="AO18" s="8">
        <v>4.0790551226310212</v>
      </c>
      <c r="AP18" s="8">
        <v>4.1720036596523329</v>
      </c>
      <c r="AQ18" s="8">
        <v>4.1909732883021187</v>
      </c>
      <c r="AR18" s="9">
        <v>4.1814884739772253</v>
      </c>
    </row>
    <row r="19" spans="2:44">
      <c r="B19" s="6" t="s">
        <v>23</v>
      </c>
      <c r="C19" s="7">
        <v>4.13</v>
      </c>
      <c r="D19" s="8">
        <v>3.87</v>
      </c>
      <c r="E19" s="8">
        <v>4</v>
      </c>
      <c r="F19" s="8">
        <v>4.26</v>
      </c>
      <c r="G19" s="8">
        <v>4.29</v>
      </c>
      <c r="H19" s="8">
        <v>4.2750000000000004</v>
      </c>
      <c r="I19" s="7">
        <v>4.4000000000000004</v>
      </c>
      <c r="J19" s="8">
        <v>4.3</v>
      </c>
      <c r="K19" s="8">
        <v>4.3499999999999996</v>
      </c>
      <c r="L19" s="8"/>
      <c r="M19" s="8"/>
      <c r="N19" s="8"/>
      <c r="O19" s="7">
        <v>5.0999999999999996</v>
      </c>
      <c r="P19" s="8">
        <v>4.9000000000000004</v>
      </c>
      <c r="Q19" s="8">
        <v>5</v>
      </c>
      <c r="R19" s="8">
        <v>5.5</v>
      </c>
      <c r="S19" s="8">
        <v>5.8</v>
      </c>
      <c r="T19" s="8">
        <v>5.65</v>
      </c>
      <c r="U19" s="7">
        <v>4.7</v>
      </c>
      <c r="V19" s="8">
        <v>4.5</v>
      </c>
      <c r="W19" s="8">
        <v>4.5999999999999996</v>
      </c>
      <c r="X19" s="8">
        <v>4.4000000000000004</v>
      </c>
      <c r="Y19" s="8">
        <v>4.4000000000000004</v>
      </c>
      <c r="Z19" s="8">
        <v>4.4000000000000004</v>
      </c>
      <c r="AA19" s="7">
        <v>4.4000000000000004</v>
      </c>
      <c r="AB19" s="8">
        <v>4.8</v>
      </c>
      <c r="AC19" s="8">
        <v>4.5999999999999996</v>
      </c>
      <c r="AD19" s="8"/>
      <c r="AE19" s="8"/>
      <c r="AF19" s="8"/>
      <c r="AG19" s="7">
        <v>4.3929337281731851</v>
      </c>
      <c r="AH19" s="8">
        <v>4.4488793368130182</v>
      </c>
      <c r="AI19" s="8">
        <v>4.4209065324931016</v>
      </c>
      <c r="AJ19" s="8">
        <v>4.833641404805916</v>
      </c>
      <c r="AK19" s="8">
        <v>4.5789311724279411</v>
      </c>
      <c r="AL19" s="8">
        <v>4.7062862886169281</v>
      </c>
      <c r="AM19" s="7">
        <v>4.5862719777490808</v>
      </c>
      <c r="AN19" s="8">
        <v>4.5276840642984721</v>
      </c>
      <c r="AO19" s="8">
        <v>4.5569780210237765</v>
      </c>
      <c r="AP19" s="8">
        <v>4.8070392096326025</v>
      </c>
      <c r="AQ19" s="8">
        <v>4.7412199630314236</v>
      </c>
      <c r="AR19" s="9">
        <v>4.7741295863320126</v>
      </c>
    </row>
    <row r="20" spans="2:44" ht="15.75" thickBot="1">
      <c r="B20" s="10" t="s">
        <v>24</v>
      </c>
      <c r="C20" s="11">
        <v>4.07</v>
      </c>
      <c r="D20" s="12">
        <v>3.59</v>
      </c>
      <c r="E20" s="12">
        <v>3.83</v>
      </c>
      <c r="F20" s="12">
        <v>3.89</v>
      </c>
      <c r="G20" s="12">
        <v>3.94</v>
      </c>
      <c r="H20" s="12">
        <v>3.915</v>
      </c>
      <c r="I20" s="11">
        <v>3.6</v>
      </c>
      <c r="J20" s="12">
        <v>3.6</v>
      </c>
      <c r="K20" s="12">
        <v>3.6</v>
      </c>
      <c r="L20" s="12"/>
      <c r="M20" s="12"/>
      <c r="N20" s="12"/>
      <c r="O20" s="11">
        <v>4.0999999999999996</v>
      </c>
      <c r="P20" s="12">
        <v>4.0999999999999996</v>
      </c>
      <c r="Q20" s="12">
        <v>4.0999999999999996</v>
      </c>
      <c r="R20" s="12">
        <v>4.5999999999999996</v>
      </c>
      <c r="S20" s="12">
        <v>4.7</v>
      </c>
      <c r="T20" s="12">
        <v>4.6500000000000004</v>
      </c>
      <c r="U20" s="11">
        <v>4</v>
      </c>
      <c r="V20" s="12">
        <v>3.7</v>
      </c>
      <c r="W20" s="12">
        <v>3.85</v>
      </c>
      <c r="X20" s="12">
        <v>3.8</v>
      </c>
      <c r="Y20" s="12">
        <v>3.8</v>
      </c>
      <c r="Z20" s="12">
        <v>3.8</v>
      </c>
      <c r="AA20" s="11">
        <v>3.7</v>
      </c>
      <c r="AB20" s="12">
        <v>3.8</v>
      </c>
      <c r="AC20" s="12">
        <v>3.75</v>
      </c>
      <c r="AD20" s="12"/>
      <c r="AE20" s="12"/>
      <c r="AF20" s="12"/>
      <c r="AG20" s="11">
        <v>4.094217549534978</v>
      </c>
      <c r="AH20" s="12">
        <v>4.0531494066335325</v>
      </c>
      <c r="AI20" s="12">
        <v>4.0736834780842557</v>
      </c>
      <c r="AJ20" s="12">
        <v>4.2975970425138632</v>
      </c>
      <c r="AK20" s="12">
        <v>4.0527233562416658</v>
      </c>
      <c r="AL20" s="12">
        <v>4.1751601993777641</v>
      </c>
      <c r="AM20" s="11">
        <v>4.2320583596214503</v>
      </c>
      <c r="AN20" s="12">
        <v>4.1833612947794334</v>
      </c>
      <c r="AO20" s="12">
        <v>4.2077098272004418</v>
      </c>
      <c r="AP20" s="12">
        <v>4.2499491145939343</v>
      </c>
      <c r="AQ20" s="12">
        <v>4.2927479741511947</v>
      </c>
      <c r="AR20" s="13">
        <v>4.2713485443725645</v>
      </c>
    </row>
    <row r="22" spans="2:44" ht="15.75" thickBot="1"/>
    <row r="23" spans="2:44">
      <c r="B23" s="50" t="s">
        <v>25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2"/>
    </row>
    <row r="24" spans="2:44" ht="15.75" thickBot="1">
      <c r="B24" s="53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5"/>
    </row>
    <row r="25" spans="2:44" ht="28.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44" ht="29.25" thickBo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2:44" ht="19.5" thickBot="1">
      <c r="C27" s="56">
        <v>2007</v>
      </c>
      <c r="D27" s="57"/>
      <c r="E27" s="56">
        <v>2010</v>
      </c>
      <c r="F27" s="57"/>
      <c r="G27" s="56">
        <v>2011</v>
      </c>
      <c r="H27" s="57"/>
      <c r="I27" s="56">
        <v>2012</v>
      </c>
      <c r="J27" s="57"/>
      <c r="K27" s="56">
        <v>2013</v>
      </c>
      <c r="L27" s="57"/>
      <c r="M27" s="56">
        <v>2023</v>
      </c>
      <c r="N27" s="57"/>
      <c r="O27" s="56">
        <v>2024</v>
      </c>
      <c r="P27" s="57"/>
      <c r="V27" s="26">
        <v>2007</v>
      </c>
      <c r="W27" s="27"/>
      <c r="X27" s="27"/>
      <c r="Y27" s="27"/>
      <c r="Z27" s="28"/>
      <c r="AA27" s="26">
        <v>2010</v>
      </c>
      <c r="AB27" s="27"/>
      <c r="AC27" s="27"/>
      <c r="AD27" s="27"/>
      <c r="AE27" s="28"/>
      <c r="AF27" s="26">
        <v>2011</v>
      </c>
      <c r="AG27" s="27"/>
      <c r="AH27" s="27"/>
      <c r="AI27" s="27"/>
      <c r="AJ27" s="28"/>
    </row>
    <row r="28" spans="2:44" ht="21.75" thickBot="1">
      <c r="C28" s="38" t="s">
        <v>1</v>
      </c>
      <c r="D28" s="39"/>
      <c r="E28" s="38" t="s">
        <v>1</v>
      </c>
      <c r="F28" s="39"/>
      <c r="G28" s="38" t="s">
        <v>1</v>
      </c>
      <c r="H28" s="39"/>
      <c r="I28" s="38" t="s">
        <v>1</v>
      </c>
      <c r="J28" s="39"/>
      <c r="K28" s="38" t="s">
        <v>1</v>
      </c>
      <c r="L28" s="39"/>
      <c r="M28" s="38" t="s">
        <v>1</v>
      </c>
      <c r="N28" s="39"/>
      <c r="O28" s="38" t="s">
        <v>1</v>
      </c>
      <c r="P28" s="40"/>
      <c r="R28" s="41" t="s">
        <v>2</v>
      </c>
      <c r="S28" s="42"/>
      <c r="T28" s="43"/>
      <c r="V28" s="3" t="s">
        <v>26</v>
      </c>
      <c r="W28" s="4" t="s">
        <v>27</v>
      </c>
      <c r="X28" s="4" t="s">
        <v>28</v>
      </c>
      <c r="Y28" s="4" t="s">
        <v>3</v>
      </c>
      <c r="Z28" s="5" t="s">
        <v>4</v>
      </c>
      <c r="AA28" s="3" t="s">
        <v>26</v>
      </c>
      <c r="AB28" s="4" t="s">
        <v>27</v>
      </c>
      <c r="AC28" s="4" t="s">
        <v>28</v>
      </c>
      <c r="AD28" s="4" t="s">
        <v>3</v>
      </c>
      <c r="AE28" s="5" t="s">
        <v>4</v>
      </c>
      <c r="AF28" s="3" t="s">
        <v>26</v>
      </c>
      <c r="AG28" s="4" t="s">
        <v>27</v>
      </c>
      <c r="AH28" s="4" t="s">
        <v>28</v>
      </c>
      <c r="AI28" s="4" t="s">
        <v>3</v>
      </c>
      <c r="AJ28" s="5" t="s">
        <v>4</v>
      </c>
    </row>
    <row r="29" spans="2:44" ht="21.75" thickBot="1">
      <c r="B29" s="2" t="s">
        <v>5</v>
      </c>
      <c r="C29" s="3" t="s">
        <v>3</v>
      </c>
      <c r="D29" s="4" t="s">
        <v>4</v>
      </c>
      <c r="E29" s="3" t="s">
        <v>3</v>
      </c>
      <c r="F29" s="4" t="s">
        <v>4</v>
      </c>
      <c r="G29" s="3" t="s">
        <v>3</v>
      </c>
      <c r="H29" s="4" t="s">
        <v>4</v>
      </c>
      <c r="I29" s="3" t="s">
        <v>3</v>
      </c>
      <c r="J29" s="4" t="s">
        <v>4</v>
      </c>
      <c r="K29" s="3" t="s">
        <v>3</v>
      </c>
      <c r="L29" s="4" t="s">
        <v>4</v>
      </c>
      <c r="M29" s="3" t="s">
        <v>3</v>
      </c>
      <c r="N29" s="4" t="s">
        <v>4</v>
      </c>
      <c r="O29" s="3" t="s">
        <v>3</v>
      </c>
      <c r="P29" s="5" t="s">
        <v>4</v>
      </c>
      <c r="R29" s="29">
        <f>IFERROR(AVERAGE(C30:C41,E30:E41,G30:G41,I30:I41,K30:K41,M30:M41,O30:O41),"NO DATA")</f>
        <v>103.01785714285714</v>
      </c>
      <c r="S29" s="30"/>
      <c r="T29" s="31"/>
      <c r="V29" s="14">
        <f>IFERROR(AVERAGE(E9:E10,E15:E16,H15:H16,H9:H10),"No Data")</f>
        <v>3.964375</v>
      </c>
      <c r="W29" s="15">
        <f>IFERROR(AVERAGE(E11:E12,E17:E18,H17:H18,H11:H12),"No Data")</f>
        <v>4.1293750000000005</v>
      </c>
      <c r="X29" s="15">
        <f>IFERROR(AVERAGE(E13:E14,E19:E20,H19:H20,H13:H14),"No Data")</f>
        <v>4.0687499999999996</v>
      </c>
      <c r="Y29" s="15">
        <f>IFERROR(AVERAGE(E9:E20),"No Data")</f>
        <v>3.9879166666666666</v>
      </c>
      <c r="Z29" s="16">
        <f>IFERROR(AVERAGE(H9:H20),"No Data")</f>
        <v>4.1204166666666664</v>
      </c>
      <c r="AA29" s="14">
        <f>IFERROR(AVERAGE(K9:K10,K15:K16,N15:N16,N9:N10),"No Data")</f>
        <v>4</v>
      </c>
      <c r="AB29" s="14">
        <f>IFERROR(AVERAGE(K11:K12,K17:K18,N17:N18,N11:N12),"No Data")</f>
        <v>4.1500000000000004</v>
      </c>
      <c r="AC29" s="14">
        <f>IFERROR(AVERAGE(K13:K14,K19:K20,N19:N20,N13:N14),"No Data")</f>
        <v>4.05</v>
      </c>
      <c r="AD29" s="15">
        <f>IFERROR(AVERAGE(K9:K20),"No Data")</f>
        <v>4.0666666666666673</v>
      </c>
      <c r="AE29" s="16" t="str">
        <f>IFERROR(AVERAGE(N9:N20),"No Data")</f>
        <v>No Data</v>
      </c>
      <c r="AF29" s="14">
        <f>IFERROR(AVERAGE(Q9:Q10,Q15:Q16,T15:T16,T9:T10),"No Data")</f>
        <v>4.90625</v>
      </c>
      <c r="AG29" s="14">
        <f>IFERROR(AVERAGE(Q11:Q12,Q17:Q18,T17:T18,T11:T12),"No Data")</f>
        <v>5.05</v>
      </c>
      <c r="AH29" s="14">
        <f>IFERROR(AVERAGE(Q13:Q14,Q19:Q20,T19:T20,T13:T14),"No Data")</f>
        <v>4.7562499999999996</v>
      </c>
      <c r="AI29" s="15">
        <f>IFERROR(AVERAGE(Q9:Q20),"No Data")</f>
        <v>4.7333333333333334</v>
      </c>
      <c r="AJ29" s="16">
        <f>IFERROR(AVERAGE(T9:T20),"No Data")</f>
        <v>5.0749999999999993</v>
      </c>
    </row>
    <row r="30" spans="2:44" ht="21">
      <c r="B30" s="6" t="s">
        <v>10</v>
      </c>
      <c r="C30" s="17">
        <v>106</v>
      </c>
      <c r="D30" s="18">
        <v>100</v>
      </c>
      <c r="E30" s="17">
        <v>107</v>
      </c>
      <c r="F30" s="18"/>
      <c r="G30" s="17">
        <v>103</v>
      </c>
      <c r="H30" s="18">
        <v>102</v>
      </c>
      <c r="I30" s="17">
        <v>104</v>
      </c>
      <c r="J30" s="18">
        <v>103</v>
      </c>
      <c r="K30" s="17">
        <v>91</v>
      </c>
      <c r="L30" s="18"/>
      <c r="M30" s="17">
        <v>103</v>
      </c>
      <c r="N30" s="18">
        <v>101</v>
      </c>
      <c r="O30" s="17">
        <v>104</v>
      </c>
      <c r="P30" s="19">
        <v>101</v>
      </c>
      <c r="R30" s="32" t="s">
        <v>9</v>
      </c>
      <c r="S30" s="33"/>
      <c r="T30" s="34"/>
      <c r="V30" s="26">
        <v>2012</v>
      </c>
      <c r="W30" s="27"/>
      <c r="X30" s="27"/>
      <c r="Y30" s="27"/>
      <c r="Z30" s="28"/>
      <c r="AA30" s="26">
        <v>2013</v>
      </c>
      <c r="AB30" s="27"/>
      <c r="AC30" s="27"/>
      <c r="AD30" s="27"/>
      <c r="AE30" s="28"/>
      <c r="AF30" s="26">
        <v>2023</v>
      </c>
      <c r="AG30" s="27"/>
      <c r="AH30" s="27"/>
      <c r="AI30" s="27"/>
      <c r="AJ30" s="28"/>
    </row>
    <row r="31" spans="2:44" ht="21">
      <c r="B31" s="6" t="s">
        <v>11</v>
      </c>
      <c r="C31" s="17">
        <v>108</v>
      </c>
      <c r="D31" s="18">
        <v>101</v>
      </c>
      <c r="E31" s="17">
        <v>106</v>
      </c>
      <c r="F31" s="18"/>
      <c r="G31" s="17">
        <v>104</v>
      </c>
      <c r="H31" s="18">
        <v>101</v>
      </c>
      <c r="I31" s="17">
        <v>104</v>
      </c>
      <c r="J31" s="18">
        <v>102</v>
      </c>
      <c r="K31" s="17">
        <v>89</v>
      </c>
      <c r="L31" s="18"/>
      <c r="M31" s="17">
        <v>101.5</v>
      </c>
      <c r="N31" s="18">
        <v>103</v>
      </c>
      <c r="O31" s="17">
        <v>105</v>
      </c>
      <c r="P31" s="19">
        <v>103</v>
      </c>
      <c r="R31" s="29">
        <f>IFERROR(AVERAGE(F30:F41,H30:H41,J30:J41,L30:L41,N30:N41,P30:P41,D30:D41),"NO DATA")</f>
        <v>101.26666666666667</v>
      </c>
      <c r="S31" s="30"/>
      <c r="T31" s="31"/>
      <c r="V31" s="3" t="s">
        <v>26</v>
      </c>
      <c r="W31" s="4" t="s">
        <v>27</v>
      </c>
      <c r="X31" s="4" t="s">
        <v>28</v>
      </c>
      <c r="Y31" s="4" t="s">
        <v>3</v>
      </c>
      <c r="Z31" s="5" t="s">
        <v>4</v>
      </c>
      <c r="AA31" s="3" t="s">
        <v>26</v>
      </c>
      <c r="AB31" s="4" t="s">
        <v>27</v>
      </c>
      <c r="AC31" s="4" t="s">
        <v>28</v>
      </c>
      <c r="AD31" s="4" t="s">
        <v>3</v>
      </c>
      <c r="AE31" s="5" t="s">
        <v>4</v>
      </c>
      <c r="AF31" s="3" t="s">
        <v>26</v>
      </c>
      <c r="AG31" s="4" t="s">
        <v>27</v>
      </c>
      <c r="AH31" s="4" t="s">
        <v>28</v>
      </c>
      <c r="AI31" s="4" t="s">
        <v>3</v>
      </c>
      <c r="AJ31" s="5" t="s">
        <v>4</v>
      </c>
    </row>
    <row r="32" spans="2:44" ht="21.75" thickBot="1">
      <c r="B32" s="6" t="s">
        <v>13</v>
      </c>
      <c r="C32" s="17">
        <v>109</v>
      </c>
      <c r="D32" s="18">
        <v>102</v>
      </c>
      <c r="E32" s="17">
        <v>109</v>
      </c>
      <c r="F32" s="18"/>
      <c r="G32" s="17">
        <v>105</v>
      </c>
      <c r="H32" s="18">
        <v>102</v>
      </c>
      <c r="I32" s="17">
        <v>106</v>
      </c>
      <c r="J32" s="18">
        <v>103</v>
      </c>
      <c r="K32" s="17">
        <v>90</v>
      </c>
      <c r="L32" s="18"/>
      <c r="M32" s="17">
        <v>106</v>
      </c>
      <c r="N32" s="18">
        <v>102</v>
      </c>
      <c r="O32" s="17">
        <v>105</v>
      </c>
      <c r="P32" s="19">
        <v>101.5</v>
      </c>
      <c r="R32" s="32" t="s">
        <v>12</v>
      </c>
      <c r="S32" s="33"/>
      <c r="T32" s="34"/>
      <c r="V32" s="14">
        <f>IFERROR(AVERAGE(W9:W10,W15:W16,Z15:Z16,Z9:Z10),"No Data")</f>
        <v>4.1624999999999996</v>
      </c>
      <c r="W32" s="14">
        <f>IFERROR(AVERAGE(W11:W12,W17:W18,Z17:Z18,Z11:Z12),"No Data")</f>
        <v>4.3</v>
      </c>
      <c r="X32" s="14">
        <f>IFERROR(AVERAGE(W13:W14,W19:W20,Z19:Z20,Z13:Z14),"No Data")</f>
        <v>4.0250000000000004</v>
      </c>
      <c r="Y32" s="15">
        <f>IFERROR(AVERAGE(W9:W20),"No Data")</f>
        <v>4.2541666666666664</v>
      </c>
      <c r="Z32" s="16">
        <f>IFERROR(AVERAGE(Z9:Z20),"No Data")</f>
        <v>4.0708333333333329</v>
      </c>
      <c r="AA32" s="14">
        <f>IFERROR(AVERAGE(AC9:AC10,AC15:AC16,AF15:AF16,AF9:AF10),"No Data")</f>
        <v>4.2374999999999998</v>
      </c>
      <c r="AB32" s="14">
        <f>IFERROR(AVERAGE(AC11:AC12,AC17:AC18,AF17:AF18,AF11:AF12),"No Data")</f>
        <v>4.5125000000000002</v>
      </c>
      <c r="AC32" s="14">
        <f>IFERROR(AVERAGE(AC13:AC14,AC19:AC20,AF19:AF20,AF13:AF14),"No Data")</f>
        <v>4.1624999999999996</v>
      </c>
      <c r="AD32" s="15">
        <f>IFERROR(AVERAGE(AC9:AC20),"No Data")</f>
        <v>4.3041666666666671</v>
      </c>
      <c r="AE32" s="16" t="str">
        <f>IFERROR(AVERAGE(AF9:AF20),"No Data")</f>
        <v>No Data</v>
      </c>
      <c r="AF32" s="14">
        <f>IFERROR(AVERAGE(AI9:AI10,AI15:AI16,AL15:AL16,AL9:AL10),"No Data")</f>
        <v>4.2961978525823747</v>
      </c>
      <c r="AG32" s="14">
        <f>IFERROR(AVERAGE(AI11:AI12,AI17:AI18,AL17:AL18,AL11:AL12),"No Data")</f>
        <v>4.2179444543447753</v>
      </c>
      <c r="AH32" s="14">
        <f>IFERROR(AVERAGE(AI13:AI14,AI19:AI20,AL19:AL20,AL13:AL14),"No Data")</f>
        <v>4.3491765836571137</v>
      </c>
      <c r="AI32" s="15">
        <f>IFERROR(AVERAGE(AI9:AI20),"No Data")</f>
        <v>4.1921261160453414</v>
      </c>
      <c r="AJ32" s="16">
        <f>IFERROR(AVERAGE(AL9:AL20),"No Data")</f>
        <v>4.3834198110108353</v>
      </c>
    </row>
    <row r="33" spans="2:36" ht="21">
      <c r="B33" s="6" t="s">
        <v>14</v>
      </c>
      <c r="C33" s="17">
        <v>108</v>
      </c>
      <c r="D33" s="18">
        <v>100</v>
      </c>
      <c r="E33" s="17">
        <v>107</v>
      </c>
      <c r="F33" s="18"/>
      <c r="G33" s="17">
        <v>105</v>
      </c>
      <c r="H33" s="18">
        <v>101</v>
      </c>
      <c r="I33" s="17">
        <v>106</v>
      </c>
      <c r="J33" s="18">
        <v>101</v>
      </c>
      <c r="K33" s="17">
        <v>90</v>
      </c>
      <c r="L33" s="18"/>
      <c r="M33" s="17">
        <v>104.5</v>
      </c>
      <c r="N33" s="18">
        <v>100.5</v>
      </c>
      <c r="O33" s="17">
        <v>99.5</v>
      </c>
      <c r="P33" s="19">
        <v>101</v>
      </c>
      <c r="R33" s="29">
        <f>IFERROR(AVERAGE(C30:P31,C36:P37),"NO DATA")</f>
        <v>101.33333333333333</v>
      </c>
      <c r="S33" s="30"/>
      <c r="T33" s="31"/>
      <c r="V33" s="35">
        <v>2024</v>
      </c>
      <c r="W33" s="36"/>
      <c r="X33" s="36"/>
      <c r="Y33" s="36"/>
      <c r="Z33" s="37"/>
    </row>
    <row r="34" spans="2:36" ht="21">
      <c r="B34" s="6" t="s">
        <v>16</v>
      </c>
      <c r="C34" s="17">
        <v>111</v>
      </c>
      <c r="D34" s="18">
        <v>101</v>
      </c>
      <c r="E34" s="17">
        <v>93</v>
      </c>
      <c r="F34" s="18"/>
      <c r="G34" s="17">
        <v>105</v>
      </c>
      <c r="H34" s="18">
        <v>101</v>
      </c>
      <c r="I34" s="17">
        <v>106</v>
      </c>
      <c r="J34" s="18">
        <v>102</v>
      </c>
      <c r="K34" s="17">
        <v>87</v>
      </c>
      <c r="L34" s="18"/>
      <c r="M34" s="17">
        <v>106</v>
      </c>
      <c r="N34" s="18">
        <v>101</v>
      </c>
      <c r="O34" s="17">
        <v>107.5</v>
      </c>
      <c r="P34" s="19">
        <v>100</v>
      </c>
      <c r="R34" s="32" t="s">
        <v>15</v>
      </c>
      <c r="S34" s="33"/>
      <c r="T34" s="34"/>
      <c r="V34" s="3" t="s">
        <v>26</v>
      </c>
      <c r="W34" s="4" t="s">
        <v>27</v>
      </c>
      <c r="X34" s="4" t="s">
        <v>28</v>
      </c>
      <c r="Y34" s="4" t="s">
        <v>3</v>
      </c>
      <c r="Z34" s="5" t="s">
        <v>4</v>
      </c>
    </row>
    <row r="35" spans="2:36" ht="21.75" thickBot="1">
      <c r="B35" s="6" t="s">
        <v>17</v>
      </c>
      <c r="C35" s="17">
        <v>107</v>
      </c>
      <c r="D35" s="18">
        <v>101</v>
      </c>
      <c r="E35" s="17">
        <v>107</v>
      </c>
      <c r="F35" s="18"/>
      <c r="G35" s="17">
        <v>105</v>
      </c>
      <c r="H35" s="18">
        <v>101</v>
      </c>
      <c r="I35" s="17">
        <v>106</v>
      </c>
      <c r="J35" s="18">
        <v>100</v>
      </c>
      <c r="K35" s="17">
        <v>90</v>
      </c>
      <c r="L35" s="18"/>
      <c r="M35" s="17">
        <v>106.5</v>
      </c>
      <c r="N35" s="18">
        <v>102</v>
      </c>
      <c r="O35" s="17">
        <v>105</v>
      </c>
      <c r="P35" s="19">
        <v>101</v>
      </c>
      <c r="R35" s="29">
        <f>IFERROR(AVERAGE(C32:P33,C38:P39),"NO DATA")</f>
        <v>103.13541666666667</v>
      </c>
      <c r="S35" s="30"/>
      <c r="T35" s="31"/>
      <c r="V35" s="14">
        <f>IFERROR(AVERAGE(AO9:AO10,AO15:AO16,AR15:AR16,AR9:AR10),"No Data")</f>
        <v>4.3278086986514568</v>
      </c>
      <c r="W35" s="14">
        <f>IFERROR(AVERAGE(AO11:AO12,AO17:AO18,AR17:AR18,AR11:AR12),"No Data")</f>
        <v>4.344037199611444</v>
      </c>
      <c r="X35" s="14">
        <f>IFERROR(AVERAGE(AO13:AO14,AO19:AO20,AR19:AR20,AR13:AR14),"No Data")</f>
        <v>4.4746203501964708</v>
      </c>
      <c r="Y35" s="15">
        <f>IFERROR(AVERAGE(AO9:AO20),"No Data")</f>
        <v>4.3838428111264971</v>
      </c>
      <c r="Z35" s="16">
        <f>IFERROR(AVERAGE(AR9:AR20),"No Data")</f>
        <v>4.3804680211797473</v>
      </c>
    </row>
    <row r="36" spans="2:36" ht="21">
      <c r="B36" s="6" t="s">
        <v>19</v>
      </c>
      <c r="C36" s="17">
        <v>101</v>
      </c>
      <c r="D36" s="18">
        <v>101</v>
      </c>
      <c r="E36" s="17">
        <v>103</v>
      </c>
      <c r="F36" s="18"/>
      <c r="G36" s="17">
        <v>103</v>
      </c>
      <c r="H36" s="18">
        <v>103</v>
      </c>
      <c r="I36" s="17">
        <v>104</v>
      </c>
      <c r="J36" s="18">
        <v>102</v>
      </c>
      <c r="K36" s="17">
        <v>89</v>
      </c>
      <c r="L36" s="18"/>
      <c r="M36" s="17">
        <v>100.5</v>
      </c>
      <c r="N36" s="18">
        <v>100</v>
      </c>
      <c r="O36" s="17">
        <v>101</v>
      </c>
      <c r="P36" s="19">
        <v>100</v>
      </c>
      <c r="R36" s="32" t="s">
        <v>18</v>
      </c>
      <c r="S36" s="33"/>
      <c r="T36" s="34"/>
    </row>
    <row r="37" spans="2:36" ht="21.75" thickBot="1">
      <c r="B37" s="6" t="s">
        <v>20</v>
      </c>
      <c r="C37" s="17">
        <v>100</v>
      </c>
      <c r="D37" s="18">
        <v>99</v>
      </c>
      <c r="E37" s="17">
        <v>103</v>
      </c>
      <c r="F37" s="18"/>
      <c r="G37" s="17">
        <v>102</v>
      </c>
      <c r="H37" s="18">
        <v>101</v>
      </c>
      <c r="I37" s="17">
        <v>103</v>
      </c>
      <c r="J37" s="18">
        <v>100</v>
      </c>
      <c r="K37" s="17">
        <v>88</v>
      </c>
      <c r="L37" s="18"/>
      <c r="M37" s="17">
        <v>102.5</v>
      </c>
      <c r="N37" s="18">
        <v>101.5</v>
      </c>
      <c r="O37" s="17">
        <v>102.5</v>
      </c>
      <c r="P37" s="19">
        <v>101.5</v>
      </c>
      <c r="R37" s="29">
        <f>IFERROR(AVERAGE(C34:P35,C40:P41),"NO DATA")</f>
        <v>102.39583333333333</v>
      </c>
      <c r="S37" s="30"/>
      <c r="T37" s="31"/>
    </row>
    <row r="38" spans="2:36" ht="19.5" thickBot="1">
      <c r="B38" s="6" t="s">
        <v>21</v>
      </c>
      <c r="C38" s="17">
        <v>113</v>
      </c>
      <c r="D38" s="18">
        <v>101</v>
      </c>
      <c r="E38" s="17">
        <v>108</v>
      </c>
      <c r="F38" s="18"/>
      <c r="G38" s="17">
        <v>107</v>
      </c>
      <c r="H38" s="18">
        <v>101</v>
      </c>
      <c r="I38" s="17">
        <v>109</v>
      </c>
      <c r="J38" s="18">
        <v>99</v>
      </c>
      <c r="K38" s="17">
        <v>89</v>
      </c>
      <c r="L38" s="18"/>
      <c r="M38" s="17">
        <v>105</v>
      </c>
      <c r="N38" s="18">
        <v>100.5</v>
      </c>
      <c r="O38" s="17">
        <v>104</v>
      </c>
      <c r="P38" s="19">
        <v>100.5</v>
      </c>
      <c r="V38" s="68">
        <v>2007</v>
      </c>
      <c r="W38" s="69"/>
      <c r="X38" s="69"/>
      <c r="Y38" s="69"/>
      <c r="Z38" s="70"/>
      <c r="AA38" s="68">
        <v>2010</v>
      </c>
      <c r="AB38" s="69"/>
      <c r="AC38" s="69"/>
      <c r="AD38" s="69"/>
      <c r="AE38" s="70"/>
      <c r="AF38" s="68">
        <v>2011</v>
      </c>
      <c r="AG38" s="69"/>
      <c r="AH38" s="69"/>
      <c r="AI38" s="69"/>
      <c r="AJ38" s="70"/>
    </row>
    <row r="39" spans="2:36">
      <c r="B39" s="6" t="s">
        <v>22</v>
      </c>
      <c r="C39" s="17">
        <v>116</v>
      </c>
      <c r="D39" s="18">
        <v>101</v>
      </c>
      <c r="E39" s="17">
        <v>107</v>
      </c>
      <c r="F39" s="18"/>
      <c r="G39" s="17">
        <v>104</v>
      </c>
      <c r="H39" s="18">
        <v>101</v>
      </c>
      <c r="I39" s="17">
        <v>106</v>
      </c>
      <c r="J39" s="18">
        <v>103</v>
      </c>
      <c r="K39" s="17">
        <v>92</v>
      </c>
      <c r="L39" s="18"/>
      <c r="M39" s="17">
        <v>109</v>
      </c>
      <c r="N39" s="18">
        <v>103</v>
      </c>
      <c r="O39" s="17">
        <v>105.5</v>
      </c>
      <c r="P39" s="19">
        <v>102</v>
      </c>
      <c r="V39" s="23" t="s">
        <v>26</v>
      </c>
      <c r="W39" s="24" t="s">
        <v>27</v>
      </c>
      <c r="X39" s="24" t="s">
        <v>28</v>
      </c>
      <c r="Y39" s="24" t="s">
        <v>3</v>
      </c>
      <c r="Z39" s="25" t="s">
        <v>4</v>
      </c>
      <c r="AA39" s="23" t="s">
        <v>26</v>
      </c>
      <c r="AB39" s="24" t="s">
        <v>27</v>
      </c>
      <c r="AC39" s="24" t="s">
        <v>28</v>
      </c>
      <c r="AD39" s="24" t="s">
        <v>3</v>
      </c>
      <c r="AE39" s="25" t="s">
        <v>4</v>
      </c>
      <c r="AF39" s="23" t="s">
        <v>26</v>
      </c>
      <c r="AG39" s="24" t="s">
        <v>27</v>
      </c>
      <c r="AH39" s="24" t="s">
        <v>28</v>
      </c>
      <c r="AI39" s="24" t="s">
        <v>3</v>
      </c>
      <c r="AJ39" s="25" t="s">
        <v>4</v>
      </c>
    </row>
    <row r="40" spans="2:36" ht="15.75" thickBot="1">
      <c r="B40" s="6" t="s">
        <v>23</v>
      </c>
      <c r="C40" s="17">
        <v>107</v>
      </c>
      <c r="D40" s="18">
        <v>101</v>
      </c>
      <c r="E40" s="17">
        <v>106</v>
      </c>
      <c r="F40" s="18"/>
      <c r="G40" s="17">
        <v>103</v>
      </c>
      <c r="H40" s="18">
        <v>100</v>
      </c>
      <c r="I40" s="17">
        <v>105</v>
      </c>
      <c r="J40" s="18">
        <v>101</v>
      </c>
      <c r="K40" s="17">
        <v>91</v>
      </c>
      <c r="L40" s="18"/>
      <c r="M40" s="17">
        <v>104.5</v>
      </c>
      <c r="N40" s="18">
        <v>101</v>
      </c>
      <c r="O40" s="17">
        <v>103.5</v>
      </c>
      <c r="P40" s="19">
        <v>100.5</v>
      </c>
      <c r="V40" s="20">
        <f>IFERROR(AVERAGE(C30:D31,C36:D37),"No Data")</f>
        <v>102</v>
      </c>
      <c r="W40" s="21">
        <f>IFERROR(AVERAGE(C32:D33,C38:D39),"No Data")</f>
        <v>106.25</v>
      </c>
      <c r="X40" s="21">
        <f>IFERROR(AVERAGE(C34:D35,C40:D41),"No Error")</f>
        <v>105.375</v>
      </c>
      <c r="Y40" s="21">
        <f>IFERROR(AVERAGE(C30:C41),"No Data")</f>
        <v>108.33333333333333</v>
      </c>
      <c r="Z40" s="22">
        <f>IFERROR(AVERAGE(D30:D41),"No Data")</f>
        <v>100.75</v>
      </c>
      <c r="AA40" s="20">
        <f>IFERROR(AVERAGE(E30:F31,E36:F37),"No Data")</f>
        <v>104.75</v>
      </c>
      <c r="AB40" s="21">
        <f>IFERROR(AVERAGE(E32:F33,E38:F39),"No Data")</f>
        <v>107.75</v>
      </c>
      <c r="AC40" s="21">
        <f>IFERROR(AVERAGE(E34:F35,E40:F41),"No Error")</f>
        <v>102.75</v>
      </c>
      <c r="AD40" s="21">
        <f>IFERROR(AVERAGE(E30:E41),"No Data")</f>
        <v>105.08333333333333</v>
      </c>
      <c r="AE40" s="22" t="str">
        <f>IFERROR(AVERAGE(F30:F41),"No Data")</f>
        <v>No Data</v>
      </c>
      <c r="AF40" s="20">
        <f>IFERROR(AVERAGE(G30:H31,G36:H37),"No Data")</f>
        <v>102.375</v>
      </c>
      <c r="AG40" s="21">
        <f>IFERROR(AVERAGE(G38:H39,G32:H33),"No Data")</f>
        <v>103.25</v>
      </c>
      <c r="AH40" s="21">
        <f>IFERROR(AVERAGE(G34:H35,G40:H41),"No Error")</f>
        <v>102.5</v>
      </c>
      <c r="AI40" s="21">
        <f>IFERROR(AVERAGE(G30:G41),"No Data")</f>
        <v>104.08333333333333</v>
      </c>
      <c r="AJ40" s="22">
        <f>IFERROR(AVERAGE(H30:H41),"No Data")</f>
        <v>101.33333333333333</v>
      </c>
    </row>
    <row r="41" spans="2:36" ht="19.5" thickBot="1">
      <c r="B41" s="10" t="s">
        <v>24</v>
      </c>
      <c r="C41" s="20">
        <v>114</v>
      </c>
      <c r="D41" s="21">
        <v>101</v>
      </c>
      <c r="E41" s="20">
        <v>105</v>
      </c>
      <c r="F41" s="21"/>
      <c r="G41" s="20">
        <v>103</v>
      </c>
      <c r="H41" s="21">
        <v>102</v>
      </c>
      <c r="I41" s="20">
        <v>106</v>
      </c>
      <c r="J41" s="21">
        <v>102</v>
      </c>
      <c r="K41" s="20">
        <v>89</v>
      </c>
      <c r="L41" s="21"/>
      <c r="M41" s="20">
        <v>107.5</v>
      </c>
      <c r="N41" s="21">
        <v>103</v>
      </c>
      <c r="O41" s="20">
        <v>104.5</v>
      </c>
      <c r="P41" s="22">
        <v>102.5</v>
      </c>
      <c r="V41" s="68">
        <v>2012</v>
      </c>
      <c r="W41" s="69"/>
      <c r="X41" s="69"/>
      <c r="Y41" s="69"/>
      <c r="Z41" s="70"/>
      <c r="AA41" s="68">
        <v>2013</v>
      </c>
      <c r="AB41" s="69"/>
      <c r="AC41" s="69"/>
      <c r="AD41" s="69"/>
      <c r="AE41" s="70"/>
      <c r="AF41" s="68">
        <v>2023</v>
      </c>
      <c r="AG41" s="69"/>
      <c r="AH41" s="69"/>
      <c r="AI41" s="69"/>
      <c r="AJ41" s="70"/>
    </row>
    <row r="42" spans="2:36">
      <c r="V42" s="23" t="s">
        <v>26</v>
      </c>
      <c r="W42" s="24" t="s">
        <v>27</v>
      </c>
      <c r="X42" s="24" t="s">
        <v>28</v>
      </c>
      <c r="Y42" s="24" t="s">
        <v>3</v>
      </c>
      <c r="Z42" s="25" t="s">
        <v>4</v>
      </c>
      <c r="AA42" s="23" t="s">
        <v>26</v>
      </c>
      <c r="AB42" s="24" t="s">
        <v>27</v>
      </c>
      <c r="AC42" s="24" t="s">
        <v>28</v>
      </c>
      <c r="AD42" s="24" t="s">
        <v>3</v>
      </c>
      <c r="AE42" s="25" t="s">
        <v>4</v>
      </c>
      <c r="AF42" s="23" t="s">
        <v>26</v>
      </c>
      <c r="AG42" s="24" t="s">
        <v>27</v>
      </c>
      <c r="AH42" s="24" t="s">
        <v>28</v>
      </c>
      <c r="AI42" s="24" t="s">
        <v>3</v>
      </c>
      <c r="AJ42" s="25" t="s">
        <v>4</v>
      </c>
    </row>
    <row r="43" spans="2:36" ht="15.75" thickBot="1">
      <c r="V43" s="20">
        <f>IFERROR(AVERAGE(I30:J31,I36:J37),"No Data")</f>
        <v>102.75</v>
      </c>
      <c r="W43" s="21">
        <f>IFERROR(AVERAGE(I32:J33,I38:J39),"No Data")</f>
        <v>104.125</v>
      </c>
      <c r="X43" s="21">
        <f>IFERROR(AVERAGE(I34:J35,I40:J41),"No Error")</f>
        <v>103.5</v>
      </c>
      <c r="Y43" s="21">
        <f>IFERROR(AVERAGE(I30:I41),"No Data")</f>
        <v>105.41666666666667</v>
      </c>
      <c r="Z43" s="22">
        <f>IFERROR(AVERAGE(J30:J41),"No Data")</f>
        <v>101.5</v>
      </c>
      <c r="AA43" s="20">
        <f>IFERROR(AVERAGE(K30:L31,K36:L37),"No Data")</f>
        <v>89.25</v>
      </c>
      <c r="AB43" s="21">
        <f>IFERROR(AVERAGE(K32:L33,K38:L39),"No Data")</f>
        <v>90.25</v>
      </c>
      <c r="AC43" s="21">
        <f>IFERROR(AVERAGE(K34:L35,K40:L41),"No Error")</f>
        <v>89.25</v>
      </c>
      <c r="AD43" s="21">
        <f>IFERROR(AVERAGE(K30:K41),"No Data")</f>
        <v>89.583333333333329</v>
      </c>
      <c r="AE43" s="22" t="str">
        <f>IFERROR(AVERAGE(L30:L41),"No Data")</f>
        <v>No Data</v>
      </c>
      <c r="AF43" s="20">
        <f>IFERROR(AVERAGE(M30:N31,M36:N37),"No Data")</f>
        <v>101.625</v>
      </c>
      <c r="AG43" s="21">
        <f>IFERROR(AVERAGE(M32:N33,M38:N39),"No Data")</f>
        <v>103.8125</v>
      </c>
      <c r="AH43" s="21">
        <f>IFERROR(AVERAGE(M34:N35,M40:N41),"No Error")</f>
        <v>103.9375</v>
      </c>
      <c r="AI43" s="21">
        <f>IFERROR(AVERAGE(M30:M41),"No Data")</f>
        <v>104.70833333333333</v>
      </c>
      <c r="AJ43" s="22">
        <f>IFERROR(AVERAGE(N30:N41),"No Data")</f>
        <v>101.54166666666667</v>
      </c>
    </row>
    <row r="44" spans="2:36" ht="19.5" thickBot="1">
      <c r="V44" s="68">
        <v>2024</v>
      </c>
      <c r="W44" s="69"/>
      <c r="X44" s="69"/>
      <c r="Y44" s="69"/>
      <c r="Z44" s="70"/>
    </row>
    <row r="45" spans="2:36">
      <c r="V45" s="23" t="s">
        <v>26</v>
      </c>
      <c r="W45" s="24" t="s">
        <v>27</v>
      </c>
      <c r="X45" s="24" t="s">
        <v>28</v>
      </c>
      <c r="Y45" s="24" t="s">
        <v>3</v>
      </c>
      <c r="Z45" s="25" t="s">
        <v>4</v>
      </c>
    </row>
    <row r="46" spans="2:36" ht="15.75" thickBot="1">
      <c r="V46" s="20">
        <f>IFERROR(AVERAGE(O30:P31,O36:P37),"No Data")</f>
        <v>102.25</v>
      </c>
      <c r="W46" s="21">
        <f>IFERROR(AVERAGE(O32:P33,O38:P39),"No Data")</f>
        <v>102.375</v>
      </c>
      <c r="X46" s="21">
        <f>IFERROR(AVERAGE(O34:P35,O40:P41),"No Error")</f>
        <v>103.0625</v>
      </c>
      <c r="Y46" s="21">
        <f>IFERROR(AVERAGE(O30:O41),"No Data")</f>
        <v>103.91666666666667</v>
      </c>
      <c r="Z46" s="22">
        <f>IFERROR(AVERAGE(P30:P41),"No Data")</f>
        <v>101.20833333333333</v>
      </c>
    </row>
  </sheetData>
  <mergeCells count="78">
    <mergeCell ref="V44:Z44"/>
    <mergeCell ref="V38:Z38"/>
    <mergeCell ref="AA38:AE38"/>
    <mergeCell ref="AF38:AJ38"/>
    <mergeCell ref="V41:Z41"/>
    <mergeCell ref="AA41:AE41"/>
    <mergeCell ref="AF41:AJ41"/>
    <mergeCell ref="C2:AR3"/>
    <mergeCell ref="C5:H5"/>
    <mergeCell ref="I5:N5"/>
    <mergeCell ref="O5:T5"/>
    <mergeCell ref="U5:Z5"/>
    <mergeCell ref="AA5:AF5"/>
    <mergeCell ref="AG5:AL5"/>
    <mergeCell ref="AM5:AR5"/>
    <mergeCell ref="AM6:AR6"/>
    <mergeCell ref="AT6:AV6"/>
    <mergeCell ref="C7:E7"/>
    <mergeCell ref="F7:H7"/>
    <mergeCell ref="I7:K7"/>
    <mergeCell ref="L7:N7"/>
    <mergeCell ref="O7:Q7"/>
    <mergeCell ref="R7:T7"/>
    <mergeCell ref="U7:W7"/>
    <mergeCell ref="X7:Z7"/>
    <mergeCell ref="C6:H6"/>
    <mergeCell ref="I6:N6"/>
    <mergeCell ref="O6:T6"/>
    <mergeCell ref="U6:Z6"/>
    <mergeCell ref="AA6:AF6"/>
    <mergeCell ref="AG6:AL6"/>
    <mergeCell ref="AT12:AV12"/>
    <mergeCell ref="AA7:AC7"/>
    <mergeCell ref="AD7:AF7"/>
    <mergeCell ref="AG7:AI7"/>
    <mergeCell ref="AJ7:AL7"/>
    <mergeCell ref="AM7:AO7"/>
    <mergeCell ref="AP7:AR7"/>
    <mergeCell ref="AT7:AV7"/>
    <mergeCell ref="AT8:AV8"/>
    <mergeCell ref="AT9:AV9"/>
    <mergeCell ref="AT10:AV10"/>
    <mergeCell ref="AT11:AV11"/>
    <mergeCell ref="AT13:AV13"/>
    <mergeCell ref="AT14:AV14"/>
    <mergeCell ref="AT15:AV15"/>
    <mergeCell ref="B23:P24"/>
    <mergeCell ref="C27:D27"/>
    <mergeCell ref="E27:F27"/>
    <mergeCell ref="G27:H27"/>
    <mergeCell ref="I27:J27"/>
    <mergeCell ref="K27:L27"/>
    <mergeCell ref="M27:N27"/>
    <mergeCell ref="O27:P27"/>
    <mergeCell ref="V27:Z27"/>
    <mergeCell ref="AA27:AE27"/>
    <mergeCell ref="AF27:AJ27"/>
    <mergeCell ref="C28:D28"/>
    <mergeCell ref="E28:F28"/>
    <mergeCell ref="G28:H28"/>
    <mergeCell ref="I28:J28"/>
    <mergeCell ref="K28:L28"/>
    <mergeCell ref="M28:N28"/>
    <mergeCell ref="O28:P28"/>
    <mergeCell ref="R28:T28"/>
    <mergeCell ref="R29:T29"/>
    <mergeCell ref="R30:T30"/>
    <mergeCell ref="V30:Z30"/>
    <mergeCell ref="R35:T35"/>
    <mergeCell ref="R36:T36"/>
    <mergeCell ref="R37:T37"/>
    <mergeCell ref="AF30:AJ30"/>
    <mergeCell ref="R31:T31"/>
    <mergeCell ref="R32:T32"/>
    <mergeCell ref="R33:T33"/>
    <mergeCell ref="V33:Z33"/>
    <mergeCell ref="R34:T34"/>
    <mergeCell ref="AA30:A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3C596-D1DB-4632-8A04-2F75814BCE7D}">
  <dimension ref="A1:M22"/>
  <sheetViews>
    <sheetView workbookViewId="0">
      <selection activeCell="I26" sqref="I26"/>
    </sheetView>
  </sheetViews>
  <sheetFormatPr defaultRowHeight="15"/>
  <cols>
    <col min="2" max="2" width="11.140625" customWidth="1"/>
    <col min="3" max="3" width="11.42578125" customWidth="1"/>
    <col min="4" max="4" width="11.28515625" customWidth="1"/>
    <col min="8" max="8" width="11.7109375" customWidth="1"/>
    <col min="9" max="9" width="11" customWidth="1"/>
    <col min="10" max="10" width="11.140625" bestFit="1" customWidth="1"/>
    <col min="11" max="13" width="9.85546875" bestFit="1" customWidth="1"/>
  </cols>
  <sheetData>
    <row r="1" spans="1:13">
      <c r="A1" s="73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</row>
    <row r="2" spans="1:13">
      <c r="A2" s="73">
        <v>0</v>
      </c>
      <c r="B2" s="73">
        <v>3.9</v>
      </c>
      <c r="C2" s="73">
        <v>3.81</v>
      </c>
      <c r="D2" s="74">
        <v>4.09</v>
      </c>
      <c r="E2" s="73">
        <v>3.64</v>
      </c>
      <c r="F2" s="74">
        <v>4.3</v>
      </c>
      <c r="G2" s="73">
        <v>5.9489999999999998</v>
      </c>
      <c r="H2" s="74">
        <v>3.903</v>
      </c>
      <c r="I2" s="73">
        <v>3.65</v>
      </c>
      <c r="J2" s="73">
        <v>5.3979999999999997</v>
      </c>
      <c r="K2" s="73">
        <v>4.9550000000000001</v>
      </c>
      <c r="L2" s="73">
        <v>4.8540000000000001</v>
      </c>
      <c r="M2" s="73">
        <v>4.966431</v>
      </c>
    </row>
    <row r="3" spans="1:13">
      <c r="A3" s="73">
        <v>50</v>
      </c>
      <c r="B3" s="73">
        <v>3.8</v>
      </c>
      <c r="C3" s="73">
        <v>3.81</v>
      </c>
      <c r="D3" s="74">
        <v>3.96</v>
      </c>
      <c r="E3" s="73">
        <v>3.89</v>
      </c>
      <c r="F3" s="74">
        <v>4.9000000000000004</v>
      </c>
      <c r="G3" s="73">
        <v>4.0190000000000001</v>
      </c>
      <c r="H3" s="74">
        <v>3.5059999999999998</v>
      </c>
      <c r="I3" s="73">
        <v>3.7709999999999999</v>
      </c>
      <c r="J3" s="73">
        <v>4.2830000000000004</v>
      </c>
      <c r="K3" s="73">
        <v>3.827</v>
      </c>
      <c r="L3" s="73">
        <v>4.2519999999999998</v>
      </c>
      <c r="M3" s="73">
        <v>3.7060789999999999</v>
      </c>
    </row>
    <row r="4" spans="1:13">
      <c r="A4" s="73">
        <v>100</v>
      </c>
      <c r="B4" s="73">
        <v>4.42</v>
      </c>
      <c r="C4" s="73">
        <v>4.1500000000000004</v>
      </c>
      <c r="D4" s="74">
        <v>4.59</v>
      </c>
      <c r="E4" s="73">
        <v>4.57</v>
      </c>
      <c r="F4" s="74">
        <v>5</v>
      </c>
      <c r="G4" s="73">
        <v>4.6529999999999996</v>
      </c>
      <c r="H4" s="74">
        <v>3.996</v>
      </c>
      <c r="I4" s="73">
        <v>4.6079999999999997</v>
      </c>
      <c r="J4" s="73">
        <v>5.3659999999999997</v>
      </c>
      <c r="K4" s="73">
        <v>5.2720000000000002</v>
      </c>
      <c r="L4" s="73">
        <v>4.8289999999999997</v>
      </c>
      <c r="M4" s="73">
        <v>4.7257189999999998</v>
      </c>
    </row>
    <row r="5" spans="1:13">
      <c r="A5" s="73">
        <v>150</v>
      </c>
      <c r="B5" s="73">
        <v>4.9400000000000004</v>
      </c>
      <c r="C5" s="73">
        <v>4.82</v>
      </c>
      <c r="D5" s="74">
        <v>4.91</v>
      </c>
      <c r="E5" s="73">
        <v>4.6500000000000004</v>
      </c>
      <c r="F5" s="74">
        <v>5.7</v>
      </c>
      <c r="G5" s="73">
        <v>5.13</v>
      </c>
      <c r="H5" s="74">
        <v>4.6929999999999996</v>
      </c>
      <c r="I5" s="73">
        <v>4.8239999999999998</v>
      </c>
      <c r="J5" s="73">
        <v>6.3520000000000003</v>
      </c>
      <c r="K5" s="73">
        <v>5.444</v>
      </c>
      <c r="L5" s="73">
        <v>5.5979999999999999</v>
      </c>
      <c r="M5" s="73">
        <v>5.7003440000000003</v>
      </c>
    </row>
    <row r="6" spans="1:13">
      <c r="A6" s="73">
        <v>200</v>
      </c>
      <c r="B6" s="73">
        <v>4.59</v>
      </c>
      <c r="C6" s="73">
        <v>5.58</v>
      </c>
      <c r="D6" s="74">
        <v>4.83</v>
      </c>
      <c r="E6" s="73">
        <v>4.3600000000000003</v>
      </c>
      <c r="F6" s="74">
        <v>5.0999999999999996</v>
      </c>
      <c r="G6" s="73">
        <v>4.3959999999999999</v>
      </c>
      <c r="H6" s="74">
        <v>4.3869999999999996</v>
      </c>
      <c r="I6" s="73">
        <v>5.7670000000000003</v>
      </c>
      <c r="J6" s="73">
        <v>5.3879999999999999</v>
      </c>
      <c r="K6" s="73">
        <v>4.5819999999999999</v>
      </c>
      <c r="L6" s="73">
        <v>4.0670000000000002</v>
      </c>
      <c r="M6" s="73">
        <v>4.4179050000000002</v>
      </c>
    </row>
    <row r="7" spans="1:13">
      <c r="A7" s="73">
        <v>250</v>
      </c>
      <c r="B7" s="73">
        <v>4.76</v>
      </c>
      <c r="C7" s="73">
        <v>4.1500000000000004</v>
      </c>
      <c r="D7" s="74">
        <v>5.44</v>
      </c>
      <c r="E7" s="73">
        <v>4.54</v>
      </c>
      <c r="F7" s="74">
        <v>5.9</v>
      </c>
      <c r="G7" s="73">
        <v>4.1539999999999999</v>
      </c>
      <c r="H7" s="74">
        <v>4.4180000000000001</v>
      </c>
      <c r="I7" s="73">
        <v>4.7119999999999997</v>
      </c>
      <c r="J7" s="73">
        <v>5.5</v>
      </c>
      <c r="K7" s="73">
        <v>4.6630000000000003</v>
      </c>
      <c r="L7" s="73">
        <v>4.3789999999999996</v>
      </c>
      <c r="M7" s="73">
        <v>4.1878169999999999</v>
      </c>
    </row>
    <row r="8" spans="1:13">
      <c r="A8" s="73">
        <v>300</v>
      </c>
      <c r="B8" s="73">
        <v>4.22</v>
      </c>
      <c r="C8" s="73">
        <v>4.53</v>
      </c>
      <c r="D8" s="74">
        <v>4.2699999999999996</v>
      </c>
      <c r="E8" s="73">
        <v>4.5599999999999996</v>
      </c>
      <c r="F8" s="74">
        <v>5.4</v>
      </c>
      <c r="G8" s="73">
        <v>4.2450000000000001</v>
      </c>
      <c r="H8" s="74">
        <v>3.9359999999999999</v>
      </c>
      <c r="I8" s="73">
        <v>4.431</v>
      </c>
      <c r="J8" s="73">
        <v>5.1109999999999998</v>
      </c>
      <c r="K8" s="73">
        <v>4.319</v>
      </c>
      <c r="L8" s="73">
        <v>3.79</v>
      </c>
      <c r="M8" s="73">
        <v>5.0695829999999997</v>
      </c>
    </row>
    <row r="9" spans="1:13">
      <c r="A9" s="73">
        <v>350</v>
      </c>
      <c r="B9" s="73">
        <v>3.85</v>
      </c>
      <c r="C9" s="73">
        <v>3.57</v>
      </c>
      <c r="D9" s="74">
        <v>4.25</v>
      </c>
      <c r="E9" s="73">
        <v>4</v>
      </c>
      <c r="F9" s="74">
        <v>5.2</v>
      </c>
      <c r="G9" s="73">
        <v>3.782</v>
      </c>
      <c r="H9" s="74">
        <v>3.6819999999999999</v>
      </c>
      <c r="I9" s="73">
        <v>3.6720000000000002</v>
      </c>
      <c r="J9" s="73">
        <v>4.9470000000000001</v>
      </c>
      <c r="K9" s="73">
        <v>4.141</v>
      </c>
      <c r="L9" s="73">
        <v>4.1470000000000002</v>
      </c>
      <c r="M9" s="73">
        <v>3.6611609999999999</v>
      </c>
    </row>
    <row r="10" spans="1:13">
      <c r="A10" s="73">
        <v>400</v>
      </c>
      <c r="B10" s="73">
        <v>3.99</v>
      </c>
      <c r="C10" s="73">
        <v>3.99</v>
      </c>
      <c r="D10" s="74">
        <v>4.21</v>
      </c>
      <c r="E10" s="73">
        <v>4.1900000000000004</v>
      </c>
      <c r="F10" s="74">
        <v>5</v>
      </c>
      <c r="G10" s="73">
        <v>3.92</v>
      </c>
      <c r="H10" s="74">
        <v>3.6589999999999998</v>
      </c>
      <c r="I10" s="73">
        <v>3.7709999999999999</v>
      </c>
      <c r="J10" s="73">
        <v>4.5519999999999996</v>
      </c>
      <c r="K10" s="73">
        <v>4.6580000000000004</v>
      </c>
      <c r="L10" s="73">
        <v>3.4119999999999999</v>
      </c>
      <c r="M10" s="73">
        <v>3.5284140000000002</v>
      </c>
    </row>
    <row r="11" spans="1:13">
      <c r="A11" s="73">
        <v>450</v>
      </c>
      <c r="B11" s="73">
        <v>4.13</v>
      </c>
      <c r="C11" s="73">
        <v>4.0599999999999996</v>
      </c>
      <c r="D11" s="74">
        <v>4.3899999999999997</v>
      </c>
      <c r="E11" s="73">
        <v>4.1900000000000004</v>
      </c>
      <c r="F11" s="74">
        <v>5.2</v>
      </c>
      <c r="G11" s="73">
        <v>3.78</v>
      </c>
      <c r="H11" s="73">
        <v>4.0439999999999996</v>
      </c>
      <c r="I11" s="73">
        <v>4.1120000000000001</v>
      </c>
      <c r="J11" s="73">
        <v>5.157</v>
      </c>
      <c r="K11" s="73">
        <v>4.8449999999999998</v>
      </c>
      <c r="L11" s="73">
        <v>3.8010000000000002</v>
      </c>
      <c r="M11" s="73">
        <v>3.6641219999999999</v>
      </c>
    </row>
    <row r="12" spans="1:13">
      <c r="A12" s="73">
        <v>500</v>
      </c>
      <c r="B12" s="73">
        <v>5.0999999999999996</v>
      </c>
      <c r="C12" s="73">
        <v>6.97</v>
      </c>
      <c r="D12" s="74">
        <v>5.4</v>
      </c>
      <c r="E12" s="73">
        <v>4.41</v>
      </c>
      <c r="F12" s="74">
        <v>12.6</v>
      </c>
      <c r="G12" s="73">
        <v>4.6369999999999996</v>
      </c>
      <c r="H12" s="73">
        <v>4.4870000000000001</v>
      </c>
      <c r="I12" s="73">
        <v>4.3029999999999999</v>
      </c>
      <c r="J12" s="73">
        <v>5.96</v>
      </c>
      <c r="K12" s="73">
        <v>4.78</v>
      </c>
      <c r="L12" s="73">
        <v>4.5209999999999999</v>
      </c>
      <c r="M12" s="73">
        <v>4.3588290000000001</v>
      </c>
    </row>
    <row r="13" spans="1:13">
      <c r="A13" s="73">
        <v>550</v>
      </c>
      <c r="B13" s="73">
        <v>4.24</v>
      </c>
      <c r="C13" s="73">
        <v>4.32</v>
      </c>
      <c r="D13" s="74">
        <v>5</v>
      </c>
      <c r="E13" s="73">
        <v>4.78</v>
      </c>
      <c r="F13" s="74">
        <v>5</v>
      </c>
      <c r="G13" s="73">
        <v>3.89</v>
      </c>
      <c r="H13" s="73">
        <v>4.7069999999999999</v>
      </c>
      <c r="I13" s="73">
        <v>3.9590000000000001</v>
      </c>
      <c r="J13" s="73">
        <v>5.2539999999999996</v>
      </c>
      <c r="K13" s="73">
        <v>4.82</v>
      </c>
      <c r="L13" s="73">
        <v>4.1079999999999997</v>
      </c>
      <c r="M13" s="73">
        <v>3.837863</v>
      </c>
    </row>
    <row r="14" spans="1:13">
      <c r="A14" s="73">
        <v>600</v>
      </c>
      <c r="B14" s="73">
        <v>4.74</v>
      </c>
      <c r="C14" s="73">
        <v>4.74</v>
      </c>
      <c r="D14" s="74">
        <v>5.01</v>
      </c>
      <c r="E14" s="73">
        <v>4.3600000000000003</v>
      </c>
      <c r="F14" s="73">
        <v>5.8</v>
      </c>
      <c r="G14" s="73">
        <v>4.2939999999999996</v>
      </c>
      <c r="H14" s="73">
        <v>4.3639999999999999</v>
      </c>
      <c r="I14" s="73">
        <v>5.4059999999999997</v>
      </c>
      <c r="J14" s="73">
        <v>5.5880000000000001</v>
      </c>
      <c r="K14" s="73">
        <v>4.8040000000000003</v>
      </c>
      <c r="L14" s="73">
        <v>4.6660000000000004</v>
      </c>
      <c r="M14" s="73">
        <v>5.0401379999999998</v>
      </c>
    </row>
    <row r="15" spans="1:13">
      <c r="A15" s="73">
        <v>650</v>
      </c>
      <c r="B15" s="73">
        <v>4.34</v>
      </c>
      <c r="C15" s="73">
        <v>4.1100000000000003</v>
      </c>
      <c r="D15" s="74">
        <v>4.62</v>
      </c>
      <c r="E15" s="73">
        <v>3.74</v>
      </c>
      <c r="F15" s="73">
        <v>4.5</v>
      </c>
      <c r="G15" s="73">
        <v>4.0339999999999998</v>
      </c>
      <c r="H15" s="73">
        <v>3.9870000000000001</v>
      </c>
      <c r="I15" s="73">
        <v>4.3049999999999997</v>
      </c>
      <c r="J15" s="73">
        <v>5.2560000000000002</v>
      </c>
      <c r="K15" s="73">
        <v>5.2119999999999997</v>
      </c>
      <c r="L15" s="73">
        <v>4.6689999999999996</v>
      </c>
      <c r="M15" s="73">
        <v>3.811464</v>
      </c>
    </row>
    <row r="16" spans="1:13">
      <c r="A16" s="73">
        <v>700</v>
      </c>
      <c r="B16" s="73">
        <v>3.94</v>
      </c>
      <c r="C16" s="73">
        <v>4.04</v>
      </c>
      <c r="D16" s="74">
        <v>4</v>
      </c>
      <c r="E16" s="73">
        <v>4.46</v>
      </c>
      <c r="F16" s="74">
        <v>4.3</v>
      </c>
      <c r="G16" s="73">
        <v>3.8980000000000001</v>
      </c>
      <c r="H16" s="73">
        <v>3.8</v>
      </c>
      <c r="I16" s="73">
        <v>4.2050000000000001</v>
      </c>
      <c r="J16" s="73">
        <v>4.609</v>
      </c>
      <c r="K16" s="73">
        <v>4.5880000000000001</v>
      </c>
      <c r="L16" s="73">
        <v>3.9969999999999999</v>
      </c>
      <c r="M16" s="73">
        <v>4.1026379999999998</v>
      </c>
    </row>
    <row r="17" spans="1:13">
      <c r="A17" s="73">
        <v>750</v>
      </c>
      <c r="B17" s="73">
        <v>4.08</v>
      </c>
      <c r="C17" s="73">
        <v>4.28</v>
      </c>
      <c r="D17" s="74">
        <v>4.2</v>
      </c>
      <c r="E17" s="73">
        <v>4.07</v>
      </c>
      <c r="F17" s="74">
        <v>4.3</v>
      </c>
      <c r="G17" s="73">
        <v>3.9129999999999998</v>
      </c>
      <c r="H17" s="73">
        <v>3.831</v>
      </c>
      <c r="I17" s="73">
        <v>4.6509999999999998</v>
      </c>
      <c r="J17" s="73">
        <v>4.6680000000000001</v>
      </c>
      <c r="K17" s="73">
        <v>4.8810000000000002</v>
      </c>
      <c r="L17" s="73">
        <v>3.6629999999999998</v>
      </c>
      <c r="M17" s="73">
        <v>3.760303</v>
      </c>
    </row>
    <row r="18" spans="1:13">
      <c r="A18" s="73">
        <v>800</v>
      </c>
      <c r="B18" s="73">
        <v>3.92</v>
      </c>
      <c r="C18" s="73">
        <v>3.67</v>
      </c>
      <c r="D18" s="74">
        <v>4.34</v>
      </c>
      <c r="E18" s="73">
        <v>3.92</v>
      </c>
      <c r="F18" s="74">
        <v>4.5</v>
      </c>
      <c r="G18" s="73">
        <v>3.6930000000000001</v>
      </c>
      <c r="H18" s="73">
        <v>3.802</v>
      </c>
      <c r="I18" s="73">
        <v>4.0010000000000003</v>
      </c>
      <c r="J18" s="73">
        <v>4.4800000000000004</v>
      </c>
      <c r="K18" s="73">
        <v>4.4119999999999999</v>
      </c>
      <c r="L18" s="73">
        <v>4.3869999999999996</v>
      </c>
      <c r="M18" s="73">
        <v>3.5525199999999999</v>
      </c>
    </row>
    <row r="19" spans="1:13">
      <c r="A19" s="73">
        <v>850</v>
      </c>
      <c r="B19" s="73">
        <v>3.99</v>
      </c>
      <c r="C19" s="73">
        <v>3.79</v>
      </c>
      <c r="D19" s="74">
        <v>3.83</v>
      </c>
      <c r="E19" s="73">
        <v>3.84</v>
      </c>
      <c r="F19" s="74">
        <v>4.8</v>
      </c>
      <c r="G19" s="73">
        <v>3.92</v>
      </c>
      <c r="H19" s="73">
        <v>3.9009999999999998</v>
      </c>
      <c r="I19" s="73">
        <v>3.9820000000000002</v>
      </c>
      <c r="J19" s="73">
        <v>4.931</v>
      </c>
      <c r="K19" s="73">
        <v>4.3040000000000003</v>
      </c>
      <c r="L19" s="73">
        <v>4.1109999999999998</v>
      </c>
      <c r="M19" s="73">
        <v>4.2877400000000003</v>
      </c>
    </row>
    <row r="20" spans="1:13">
      <c r="A20" s="73">
        <v>900</v>
      </c>
      <c r="B20" s="73">
        <v>4.0999999999999996</v>
      </c>
      <c r="C20" s="73">
        <v>3.8</v>
      </c>
      <c r="D20" s="74">
        <v>4.17</v>
      </c>
      <c r="E20" s="73">
        <v>3.99</v>
      </c>
      <c r="F20" s="74">
        <v>4.9000000000000004</v>
      </c>
      <c r="G20" s="73">
        <v>3.7909999999999999</v>
      </c>
      <c r="H20" s="73">
        <v>3.8759999999999999</v>
      </c>
      <c r="I20" s="73">
        <v>4.4390000000000001</v>
      </c>
      <c r="J20" s="73">
        <v>5.524</v>
      </c>
      <c r="K20" s="73">
        <v>3.9649999999999999</v>
      </c>
      <c r="L20" s="73">
        <v>3.6379999999999999</v>
      </c>
      <c r="M20" s="73">
        <v>3.8594499999999998</v>
      </c>
    </row>
    <row r="21" spans="1:13">
      <c r="A21" s="73">
        <v>950</v>
      </c>
      <c r="B21" s="73">
        <v>4.54</v>
      </c>
      <c r="C21" s="73">
        <v>4.09</v>
      </c>
      <c r="D21" s="74">
        <v>4.49</v>
      </c>
      <c r="E21" s="73">
        <v>4.57</v>
      </c>
      <c r="F21" s="74">
        <v>4.8</v>
      </c>
      <c r="G21" s="73">
        <v>4.3259999999999996</v>
      </c>
      <c r="H21" s="73">
        <v>4.0389999999999997</v>
      </c>
      <c r="I21" s="73">
        <v>4.1340000000000003</v>
      </c>
      <c r="J21" s="73">
        <v>5.1159999999999997</v>
      </c>
      <c r="K21" s="73">
        <v>4.1070000000000002</v>
      </c>
      <c r="L21" s="73">
        <v>4.5289999999999999</v>
      </c>
      <c r="M21" s="73">
        <v>3.934056</v>
      </c>
    </row>
    <row r="22" spans="1:13">
      <c r="A22" s="73">
        <v>1000</v>
      </c>
      <c r="B22" s="73">
        <v>4.04</v>
      </c>
      <c r="C22" s="73">
        <v>4.37</v>
      </c>
      <c r="D22" s="74">
        <v>4.6900000000000004</v>
      </c>
      <c r="E22" s="73">
        <v>4.4800000000000004</v>
      </c>
      <c r="F22" s="74">
        <v>4.0999999999999996</v>
      </c>
      <c r="G22" s="73">
        <v>3.7850000000000001</v>
      </c>
      <c r="H22" s="73">
        <v>3.823</v>
      </c>
      <c r="I22" s="73">
        <v>4.0739999999999998</v>
      </c>
      <c r="J22" s="73">
        <v>4.8940000000000001</v>
      </c>
      <c r="K22" s="73">
        <v>4.415</v>
      </c>
      <c r="L22" s="73">
        <v>3.8980000000000001</v>
      </c>
      <c r="M22" s="73">
        <v>3.7715900000000002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D1D6-C4B3-41D2-9384-44EC89FB6C12}">
  <dimension ref="A1:F8"/>
  <sheetViews>
    <sheetView tabSelected="1" workbookViewId="0">
      <selection activeCell="E26" sqref="E26"/>
    </sheetView>
  </sheetViews>
  <sheetFormatPr defaultRowHeight="15"/>
  <sheetData>
    <row r="1" spans="1:6">
      <c r="A1" s="71" t="s">
        <v>42</v>
      </c>
      <c r="B1" s="71" t="s">
        <v>26</v>
      </c>
      <c r="C1" s="71" t="s">
        <v>27</v>
      </c>
      <c r="D1" s="71" t="s">
        <v>28</v>
      </c>
      <c r="E1" s="71" t="s">
        <v>3</v>
      </c>
      <c r="F1" s="71" t="s">
        <v>4</v>
      </c>
    </row>
    <row r="2" spans="1:6">
      <c r="A2" s="72">
        <v>2007</v>
      </c>
      <c r="B2" s="75">
        <v>102</v>
      </c>
      <c r="C2" s="76">
        <v>106</v>
      </c>
      <c r="D2" s="76">
        <v>105</v>
      </c>
      <c r="E2" s="76">
        <v>108</v>
      </c>
      <c r="F2" s="77">
        <v>101</v>
      </c>
    </row>
    <row r="3" spans="1:6">
      <c r="A3" s="72">
        <v>2010</v>
      </c>
      <c r="B3" s="75">
        <v>105</v>
      </c>
      <c r="C3" s="76">
        <v>108</v>
      </c>
      <c r="D3" s="76">
        <v>103</v>
      </c>
      <c r="E3" s="76">
        <v>105</v>
      </c>
      <c r="F3" s="77" t="s">
        <v>43</v>
      </c>
    </row>
    <row r="4" spans="1:6">
      <c r="A4" s="72">
        <v>2011</v>
      </c>
      <c r="B4" s="75">
        <v>102</v>
      </c>
      <c r="C4" s="76">
        <v>103</v>
      </c>
      <c r="D4" s="76">
        <v>103</v>
      </c>
      <c r="E4" s="76">
        <v>104</v>
      </c>
      <c r="F4" s="77">
        <v>101</v>
      </c>
    </row>
    <row r="5" spans="1:6">
      <c r="A5" s="72">
        <v>2012</v>
      </c>
      <c r="B5" s="75">
        <v>103</v>
      </c>
      <c r="C5" s="76">
        <v>104</v>
      </c>
      <c r="D5" s="76">
        <v>104</v>
      </c>
      <c r="E5" s="76">
        <v>105</v>
      </c>
      <c r="F5" s="77">
        <v>102</v>
      </c>
    </row>
    <row r="6" spans="1:6">
      <c r="A6" s="72">
        <v>2013</v>
      </c>
      <c r="B6" s="75">
        <v>89</v>
      </c>
      <c r="C6" s="76">
        <v>90</v>
      </c>
      <c r="D6" s="76">
        <v>89</v>
      </c>
      <c r="E6" s="76">
        <v>90</v>
      </c>
      <c r="F6" s="77" t="s">
        <v>43</v>
      </c>
    </row>
    <row r="7" spans="1:6">
      <c r="A7" s="72">
        <v>2023</v>
      </c>
      <c r="B7" s="75">
        <v>102</v>
      </c>
      <c r="C7" s="76">
        <v>104</v>
      </c>
      <c r="D7" s="76">
        <v>104</v>
      </c>
      <c r="E7" s="76">
        <v>105</v>
      </c>
      <c r="F7" s="77">
        <v>102</v>
      </c>
    </row>
    <row r="8" spans="1:6">
      <c r="A8" s="72">
        <v>2024</v>
      </c>
      <c r="B8" s="75">
        <v>102</v>
      </c>
      <c r="C8" s="76">
        <v>102</v>
      </c>
      <c r="D8" s="76">
        <v>103</v>
      </c>
      <c r="E8" s="76">
        <v>104</v>
      </c>
      <c r="F8" s="77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Wood, Konner</cp:lastModifiedBy>
  <cp:revision/>
  <dcterms:created xsi:type="dcterms:W3CDTF">2025-03-05T19:52:19Z</dcterms:created>
  <dcterms:modified xsi:type="dcterms:W3CDTF">2025-03-12T19:36:07Z</dcterms:modified>
  <cp:category/>
  <cp:contentStatus/>
</cp:coreProperties>
</file>