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_RNR" sheetId="1" r:id="rId4"/>
    <sheet state="visible" name="kcat_RNR" sheetId="2" r:id="rId5"/>
    <sheet state="visible" name="KI_RNR" sheetId="3" r:id="rId6"/>
    <sheet state="visible" name="KA_RNR" sheetId="4" r:id="rId7"/>
    <sheet state="visible" name="TSase" sheetId="5" r:id="rId8"/>
  </sheets>
  <definedNames/>
  <calcPr/>
  <extLst>
    <ext uri="GoogleSheetsCustomDataVersion1">
      <go:sheetsCustomData xmlns:go="http://customooxmlschemas.google.com/" r:id="rId9" roundtripDataSignature="AMtx7mgqU6271QRNRbjCEBT6K5xU8+pyEQ=="/>
    </ext>
  </extLst>
</workbook>
</file>

<file path=xl/sharedStrings.xml><?xml version="1.0" encoding="utf-8"?>
<sst xmlns="http://schemas.openxmlformats.org/spreadsheetml/2006/main" count="536" uniqueCount="120">
  <si>
    <t>1.17.4.1</t>
  </si>
  <si>
    <t>-</t>
  </si>
  <si>
    <t>ADP</t>
  </si>
  <si>
    <t>Herpes simplex virus</t>
  </si>
  <si>
    <t>1.</t>
  </si>
  <si>
    <t xml:space="preserve">mean and std value provided for derired modifier and orgnaism </t>
  </si>
  <si>
    <t>Mesocricetus auratus</t>
  </si>
  <si>
    <t>2.</t>
  </si>
  <si>
    <t>mean value from database, std value from all entries with the given modifier</t>
  </si>
  <si>
    <t>in the presence of 0.007 mM dGTP as effector</t>
  </si>
  <si>
    <t>Escherichia virus T4</t>
  </si>
  <si>
    <t>3.</t>
  </si>
  <si>
    <t>mean value and std value from all the entries with the given modifier</t>
  </si>
  <si>
    <t>optimum dGTP concentration</t>
  </si>
  <si>
    <t>Cricetulus griseus</t>
  </si>
  <si>
    <t>in the presence of 0.2 mM GTP</t>
  </si>
  <si>
    <t>ATP</t>
  </si>
  <si>
    <t>positive effector of CDP reduction</t>
  </si>
  <si>
    <t>Escherichia coli</t>
  </si>
  <si>
    <t>CDP</t>
  </si>
  <si>
    <t>in the presence of 5'-adenylimidodiphosphate</t>
  </si>
  <si>
    <t>Oryctolagus cuniculus</t>
  </si>
  <si>
    <t>mean</t>
  </si>
  <si>
    <t>std dev</t>
  </si>
  <si>
    <t>units</t>
  </si>
  <si>
    <t>comments</t>
  </si>
  <si>
    <t>in the presence of ATP</t>
  </si>
  <si>
    <t>KM_ADP</t>
  </si>
  <si>
    <t>mM</t>
  </si>
  <si>
    <t>shrink std dev so it does not overpasses mean value</t>
  </si>
  <si>
    <t>Rattus norvegicus</t>
  </si>
  <si>
    <t>KM_CDP</t>
  </si>
  <si>
    <t>Salmonella enterica subsp. enterica serovar Typhimurium</t>
  </si>
  <si>
    <t>KM_GDP</t>
  </si>
  <si>
    <t>in the presence of 1.5 mM ATP</t>
  </si>
  <si>
    <t>KM_UDP</t>
  </si>
  <si>
    <t>in the presence of 3.6 mM dCTP</t>
  </si>
  <si>
    <t>in the presence of 0.002 mM dATP as effector</t>
  </si>
  <si>
    <t>Mus musculus</t>
  </si>
  <si>
    <t>in the presence of 0.5 mM ATP as effector</t>
  </si>
  <si>
    <t>in the presence of 0.02 mM dTTP as effector</t>
  </si>
  <si>
    <t>subunit L1</t>
  </si>
  <si>
    <t>dATP</t>
  </si>
  <si>
    <t>dTTP</t>
  </si>
  <si>
    <t>GDP</t>
  </si>
  <si>
    <t>in the presence of 0.4 mM dTTP as effector</t>
  </si>
  <si>
    <t>glutaredoxin</t>
  </si>
  <si>
    <t>glutaredoxin 1</t>
  </si>
  <si>
    <t>thioredoxin</t>
  </si>
  <si>
    <t>Saccharomyces cerevisiae</t>
  </si>
  <si>
    <t>UDP</t>
  </si>
  <si>
    <t>in the presence of 0.3 mM ATP as effector</t>
  </si>
  <si>
    <t>BRENDA reference https://www.ncbi.nlm.nih.gov/pmc/articles/PMC7160020/ gives mean and std value for kcat (only CDP reduction)</t>
  </si>
  <si>
    <t>used Jackson et al vmax values for scaling the other kcat values</t>
  </si>
  <si>
    <t>Jackson et al</t>
  </si>
  <si>
    <t>kcat_ADP</t>
  </si>
  <si>
    <t>1/s</t>
  </si>
  <si>
    <t>vmaxADP</t>
  </si>
  <si>
    <t>kcat_CDP</t>
  </si>
  <si>
    <t>vmaxCDP</t>
  </si>
  <si>
    <t>kcat_GDP</t>
  </si>
  <si>
    <t>vmaxGDP</t>
  </si>
  <si>
    <t>kcat_UDP</t>
  </si>
  <si>
    <t>vmaxUDP</t>
  </si>
  <si>
    <t>2'-deoxy-2'-azidocytidine diphosphate</t>
  </si>
  <si>
    <t>Bos taurus</t>
  </si>
  <si>
    <t xml:space="preserve">mean and std value from database </t>
  </si>
  <si>
    <t>2'-methyladenosine 5'-diphosphate</t>
  </si>
  <si>
    <t>vs. ADP</t>
  </si>
  <si>
    <t>Corynebacterium nephridii</t>
  </si>
  <si>
    <t>mean value from Jackson et al, std value from databse</t>
  </si>
  <si>
    <t>vs. GDP</t>
  </si>
  <si>
    <t>2'-methyluridine 5'-diphosphate</t>
  </si>
  <si>
    <t>vs. UDP</t>
  </si>
  <si>
    <t>vs. CDP</t>
  </si>
  <si>
    <t>2,3-Dihydro-1H-pyrazolo[2,3-a]imidazole</t>
  </si>
  <si>
    <t>derived from slope</t>
  </si>
  <si>
    <t>derived from intercept</t>
  </si>
  <si>
    <t>5'-O-valproyl-3'-C-methyladenosine</t>
  </si>
  <si>
    <t>pH and temperature not specified in the publication</t>
  </si>
  <si>
    <t>Homo sapiens</t>
  </si>
  <si>
    <t>P23921</t>
  </si>
  <si>
    <t>competitive inhibition of CDP reduction</t>
  </si>
  <si>
    <t>competitive inhibition of ADP reduction</t>
  </si>
  <si>
    <t>Ki_A_A</t>
  </si>
  <si>
    <t>different values of Ki were not documented for the different reactions of RNR</t>
  </si>
  <si>
    <t>Ki_G_A</t>
  </si>
  <si>
    <t>used values from Jackson et al and created std values from the database</t>
  </si>
  <si>
    <t>Ki_G_T</t>
  </si>
  <si>
    <t>Ki_G_G</t>
  </si>
  <si>
    <t>clofarabine</t>
  </si>
  <si>
    <t>pH not specified in the publication, temperature not specified in the publication</t>
  </si>
  <si>
    <t>Ki_C_A</t>
  </si>
  <si>
    <t>in the presence of 0.15 mM dGTP</t>
  </si>
  <si>
    <t>Ki_C_T</t>
  </si>
  <si>
    <t>in the presence of 0.55 mM dTTP</t>
  </si>
  <si>
    <t>Ki_C_G</t>
  </si>
  <si>
    <t>in the presence of 0.005 mM dGTP</t>
  </si>
  <si>
    <t>in the presence of 0.05 mM dTTP</t>
  </si>
  <si>
    <t>dGTP</t>
  </si>
  <si>
    <t>with 0.001 mM dATP as positive effector</t>
  </si>
  <si>
    <t>with 0.02 mM dATP as positive effector</t>
  </si>
  <si>
    <t>with 0.17 mM ATP as positive effector</t>
  </si>
  <si>
    <t>with 1.7 mM ATP as positive effector</t>
  </si>
  <si>
    <t>competitive vs. CDP</t>
  </si>
  <si>
    <t>guanozole</t>
  </si>
  <si>
    <t>Hydroxyurea</t>
  </si>
  <si>
    <t>L-ADP</t>
  </si>
  <si>
    <t>N-alpha-acetyl-FTLDADF</t>
  </si>
  <si>
    <t>N-alpha-acetyl heptapeptide, identical to the last seven amino acids of R2 subunit C-terminus from mouse enzyme</t>
  </si>
  <si>
    <t>No Ka values were reported in BRENDA database.</t>
  </si>
  <si>
    <t>Used Jackson et values and created mean values for each activator</t>
  </si>
  <si>
    <t>No std value created due to low impact in kinetics of the system</t>
  </si>
  <si>
    <t>Ka,dGTP</t>
  </si>
  <si>
    <t>Ka,dTTP</t>
  </si>
  <si>
    <t>Ka,ATP</t>
  </si>
  <si>
    <t>reference https://www.ncbi.nlm.nih.gov/pmc/articles/PMC5929524/</t>
  </si>
  <si>
    <t>kcat</t>
  </si>
  <si>
    <t>KM</t>
  </si>
  <si>
    <t>μM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</si>
</sst>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0000"/>
    <numFmt numFmtId="166" formatCode="0.0"/>
    <numFmt numFmtId="167" formatCode="#,##0.0000"/>
    <numFmt numFmtId="168" formatCode="0.0000"/>
    <numFmt numFmtId="169" formatCode="0.00000"/>
  </numFmts>
  <fonts count="9">
    <font>
      <sz val="11.0"/>
      <color rgb="FF000000"/>
      <name val="Calibri"/>
    </font>
    <font>
      <color theme="1"/>
      <name val="Calibri"/>
    </font>
    <font>
      <i/>
      <color theme="1"/>
      <name val="Calibri"/>
    </font>
    <font>
      <b/>
      <color theme="1"/>
      <name val="Calibri"/>
    </font>
    <font>
      <b/>
      <sz val="11.0"/>
      <color rgb="FF000000"/>
      <name val="Calibri"/>
    </font>
    <font>
      <color rgb="FFB7B7B7"/>
      <name val="Calibri"/>
    </font>
    <font>
      <sz val="11.0"/>
      <color rgb="FFBFBFBF"/>
      <name val="Calibri"/>
    </font>
    <font>
      <i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1" numFmtId="166" xfId="0" applyAlignment="1" applyFont="1" applyNumberFormat="1">
      <alignment horizontal="center"/>
    </xf>
    <xf borderId="0" fillId="0" fontId="5" numFmtId="0" xfId="0" applyFont="1"/>
    <xf borderId="0" fillId="0" fontId="1" numFmtId="2" xfId="0" applyFont="1" applyNumberFormat="1"/>
    <xf borderId="0" fillId="0" fontId="1" numFmtId="167" xfId="0" applyFont="1" applyNumberFormat="1"/>
    <xf borderId="0" fillId="0" fontId="6" numFmtId="0" xfId="0" applyFont="1"/>
    <xf borderId="0" fillId="0" fontId="2" numFmtId="0" xfId="0" applyAlignment="1" applyFont="1">
      <alignment readingOrder="0"/>
    </xf>
    <xf borderId="0" fillId="0" fontId="0" numFmtId="168" xfId="0" applyFont="1" applyNumberFormat="1"/>
    <xf borderId="0" fillId="0" fontId="3" numFmtId="0" xfId="0" applyFont="1"/>
    <xf borderId="0" fillId="0" fontId="1" numFmtId="168" xfId="0" applyFont="1" applyNumberFormat="1"/>
    <xf borderId="0" fillId="0" fontId="7" numFmtId="0" xfId="0" applyAlignment="1" applyFont="1">
      <alignment readingOrder="0"/>
    </xf>
    <xf borderId="0" fillId="0" fontId="0" numFmtId="2" xfId="0" applyAlignment="1" applyFont="1" applyNumberFormat="1">
      <alignment readingOrder="0"/>
    </xf>
    <xf borderId="0" fillId="0" fontId="1" numFmtId="169" xfId="0" applyFont="1" applyNumberFormat="1"/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>
        <v>0.0078</v>
      </c>
      <c r="C1" s="1" t="s">
        <v>1</v>
      </c>
      <c r="D1" s="1" t="s">
        <v>2</v>
      </c>
      <c r="E1" s="1" t="s">
        <v>1</v>
      </c>
      <c r="F1" s="1" t="s">
        <v>3</v>
      </c>
      <c r="G1" s="1" t="s">
        <v>1</v>
      </c>
      <c r="H1" s="1">
        <v>437931.0</v>
      </c>
      <c r="J1" s="2" t="s">
        <v>4</v>
      </c>
      <c r="K1" s="2" t="s">
        <v>5</v>
      </c>
    </row>
    <row r="2" ht="14.25" customHeight="1">
      <c r="A2" s="1" t="s">
        <v>0</v>
      </c>
      <c r="B2" s="1">
        <v>0.012</v>
      </c>
      <c r="C2" s="1" t="s">
        <v>1</v>
      </c>
      <c r="D2" s="1" t="s">
        <v>2</v>
      </c>
      <c r="E2" s="1" t="s">
        <v>1</v>
      </c>
      <c r="F2" s="1" t="s">
        <v>6</v>
      </c>
      <c r="G2" s="1" t="s">
        <v>1</v>
      </c>
      <c r="H2" s="1">
        <v>437917.0</v>
      </c>
      <c r="J2" s="2" t="s">
        <v>7</v>
      </c>
      <c r="K2" s="2" t="s">
        <v>8</v>
      </c>
    </row>
    <row r="3" ht="14.25" customHeight="1">
      <c r="A3" s="1" t="s">
        <v>0</v>
      </c>
      <c r="B3" s="1">
        <v>0.048</v>
      </c>
      <c r="C3" s="1" t="s">
        <v>1</v>
      </c>
      <c r="D3" s="1" t="s">
        <v>2</v>
      </c>
      <c r="E3" s="1" t="s">
        <v>9</v>
      </c>
      <c r="F3" s="1" t="s">
        <v>10</v>
      </c>
      <c r="G3" s="1" t="s">
        <v>1</v>
      </c>
      <c r="H3" s="1">
        <v>437912.0</v>
      </c>
      <c r="J3" s="2" t="s">
        <v>11</v>
      </c>
      <c r="K3" s="2" t="s">
        <v>12</v>
      </c>
    </row>
    <row r="4" ht="14.25" customHeight="1">
      <c r="A4" s="1" t="s">
        <v>0</v>
      </c>
      <c r="B4" s="1">
        <v>0.095</v>
      </c>
      <c r="C4" s="1" t="s">
        <v>1</v>
      </c>
      <c r="D4" s="1" t="s">
        <v>2</v>
      </c>
      <c r="E4" s="1" t="s">
        <v>13</v>
      </c>
      <c r="F4" s="1" t="s">
        <v>14</v>
      </c>
      <c r="G4" s="1" t="s">
        <v>1</v>
      </c>
      <c r="H4" s="1">
        <v>437919.0</v>
      </c>
    </row>
    <row r="5" ht="14.25" customHeight="1">
      <c r="A5" s="1" t="s">
        <v>0</v>
      </c>
      <c r="B5" s="1">
        <v>0.2</v>
      </c>
      <c r="C5" s="1" t="s">
        <v>1</v>
      </c>
      <c r="D5" s="1" t="s">
        <v>2</v>
      </c>
      <c r="E5" s="1" t="s">
        <v>15</v>
      </c>
      <c r="F5" s="1" t="s">
        <v>14</v>
      </c>
      <c r="G5" s="1" t="s">
        <v>1</v>
      </c>
      <c r="H5" s="1">
        <v>437919.0</v>
      </c>
    </row>
    <row r="6" ht="14.25" customHeight="1">
      <c r="A6" s="1" t="s">
        <v>0</v>
      </c>
      <c r="B6" s="1">
        <v>0.3</v>
      </c>
      <c r="C6" s="1" t="s">
        <v>1</v>
      </c>
      <c r="D6" s="1" t="s">
        <v>2</v>
      </c>
      <c r="E6" s="1" t="s">
        <v>1</v>
      </c>
      <c r="F6" s="1" t="s">
        <v>10</v>
      </c>
      <c r="G6" s="1" t="s">
        <v>1</v>
      </c>
      <c r="H6" s="1">
        <v>437912.0</v>
      </c>
    </row>
    <row r="7" ht="14.25" customHeight="1">
      <c r="A7" s="1" t="s">
        <v>0</v>
      </c>
      <c r="B7" s="1">
        <v>0.07</v>
      </c>
      <c r="C7" s="1" t="s">
        <v>1</v>
      </c>
      <c r="D7" s="1" t="s">
        <v>16</v>
      </c>
      <c r="E7" s="1" t="s">
        <v>17</v>
      </c>
      <c r="F7" s="3" t="s">
        <v>18</v>
      </c>
      <c r="G7" s="1" t="s">
        <v>1</v>
      </c>
      <c r="H7" s="1">
        <v>437939.0</v>
      </c>
    </row>
    <row r="8" ht="14.25" customHeight="1">
      <c r="A8" s="1" t="s">
        <v>0</v>
      </c>
      <c r="B8" s="1">
        <v>4.9E-4</v>
      </c>
      <c r="C8" s="1" t="s">
        <v>1</v>
      </c>
      <c r="D8" s="1" t="s">
        <v>19</v>
      </c>
      <c r="E8" s="1" t="s">
        <v>1</v>
      </c>
      <c r="F8" s="1" t="s">
        <v>3</v>
      </c>
      <c r="G8" s="1" t="s">
        <v>1</v>
      </c>
      <c r="H8" s="1">
        <v>437931.0</v>
      </c>
    </row>
    <row r="9" ht="14.25" customHeight="1">
      <c r="A9" s="1" t="s">
        <v>0</v>
      </c>
      <c r="B9" s="1">
        <v>6.5E-4</v>
      </c>
      <c r="C9" s="1" t="s">
        <v>1</v>
      </c>
      <c r="D9" s="1" t="s">
        <v>19</v>
      </c>
      <c r="E9" s="1" t="s">
        <v>1</v>
      </c>
      <c r="F9" s="1" t="s">
        <v>6</v>
      </c>
      <c r="G9" s="1" t="s">
        <v>1</v>
      </c>
      <c r="H9" s="1">
        <v>437917.0</v>
      </c>
    </row>
    <row r="10" ht="14.25" customHeight="1">
      <c r="A10" s="1" t="s">
        <v>0</v>
      </c>
      <c r="B10" s="1">
        <v>0.0014</v>
      </c>
      <c r="C10" s="1" t="s">
        <v>1</v>
      </c>
      <c r="D10" s="1" t="s">
        <v>19</v>
      </c>
      <c r="E10" s="1" t="s">
        <v>20</v>
      </c>
      <c r="F10" s="1" t="s">
        <v>21</v>
      </c>
      <c r="G10" s="1" t="s">
        <v>1</v>
      </c>
      <c r="H10" s="1">
        <v>437977.0</v>
      </c>
      <c r="K10" s="4"/>
      <c r="L10" s="5" t="s">
        <v>22</v>
      </c>
      <c r="M10" s="5" t="s">
        <v>23</v>
      </c>
      <c r="N10" s="1" t="s">
        <v>24</v>
      </c>
      <c r="P10" s="3" t="s">
        <v>25</v>
      </c>
    </row>
    <row r="11" ht="14.25" customHeight="1">
      <c r="A11" s="1" t="s">
        <v>0</v>
      </c>
      <c r="B11" s="1">
        <v>0.0023</v>
      </c>
      <c r="C11" s="1" t="s">
        <v>1</v>
      </c>
      <c r="D11" s="1" t="s">
        <v>19</v>
      </c>
      <c r="E11" s="1" t="s">
        <v>26</v>
      </c>
      <c r="F11" s="1" t="s">
        <v>21</v>
      </c>
      <c r="G11" s="1" t="s">
        <v>1</v>
      </c>
      <c r="H11" s="1">
        <v>437977.0</v>
      </c>
      <c r="K11" s="6" t="s">
        <v>27</v>
      </c>
      <c r="L11" s="5">
        <v>0.07</v>
      </c>
      <c r="M11" s="7">
        <f>_xlfn.STDEV.S(B1:B7)/10</f>
        <v>0.01077962187</v>
      </c>
      <c r="N11" s="1" t="s">
        <v>28</v>
      </c>
      <c r="O11" s="2" t="s">
        <v>7</v>
      </c>
      <c r="P11" s="8" t="s">
        <v>29</v>
      </c>
    </row>
    <row r="12" ht="14.25" customHeight="1">
      <c r="A12" s="1" t="s">
        <v>0</v>
      </c>
      <c r="B12" s="1">
        <v>0.01</v>
      </c>
      <c r="C12" s="1" t="s">
        <v>1</v>
      </c>
      <c r="D12" s="1" t="s">
        <v>19</v>
      </c>
      <c r="E12" s="1" t="s">
        <v>1</v>
      </c>
      <c r="F12" s="1" t="s">
        <v>30</v>
      </c>
      <c r="G12" s="1" t="s">
        <v>1</v>
      </c>
      <c r="H12" s="1">
        <v>437969.0</v>
      </c>
      <c r="K12" s="6" t="s">
        <v>31</v>
      </c>
      <c r="L12" s="9">
        <f>AVERAGE(B8:B21)</f>
        <v>0.04934571429</v>
      </c>
      <c r="M12" s="7">
        <f>_xlfn.STDEV.S(B8:B21)/10</f>
        <v>0.007977753653</v>
      </c>
      <c r="N12" s="1" t="s">
        <v>28</v>
      </c>
      <c r="O12" s="2" t="s">
        <v>11</v>
      </c>
      <c r="P12" s="8" t="s">
        <v>29</v>
      </c>
    </row>
    <row r="13" ht="14.25" customHeight="1">
      <c r="A13" s="1" t="s">
        <v>0</v>
      </c>
      <c r="B13" s="1">
        <v>0.016</v>
      </c>
      <c r="C13" s="1" t="s">
        <v>1</v>
      </c>
      <c r="D13" s="1" t="s">
        <v>19</v>
      </c>
      <c r="E13" s="1" t="s">
        <v>1</v>
      </c>
      <c r="F13" s="1" t="s">
        <v>32</v>
      </c>
      <c r="G13" s="1" t="s">
        <v>1</v>
      </c>
      <c r="H13" s="1">
        <v>437976.0</v>
      </c>
      <c r="K13" s="6" t="s">
        <v>33</v>
      </c>
      <c r="L13" s="9">
        <f>AVERAGE(B24:B27)</f>
        <v>0.1628</v>
      </c>
      <c r="M13" s="7">
        <f>_xlfn.STDEV.S(B24:B27)/10</f>
        <v>0.01732878915</v>
      </c>
      <c r="N13" s="1" t="s">
        <v>28</v>
      </c>
      <c r="O13" s="2" t="s">
        <v>11</v>
      </c>
      <c r="P13" s="8" t="s">
        <v>29</v>
      </c>
    </row>
    <row r="14" ht="14.25" customHeight="1">
      <c r="A14" s="1" t="s">
        <v>0</v>
      </c>
      <c r="B14" s="1">
        <v>0.021</v>
      </c>
      <c r="C14" s="1" t="s">
        <v>1</v>
      </c>
      <c r="D14" s="1" t="s">
        <v>19</v>
      </c>
      <c r="E14" s="1" t="s">
        <v>34</v>
      </c>
      <c r="F14" s="1" t="s">
        <v>14</v>
      </c>
      <c r="G14" s="1" t="s">
        <v>1</v>
      </c>
      <c r="H14" s="1">
        <v>437919.0</v>
      </c>
      <c r="K14" s="6" t="s">
        <v>35</v>
      </c>
      <c r="L14" s="10">
        <v>0.22</v>
      </c>
      <c r="M14" s="7">
        <f>_xlfn.STDEV.S(B31:B34)/10</f>
        <v>0.05369047091</v>
      </c>
      <c r="N14" s="1" t="s">
        <v>28</v>
      </c>
      <c r="O14" s="2" t="s">
        <v>7</v>
      </c>
      <c r="P14" s="8" t="s">
        <v>29</v>
      </c>
    </row>
    <row r="15" ht="14.25" customHeight="1">
      <c r="A15" s="1" t="s">
        <v>0</v>
      </c>
      <c r="B15" s="1">
        <v>0.033</v>
      </c>
      <c r="C15" s="1" t="s">
        <v>1</v>
      </c>
      <c r="D15" s="1" t="s">
        <v>19</v>
      </c>
      <c r="E15" s="1" t="s">
        <v>36</v>
      </c>
      <c r="F15" s="1" t="s">
        <v>14</v>
      </c>
      <c r="G15" s="1" t="s">
        <v>1</v>
      </c>
      <c r="H15" s="1">
        <v>437919.0</v>
      </c>
      <c r="K15" s="3"/>
      <c r="M15" s="11"/>
      <c r="O15" s="12"/>
      <c r="P15" s="13"/>
    </row>
    <row r="16" ht="14.25" customHeight="1">
      <c r="A16" s="1" t="s">
        <v>0</v>
      </c>
      <c r="B16" s="1">
        <v>0.043</v>
      </c>
      <c r="C16" s="1" t="s">
        <v>1</v>
      </c>
      <c r="D16" s="1" t="s">
        <v>19</v>
      </c>
      <c r="E16" s="1" t="s">
        <v>37</v>
      </c>
      <c r="F16" s="1" t="s">
        <v>10</v>
      </c>
      <c r="G16" s="1" t="s">
        <v>1</v>
      </c>
      <c r="H16" s="1">
        <v>437912.0</v>
      </c>
    </row>
    <row r="17" ht="14.25" customHeight="1">
      <c r="A17" s="1" t="s">
        <v>0</v>
      </c>
      <c r="B17" s="1">
        <v>0.05</v>
      </c>
      <c r="C17" s="1" t="s">
        <v>1</v>
      </c>
      <c r="D17" s="1" t="s">
        <v>19</v>
      </c>
      <c r="E17" s="1" t="s">
        <v>1</v>
      </c>
      <c r="F17" s="1" t="s">
        <v>38</v>
      </c>
      <c r="G17" s="1" t="s">
        <v>1</v>
      </c>
      <c r="H17" s="1">
        <v>437907.0</v>
      </c>
    </row>
    <row r="18" ht="14.25" customHeight="1">
      <c r="A18" s="1" t="s">
        <v>0</v>
      </c>
      <c r="B18" s="1">
        <v>0.056</v>
      </c>
      <c r="C18" s="1" t="s">
        <v>1</v>
      </c>
      <c r="D18" s="1" t="s">
        <v>19</v>
      </c>
      <c r="E18" s="1" t="s">
        <v>39</v>
      </c>
      <c r="F18" s="1" t="s">
        <v>10</v>
      </c>
      <c r="G18" s="1" t="s">
        <v>1</v>
      </c>
      <c r="H18" s="1">
        <v>437912.0</v>
      </c>
    </row>
    <row r="19" ht="14.25" customHeight="1">
      <c r="A19" s="1" t="s">
        <v>0</v>
      </c>
      <c r="B19" s="1">
        <v>0.057</v>
      </c>
      <c r="C19" s="1" t="s">
        <v>1</v>
      </c>
      <c r="D19" s="1" t="s">
        <v>19</v>
      </c>
      <c r="E19" s="1" t="s">
        <v>40</v>
      </c>
      <c r="F19" s="1" t="s">
        <v>10</v>
      </c>
      <c r="G19" s="1" t="s">
        <v>1</v>
      </c>
      <c r="H19" s="1">
        <v>437912.0</v>
      </c>
    </row>
    <row r="20" ht="14.25" customHeight="1">
      <c r="A20" s="1" t="s">
        <v>0</v>
      </c>
      <c r="B20" s="1">
        <v>0.09</v>
      </c>
      <c r="C20" s="1" t="s">
        <v>1</v>
      </c>
      <c r="D20" s="1" t="s">
        <v>19</v>
      </c>
      <c r="E20" s="1" t="s">
        <v>41</v>
      </c>
      <c r="F20" s="1" t="s">
        <v>30</v>
      </c>
      <c r="G20" s="1" t="s">
        <v>1</v>
      </c>
      <c r="H20" s="1">
        <v>437962.0</v>
      </c>
      <c r="N20" s="11"/>
    </row>
    <row r="21" ht="14.25" customHeight="1">
      <c r="A21" s="1" t="s">
        <v>0</v>
      </c>
      <c r="B21" s="1">
        <v>0.31</v>
      </c>
      <c r="C21" s="1" t="s">
        <v>1</v>
      </c>
      <c r="D21" s="1" t="s">
        <v>19</v>
      </c>
      <c r="E21" s="1" t="s">
        <v>1</v>
      </c>
      <c r="F21" s="1" t="s">
        <v>10</v>
      </c>
      <c r="G21" s="1" t="s">
        <v>1</v>
      </c>
      <c r="H21" s="1">
        <v>437912.0</v>
      </c>
    </row>
    <row r="22" ht="14.25" customHeight="1">
      <c r="A22" s="1" t="s">
        <v>0</v>
      </c>
      <c r="B22" s="1">
        <v>0.003</v>
      </c>
      <c r="C22" s="1" t="s">
        <v>1</v>
      </c>
      <c r="D22" s="1" t="s">
        <v>42</v>
      </c>
      <c r="E22" s="1" t="s">
        <v>17</v>
      </c>
      <c r="F22" s="1" t="s">
        <v>32</v>
      </c>
      <c r="G22" s="1" t="s">
        <v>1</v>
      </c>
      <c r="H22" s="1">
        <v>437976.0</v>
      </c>
    </row>
    <row r="23" ht="14.25" customHeight="1">
      <c r="A23" s="1" t="s">
        <v>0</v>
      </c>
      <c r="B23" s="1">
        <v>0.0015</v>
      </c>
      <c r="C23" s="1" t="s">
        <v>1</v>
      </c>
      <c r="D23" s="1" t="s">
        <v>43</v>
      </c>
      <c r="E23" s="1" t="s">
        <v>17</v>
      </c>
      <c r="F23" s="1" t="s">
        <v>18</v>
      </c>
      <c r="G23" s="1" t="s">
        <v>1</v>
      </c>
      <c r="H23" s="1">
        <v>437939.0</v>
      </c>
    </row>
    <row r="24" ht="14.25" customHeight="1">
      <c r="A24" s="1" t="s">
        <v>0</v>
      </c>
      <c r="B24" s="1">
        <v>0.0012</v>
      </c>
      <c r="C24" s="1" t="s">
        <v>1</v>
      </c>
      <c r="D24" s="1" t="s">
        <v>44</v>
      </c>
      <c r="E24" s="1" t="s">
        <v>1</v>
      </c>
      <c r="F24" s="1" t="s">
        <v>6</v>
      </c>
      <c r="G24" s="1" t="s">
        <v>1</v>
      </c>
      <c r="H24" s="1">
        <v>437917.0</v>
      </c>
    </row>
    <row r="25" ht="14.25" customHeight="1">
      <c r="A25" s="1" t="s">
        <v>0</v>
      </c>
      <c r="B25" s="1">
        <v>0.04</v>
      </c>
      <c r="C25" s="1" t="s">
        <v>1</v>
      </c>
      <c r="D25" s="1" t="s">
        <v>44</v>
      </c>
      <c r="E25" s="1" t="s">
        <v>45</v>
      </c>
      <c r="F25" s="1" t="s">
        <v>10</v>
      </c>
      <c r="G25" s="1" t="s">
        <v>1</v>
      </c>
      <c r="H25" s="1">
        <v>437912.0</v>
      </c>
    </row>
    <row r="26" ht="14.25" customHeight="1">
      <c r="A26" s="1" t="s">
        <v>0</v>
      </c>
      <c r="B26" s="1">
        <v>0.24</v>
      </c>
      <c r="C26" s="1" t="s">
        <v>1</v>
      </c>
      <c r="D26" s="1" t="s">
        <v>44</v>
      </c>
      <c r="E26" s="1" t="s">
        <v>1</v>
      </c>
      <c r="F26" s="1" t="s">
        <v>38</v>
      </c>
      <c r="G26" s="1" t="s">
        <v>1</v>
      </c>
      <c r="H26" s="1">
        <v>437907.0</v>
      </c>
    </row>
    <row r="27" ht="14.25" customHeight="1">
      <c r="A27" s="1" t="s">
        <v>0</v>
      </c>
      <c r="B27" s="1">
        <v>0.37</v>
      </c>
      <c r="C27" s="1" t="s">
        <v>1</v>
      </c>
      <c r="D27" s="1" t="s">
        <v>44</v>
      </c>
      <c r="E27" s="1" t="s">
        <v>1</v>
      </c>
      <c r="F27" s="1" t="s">
        <v>10</v>
      </c>
      <c r="G27" s="1" t="s">
        <v>1</v>
      </c>
      <c r="H27" s="1">
        <v>437912.0</v>
      </c>
    </row>
    <row r="28" ht="14.25" customHeight="1">
      <c r="A28" s="1" t="s">
        <v>0</v>
      </c>
      <c r="B28" s="1">
        <v>1.3E-4</v>
      </c>
      <c r="C28" s="1" t="s">
        <v>1</v>
      </c>
      <c r="D28" s="1" t="s">
        <v>46</v>
      </c>
      <c r="E28" s="1" t="s">
        <v>1</v>
      </c>
      <c r="F28" s="1" t="s">
        <v>18</v>
      </c>
      <c r="G28" s="1" t="s">
        <v>1</v>
      </c>
      <c r="H28" s="1">
        <v>437976.0</v>
      </c>
    </row>
    <row r="29" ht="14.25" customHeight="1">
      <c r="A29" s="1" t="s">
        <v>0</v>
      </c>
      <c r="B29" s="1">
        <v>0.006</v>
      </c>
      <c r="C29" s="1" t="s">
        <v>1</v>
      </c>
      <c r="D29" s="1" t="s">
        <v>47</v>
      </c>
      <c r="E29" s="1" t="s">
        <v>1</v>
      </c>
      <c r="F29" s="1" t="s">
        <v>32</v>
      </c>
      <c r="G29" s="1" t="s">
        <v>1</v>
      </c>
      <c r="H29" s="1">
        <v>437976.0</v>
      </c>
    </row>
    <row r="30" ht="14.25" customHeight="1">
      <c r="A30" s="1" t="s">
        <v>0</v>
      </c>
      <c r="B30" s="1">
        <v>0.003</v>
      </c>
      <c r="C30" s="1" t="s">
        <v>1</v>
      </c>
      <c r="D30" s="1" t="s">
        <v>48</v>
      </c>
      <c r="E30" s="1" t="s">
        <v>1</v>
      </c>
      <c r="F30" s="1" t="s">
        <v>49</v>
      </c>
      <c r="G30" s="1" t="s">
        <v>1</v>
      </c>
      <c r="H30" s="1">
        <v>437948.0</v>
      </c>
    </row>
    <row r="31" ht="14.25" customHeight="1">
      <c r="A31" s="1" t="s">
        <v>0</v>
      </c>
      <c r="B31" s="1">
        <v>0.08</v>
      </c>
      <c r="C31" s="1" t="s">
        <v>1</v>
      </c>
      <c r="D31" s="1" t="s">
        <v>50</v>
      </c>
      <c r="E31" s="1" t="s">
        <v>1</v>
      </c>
      <c r="F31" s="1" t="s">
        <v>6</v>
      </c>
      <c r="G31" s="1" t="s">
        <v>1</v>
      </c>
      <c r="H31" s="1">
        <v>437917.0</v>
      </c>
    </row>
    <row r="32" ht="14.25" customHeight="1">
      <c r="A32" s="1" t="s">
        <v>0</v>
      </c>
      <c r="B32" s="1">
        <v>0.1</v>
      </c>
      <c r="C32" s="1" t="s">
        <v>1</v>
      </c>
      <c r="D32" s="1" t="s">
        <v>50</v>
      </c>
      <c r="E32" s="1" t="s">
        <v>51</v>
      </c>
      <c r="F32" s="1" t="s">
        <v>10</v>
      </c>
      <c r="G32" s="1" t="s">
        <v>1</v>
      </c>
      <c r="H32" s="1">
        <v>437912.0</v>
      </c>
    </row>
    <row r="33" ht="14.25" customHeight="1">
      <c r="A33" s="1" t="s">
        <v>0</v>
      </c>
      <c r="B33" s="1">
        <v>0.22</v>
      </c>
      <c r="C33" s="1" t="s">
        <v>1</v>
      </c>
      <c r="D33" s="1" t="s">
        <v>50</v>
      </c>
      <c r="E33" s="1" t="s">
        <v>1</v>
      </c>
      <c r="F33" s="1" t="s">
        <v>18</v>
      </c>
      <c r="G33" s="1" t="s">
        <v>1</v>
      </c>
      <c r="H33" s="1">
        <v>437939.0</v>
      </c>
    </row>
    <row r="34" ht="14.25" customHeight="1">
      <c r="A34" s="1" t="s">
        <v>0</v>
      </c>
      <c r="B34" s="1">
        <v>1.2</v>
      </c>
      <c r="C34" s="1" t="s">
        <v>1</v>
      </c>
      <c r="D34" s="1" t="s">
        <v>50</v>
      </c>
      <c r="E34" s="1" t="s">
        <v>1</v>
      </c>
      <c r="F34" s="1" t="s">
        <v>10</v>
      </c>
      <c r="G34" s="1" t="s">
        <v>1</v>
      </c>
      <c r="H34" s="1">
        <v>437912.0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K1:R1"/>
    <mergeCell ref="K2:R2"/>
    <mergeCell ref="K3:R3"/>
    <mergeCell ref="P10:Q10"/>
    <mergeCell ref="P11:U11"/>
    <mergeCell ref="P12:U12"/>
    <mergeCell ref="P13:U13"/>
    <mergeCell ref="P14:U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52</v>
      </c>
    </row>
    <row r="2">
      <c r="A2" s="1" t="s">
        <v>53</v>
      </c>
    </row>
    <row r="4">
      <c r="A4" s="10"/>
      <c r="B4" s="5" t="s">
        <v>22</v>
      </c>
      <c r="C4" s="5" t="s">
        <v>23</v>
      </c>
      <c r="D4" s="10" t="s">
        <v>24</v>
      </c>
      <c r="F4" s="15" t="s">
        <v>54</v>
      </c>
    </row>
    <row r="5">
      <c r="A5" s="4" t="s">
        <v>55</v>
      </c>
      <c r="B5" s="16">
        <v>1.3517241379310347</v>
      </c>
      <c r="C5" s="10">
        <v>0.3</v>
      </c>
      <c r="D5" s="10" t="s">
        <v>56</v>
      </c>
      <c r="F5" s="17" t="s">
        <v>57</v>
      </c>
      <c r="G5" s="17">
        <f>4.9*10^-5</f>
        <v>0.000049</v>
      </c>
    </row>
    <row r="6">
      <c r="A6" s="4" t="s">
        <v>58</v>
      </c>
      <c r="B6" s="10">
        <v>8.0</v>
      </c>
      <c r="C6" s="10">
        <v>0.3</v>
      </c>
      <c r="D6" s="10" t="s">
        <v>56</v>
      </c>
      <c r="F6" s="17" t="s">
        <v>59</v>
      </c>
      <c r="G6" s="17">
        <f>2.9*10^-4</f>
        <v>0.00029</v>
      </c>
      <c r="J6" s="18"/>
    </row>
    <row r="7">
      <c r="A7" s="4" t="s">
        <v>60</v>
      </c>
      <c r="B7" s="16">
        <v>3.0344827586206904</v>
      </c>
      <c r="C7" s="10">
        <v>0.3</v>
      </c>
      <c r="D7" s="10" t="s">
        <v>56</v>
      </c>
      <c r="F7" s="17" t="s">
        <v>61</v>
      </c>
      <c r="G7" s="17">
        <f>1.1*10^-4</f>
        <v>0.00011</v>
      </c>
      <c r="J7" s="18"/>
    </row>
    <row r="8">
      <c r="A8" s="4" t="s">
        <v>62</v>
      </c>
      <c r="B8" s="16">
        <v>4.413793103448277</v>
      </c>
      <c r="C8" s="10">
        <v>0.3</v>
      </c>
      <c r="D8" s="10" t="s">
        <v>56</v>
      </c>
      <c r="F8" s="17" t="s">
        <v>63</v>
      </c>
      <c r="G8" s="17">
        <f>1.6*10^-4</f>
        <v>0.00016</v>
      </c>
      <c r="J8" s="18"/>
    </row>
    <row r="9">
      <c r="J9" s="18"/>
    </row>
    <row r="10">
      <c r="F10" s="19"/>
      <c r="G10" s="13"/>
      <c r="J10" s="12"/>
    </row>
  </sheetData>
  <mergeCells count="3">
    <mergeCell ref="A1:H1"/>
    <mergeCell ref="A2:H2"/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20" t="s">
        <v>0</v>
      </c>
      <c r="B1" s="20">
        <v>0.023</v>
      </c>
      <c r="C1" s="20" t="s">
        <v>1</v>
      </c>
      <c r="D1" s="20" t="s">
        <v>64</v>
      </c>
      <c r="E1" s="20" t="s">
        <v>1</v>
      </c>
      <c r="F1" s="20" t="s">
        <v>65</v>
      </c>
      <c r="G1" s="20" t="s">
        <v>1</v>
      </c>
      <c r="H1" s="20">
        <v>437965.0</v>
      </c>
      <c r="L1" s="2" t="s">
        <v>4</v>
      </c>
      <c r="M1" s="21" t="s">
        <v>66</v>
      </c>
    </row>
    <row r="2" ht="14.25" customHeight="1">
      <c r="A2" s="20" t="s">
        <v>0</v>
      </c>
      <c r="B2" s="20">
        <v>0.0037</v>
      </c>
      <c r="C2" s="20" t="s">
        <v>1</v>
      </c>
      <c r="D2" s="20" t="s">
        <v>67</v>
      </c>
      <c r="E2" s="20" t="s">
        <v>68</v>
      </c>
      <c r="F2" s="20" t="s">
        <v>69</v>
      </c>
      <c r="G2" s="20" t="s">
        <v>1</v>
      </c>
      <c r="H2" s="20">
        <v>437973.0</v>
      </c>
      <c r="L2" s="2" t="s">
        <v>7</v>
      </c>
      <c r="M2" s="21" t="s">
        <v>70</v>
      </c>
    </row>
    <row r="3" ht="14.25" customHeight="1">
      <c r="A3" s="20" t="s">
        <v>0</v>
      </c>
      <c r="B3" s="20">
        <v>0.0079</v>
      </c>
      <c r="C3" s="20" t="s">
        <v>1</v>
      </c>
      <c r="D3" s="20" t="s">
        <v>67</v>
      </c>
      <c r="E3" s="20" t="s">
        <v>71</v>
      </c>
      <c r="F3" s="20" t="s">
        <v>69</v>
      </c>
      <c r="G3" s="20" t="s">
        <v>1</v>
      </c>
      <c r="H3" s="20">
        <v>437973.0</v>
      </c>
      <c r="L3" s="2"/>
      <c r="M3" s="2"/>
    </row>
    <row r="4" ht="14.25" customHeight="1">
      <c r="A4" s="20" t="s">
        <v>0</v>
      </c>
      <c r="B4" s="20">
        <v>0.084</v>
      </c>
      <c r="C4" s="20" t="s">
        <v>1</v>
      </c>
      <c r="D4" s="20" t="s">
        <v>72</v>
      </c>
      <c r="E4" s="20" t="s">
        <v>73</v>
      </c>
      <c r="F4" s="20" t="s">
        <v>69</v>
      </c>
      <c r="G4" s="20" t="s">
        <v>1</v>
      </c>
      <c r="H4" s="20">
        <v>437973.0</v>
      </c>
    </row>
    <row r="5" ht="14.25" customHeight="1">
      <c r="A5" s="20" t="s">
        <v>0</v>
      </c>
      <c r="B5" s="20">
        <v>0.115</v>
      </c>
      <c r="C5" s="20" t="s">
        <v>1</v>
      </c>
      <c r="D5" s="20" t="s">
        <v>72</v>
      </c>
      <c r="E5" s="20" t="s">
        <v>74</v>
      </c>
      <c r="F5" s="20" t="s">
        <v>69</v>
      </c>
      <c r="G5" s="20" t="s">
        <v>1</v>
      </c>
      <c r="H5" s="20">
        <v>437973.0</v>
      </c>
      <c r="K5" s="3"/>
      <c r="M5" s="1"/>
      <c r="O5" s="1"/>
      <c r="Q5" s="1"/>
    </row>
    <row r="6" ht="14.25" customHeight="1">
      <c r="A6" s="20" t="s">
        <v>0</v>
      </c>
      <c r="B6" s="20">
        <v>1.1</v>
      </c>
      <c r="C6" s="20" t="s">
        <v>1</v>
      </c>
      <c r="D6" s="20" t="s">
        <v>75</v>
      </c>
      <c r="E6" s="20" t="s">
        <v>76</v>
      </c>
      <c r="F6" s="20" t="s">
        <v>3</v>
      </c>
      <c r="G6" s="20" t="s">
        <v>1</v>
      </c>
      <c r="H6" s="20">
        <v>437923.0</v>
      </c>
      <c r="L6" s="3"/>
      <c r="M6" s="22"/>
      <c r="N6" s="1"/>
      <c r="O6" s="22"/>
      <c r="P6" s="22"/>
      <c r="Q6" s="1"/>
    </row>
    <row r="7" ht="14.25" customHeight="1">
      <c r="A7" s="20" t="s">
        <v>0</v>
      </c>
      <c r="B7" s="20">
        <v>1.5</v>
      </c>
      <c r="C7" s="20" t="s">
        <v>1</v>
      </c>
      <c r="D7" s="20" t="s">
        <v>75</v>
      </c>
      <c r="E7" s="20" t="s">
        <v>77</v>
      </c>
      <c r="F7" s="20" t="s">
        <v>3</v>
      </c>
      <c r="G7" s="20" t="s">
        <v>1</v>
      </c>
      <c r="H7" s="20">
        <v>437923.0</v>
      </c>
      <c r="L7" s="3"/>
      <c r="M7" s="3"/>
      <c r="N7" s="1"/>
      <c r="O7" s="3"/>
      <c r="Q7" s="3"/>
    </row>
    <row r="8" ht="14.25" customHeight="1">
      <c r="A8" s="20" t="s">
        <v>0</v>
      </c>
      <c r="B8" s="20">
        <v>0.4</v>
      </c>
      <c r="C8" s="20" t="s">
        <v>1</v>
      </c>
      <c r="D8" s="20" t="s">
        <v>78</v>
      </c>
      <c r="E8" s="20" t="s">
        <v>79</v>
      </c>
      <c r="F8" s="20" t="s">
        <v>80</v>
      </c>
      <c r="G8" s="20" t="s">
        <v>81</v>
      </c>
      <c r="H8" s="20">
        <v>744504.0</v>
      </c>
      <c r="L8" s="3"/>
      <c r="M8" s="1"/>
      <c r="N8" s="1"/>
      <c r="O8" s="22"/>
      <c r="Q8" s="1"/>
    </row>
    <row r="9" ht="14.25" customHeight="1">
      <c r="A9" s="1" t="s">
        <v>0</v>
      </c>
      <c r="B9" s="1">
        <v>0.0055</v>
      </c>
      <c r="C9" s="1" t="s">
        <v>1</v>
      </c>
      <c r="D9" s="1" t="s">
        <v>2</v>
      </c>
      <c r="E9" s="1" t="s">
        <v>71</v>
      </c>
      <c r="F9" s="1" t="s">
        <v>6</v>
      </c>
      <c r="G9" s="1" t="s">
        <v>1</v>
      </c>
      <c r="H9" s="1">
        <v>437917.0</v>
      </c>
      <c r="L9" s="3"/>
      <c r="M9" s="22"/>
      <c r="N9" s="1"/>
      <c r="O9" s="22"/>
      <c r="Q9" s="3"/>
    </row>
    <row r="10" ht="14.25" customHeight="1">
      <c r="A10" s="1" t="s">
        <v>0</v>
      </c>
      <c r="B10" s="1">
        <v>0.011</v>
      </c>
      <c r="C10" s="1" t="s">
        <v>1</v>
      </c>
      <c r="D10" s="1" t="s">
        <v>2</v>
      </c>
      <c r="E10" s="1" t="s">
        <v>82</v>
      </c>
      <c r="F10" s="1" t="s">
        <v>3</v>
      </c>
      <c r="G10" s="1" t="s">
        <v>1</v>
      </c>
      <c r="H10" s="1">
        <v>437931.0</v>
      </c>
    </row>
    <row r="11" ht="14.25" customHeight="1">
      <c r="A11" s="1" t="s">
        <v>0</v>
      </c>
      <c r="B11" s="1">
        <v>0.014</v>
      </c>
      <c r="C11" s="1" t="s">
        <v>1</v>
      </c>
      <c r="D11" s="1" t="s">
        <v>2</v>
      </c>
      <c r="E11" s="1" t="s">
        <v>74</v>
      </c>
      <c r="F11" s="1" t="s">
        <v>6</v>
      </c>
      <c r="G11" s="1" t="s">
        <v>1</v>
      </c>
      <c r="H11" s="1">
        <v>437917.0</v>
      </c>
    </row>
    <row r="12" ht="14.25" customHeight="1">
      <c r="A12" s="1" t="s">
        <v>0</v>
      </c>
      <c r="B12" s="1">
        <v>0.036</v>
      </c>
      <c r="C12" s="1" t="s">
        <v>1</v>
      </c>
      <c r="D12" s="1" t="s">
        <v>2</v>
      </c>
      <c r="E12" s="1" t="s">
        <v>73</v>
      </c>
      <c r="F12" s="1" t="s">
        <v>6</v>
      </c>
      <c r="G12" s="1" t="s">
        <v>1</v>
      </c>
      <c r="H12" s="1">
        <v>437917.0</v>
      </c>
      <c r="M12" s="5" t="s">
        <v>22</v>
      </c>
      <c r="N12" s="5" t="s">
        <v>23</v>
      </c>
      <c r="O12" s="1" t="s">
        <v>24</v>
      </c>
      <c r="Q12" s="3" t="s">
        <v>25</v>
      </c>
    </row>
    <row r="13" ht="14.25" customHeight="1">
      <c r="A13" s="1" t="s">
        <v>0</v>
      </c>
      <c r="B13" s="1">
        <v>4.2E-4</v>
      </c>
      <c r="C13" s="1" t="s">
        <v>1</v>
      </c>
      <c r="D13" s="1" t="s">
        <v>19</v>
      </c>
      <c r="E13" s="1" t="s">
        <v>83</v>
      </c>
      <c r="F13" s="1" t="s">
        <v>3</v>
      </c>
      <c r="G13" s="1" t="s">
        <v>1</v>
      </c>
      <c r="H13" s="1">
        <v>437931.0</v>
      </c>
      <c r="L13" s="23" t="s">
        <v>84</v>
      </c>
      <c r="M13" s="1">
        <v>4.0E-4</v>
      </c>
      <c r="N13" s="24">
        <f>_xlfn.STDEV.S(B18:B21)</f>
        <v>0.0001707825128</v>
      </c>
      <c r="O13" s="1" t="s">
        <v>28</v>
      </c>
      <c r="P13" s="25" t="s">
        <v>4</v>
      </c>
      <c r="Q13" s="26" t="s">
        <v>85</v>
      </c>
      <c r="R13" s="26"/>
      <c r="S13" s="26"/>
      <c r="T13" s="26"/>
      <c r="U13" s="26"/>
      <c r="V13" s="26"/>
      <c r="W13" s="26"/>
      <c r="X13" s="26"/>
    </row>
    <row r="14" ht="14.25" customHeight="1">
      <c r="A14" s="1" t="s">
        <v>0</v>
      </c>
      <c r="B14" s="1">
        <v>5.8E-4</v>
      </c>
      <c r="C14" s="1" t="s">
        <v>1</v>
      </c>
      <c r="D14" s="1" t="s">
        <v>19</v>
      </c>
      <c r="E14" s="1" t="s">
        <v>71</v>
      </c>
      <c r="F14" s="1" t="s">
        <v>6</v>
      </c>
      <c r="G14" s="1" t="s">
        <v>1</v>
      </c>
      <c r="H14" s="1">
        <v>437917.0</v>
      </c>
      <c r="L14" s="23" t="s">
        <v>86</v>
      </c>
      <c r="M14" s="1">
        <f>4*10^-3</f>
        <v>0.004</v>
      </c>
      <c r="N14" s="22">
        <f>_xlfn.STDEV.S(B18:B21)</f>
        <v>0.0001707825128</v>
      </c>
      <c r="O14" s="1" t="s">
        <v>28</v>
      </c>
      <c r="P14" s="25" t="s">
        <v>7</v>
      </c>
      <c r="Q14" s="26" t="s">
        <v>87</v>
      </c>
    </row>
    <row r="15" ht="14.25" customHeight="1">
      <c r="A15" s="1" t="s">
        <v>0</v>
      </c>
      <c r="B15" s="1">
        <v>7.0E-4</v>
      </c>
      <c r="C15" s="1" t="s">
        <v>1</v>
      </c>
      <c r="D15" s="1" t="s">
        <v>19</v>
      </c>
      <c r="E15" s="1" t="s">
        <v>68</v>
      </c>
      <c r="F15" s="1" t="s">
        <v>6</v>
      </c>
      <c r="G15" s="1" t="s">
        <v>1</v>
      </c>
      <c r="H15" s="1">
        <v>437917.0</v>
      </c>
      <c r="L15" s="23" t="s">
        <v>88</v>
      </c>
      <c r="M15" s="1">
        <f>1.4</f>
        <v>1.4</v>
      </c>
      <c r="N15" s="24">
        <f>_xlfn.STDEV.S(B18:B25)</f>
        <v>0.0005012484414</v>
      </c>
      <c r="O15" s="1" t="s">
        <v>28</v>
      </c>
      <c r="P15" s="25" t="s">
        <v>7</v>
      </c>
      <c r="Q15" s="8"/>
    </row>
    <row r="16" ht="14.25" customHeight="1">
      <c r="A16" s="1" t="s">
        <v>0</v>
      </c>
      <c r="B16" s="1">
        <v>0.0019</v>
      </c>
      <c r="C16" s="1" t="s">
        <v>1</v>
      </c>
      <c r="D16" s="1" t="s">
        <v>19</v>
      </c>
      <c r="E16" s="1" t="s">
        <v>73</v>
      </c>
      <c r="F16" s="1" t="s">
        <v>6</v>
      </c>
      <c r="G16" s="1" t="s">
        <v>1</v>
      </c>
      <c r="H16" s="1">
        <v>437917.0</v>
      </c>
      <c r="L16" s="23" t="s">
        <v>89</v>
      </c>
      <c r="M16" s="1">
        <f>9.8*10^-3</f>
        <v>0.0098</v>
      </c>
      <c r="N16" s="24">
        <f>_xlfn.STDEV.S(B22:B25)</f>
        <v>0.0006377042157</v>
      </c>
      <c r="O16" s="1" t="s">
        <v>28</v>
      </c>
      <c r="P16" s="25" t="s">
        <v>7</v>
      </c>
      <c r="Q16" s="8"/>
    </row>
    <row r="17" ht="14.25" customHeight="1">
      <c r="A17" s="20" t="s">
        <v>0</v>
      </c>
      <c r="B17" s="20">
        <v>4.0E-5</v>
      </c>
      <c r="C17" s="20" t="s">
        <v>1</v>
      </c>
      <c r="D17" s="20" t="s">
        <v>90</v>
      </c>
      <c r="E17" s="20" t="s">
        <v>91</v>
      </c>
      <c r="F17" s="20" t="s">
        <v>80</v>
      </c>
      <c r="G17" s="20" t="s">
        <v>1</v>
      </c>
      <c r="H17" s="20">
        <v>716792.0</v>
      </c>
      <c r="L17" s="23" t="s">
        <v>92</v>
      </c>
      <c r="M17" s="1">
        <f>1*10^-2</f>
        <v>0.01</v>
      </c>
      <c r="N17" s="24">
        <f>_xlfn.STDEV.S(B18:B21)</f>
        <v>0.0001707825128</v>
      </c>
      <c r="O17" s="1" t="s">
        <v>28</v>
      </c>
      <c r="P17" s="25" t="s">
        <v>7</v>
      </c>
      <c r="Q17" s="27"/>
      <c r="R17" s="27"/>
    </row>
    <row r="18" ht="14.25" customHeight="1">
      <c r="A18" s="1" t="s">
        <v>0</v>
      </c>
      <c r="B18" s="1">
        <v>2.0E-4</v>
      </c>
      <c r="C18" s="1" t="s">
        <v>1</v>
      </c>
      <c r="D18" s="1" t="s">
        <v>42</v>
      </c>
      <c r="E18" s="1" t="s">
        <v>93</v>
      </c>
      <c r="F18" s="1" t="s">
        <v>10</v>
      </c>
      <c r="G18" s="1" t="s">
        <v>1</v>
      </c>
      <c r="H18" s="1">
        <v>437912.0</v>
      </c>
      <c r="L18" s="23" t="s">
        <v>94</v>
      </c>
      <c r="M18" s="1">
        <f>5*10^-2</f>
        <v>0.05</v>
      </c>
      <c r="N18" s="24">
        <f>_xlfn.STDEV.S(B18:B25)</f>
        <v>0.0005012484414</v>
      </c>
      <c r="O18" s="1" t="s">
        <v>28</v>
      </c>
      <c r="P18" s="25" t="s">
        <v>7</v>
      </c>
    </row>
    <row r="19" ht="14.25" customHeight="1">
      <c r="A19" s="1" t="s">
        <v>0</v>
      </c>
      <c r="B19" s="1">
        <v>4.0E-4</v>
      </c>
      <c r="C19" s="1" t="s">
        <v>1</v>
      </c>
      <c r="D19" s="1" t="s">
        <v>42</v>
      </c>
      <c r="E19" s="1" t="s">
        <v>95</v>
      </c>
      <c r="F19" s="1" t="s">
        <v>10</v>
      </c>
      <c r="G19" s="1" t="s">
        <v>1</v>
      </c>
      <c r="H19" s="1">
        <v>437912.0</v>
      </c>
      <c r="L19" s="23" t="s">
        <v>96</v>
      </c>
      <c r="M19" s="1">
        <f>6*10^-3</f>
        <v>0.006</v>
      </c>
      <c r="N19" s="24">
        <f>_xlfn.STDEV.S(B22:B25)</f>
        <v>0.0006377042157</v>
      </c>
      <c r="O19" s="1" t="s">
        <v>28</v>
      </c>
      <c r="P19" s="25" t="s">
        <v>7</v>
      </c>
    </row>
    <row r="20" ht="14.25" customHeight="1">
      <c r="A20" s="1" t="s">
        <v>0</v>
      </c>
      <c r="B20" s="1">
        <v>5.0E-4</v>
      </c>
      <c r="C20" s="1" t="s">
        <v>1</v>
      </c>
      <c r="D20" s="1" t="s">
        <v>42</v>
      </c>
      <c r="E20" s="1" t="s">
        <v>97</v>
      </c>
      <c r="F20" s="1" t="s">
        <v>10</v>
      </c>
      <c r="G20" s="1" t="s">
        <v>1</v>
      </c>
      <c r="H20" s="1">
        <v>437912.0</v>
      </c>
    </row>
    <row r="21" ht="14.25" customHeight="1">
      <c r="A21" s="1" t="s">
        <v>0</v>
      </c>
      <c r="B21" s="1">
        <v>6.0E-4</v>
      </c>
      <c r="C21" s="1" t="s">
        <v>1</v>
      </c>
      <c r="D21" s="1" t="s">
        <v>42</v>
      </c>
      <c r="E21" s="1" t="s">
        <v>98</v>
      </c>
      <c r="F21" s="1" t="s">
        <v>10</v>
      </c>
      <c r="G21" s="1" t="s">
        <v>1</v>
      </c>
      <c r="H21" s="1">
        <v>437912.0</v>
      </c>
    </row>
    <row r="22" ht="14.25" customHeight="1">
      <c r="A22" s="1" t="s">
        <v>0</v>
      </c>
      <c r="B22" s="1">
        <v>4.0E-4</v>
      </c>
      <c r="C22" s="1" t="s">
        <v>1</v>
      </c>
      <c r="D22" s="1" t="s">
        <v>99</v>
      </c>
      <c r="E22" s="1" t="s">
        <v>100</v>
      </c>
      <c r="F22" s="1" t="s">
        <v>10</v>
      </c>
      <c r="G22" s="1" t="s">
        <v>1</v>
      </c>
      <c r="H22" s="1">
        <v>437912.0</v>
      </c>
      <c r="P22" s="11"/>
    </row>
    <row r="23" ht="14.25" customHeight="1">
      <c r="A23" s="1" t="s">
        <v>0</v>
      </c>
      <c r="B23" s="1">
        <v>5.0E-4</v>
      </c>
      <c r="C23" s="1" t="s">
        <v>1</v>
      </c>
      <c r="D23" s="1" t="s">
        <v>99</v>
      </c>
      <c r="E23" s="1" t="s">
        <v>101</v>
      </c>
      <c r="F23" s="1" t="s">
        <v>10</v>
      </c>
      <c r="G23" s="1" t="s">
        <v>1</v>
      </c>
      <c r="H23" s="1">
        <v>437912.0</v>
      </c>
    </row>
    <row r="24" ht="14.25" customHeight="1">
      <c r="A24" s="1" t="s">
        <v>0</v>
      </c>
      <c r="B24" s="1">
        <v>9.0E-4</v>
      </c>
      <c r="C24" s="1" t="s">
        <v>1</v>
      </c>
      <c r="D24" s="1" t="s">
        <v>99</v>
      </c>
      <c r="E24" s="1" t="s">
        <v>102</v>
      </c>
      <c r="F24" s="1" t="s">
        <v>10</v>
      </c>
      <c r="G24" s="1" t="s">
        <v>1</v>
      </c>
      <c r="H24" s="1">
        <v>437912.0</v>
      </c>
    </row>
    <row r="25" ht="14.25" customHeight="1">
      <c r="A25" s="1" t="s">
        <v>0</v>
      </c>
      <c r="B25" s="1">
        <v>0.0018</v>
      </c>
      <c r="C25" s="1" t="s">
        <v>1</v>
      </c>
      <c r="D25" s="1" t="s">
        <v>99</v>
      </c>
      <c r="E25" s="1" t="s">
        <v>103</v>
      </c>
      <c r="F25" s="1" t="s">
        <v>10</v>
      </c>
      <c r="G25" s="1" t="s">
        <v>1</v>
      </c>
      <c r="H25" s="1">
        <v>437912.0</v>
      </c>
    </row>
    <row r="26" ht="14.25" customHeight="1">
      <c r="A26" s="1" t="s">
        <v>0</v>
      </c>
      <c r="B26" s="1">
        <v>6.0E-4</v>
      </c>
      <c r="C26" s="1" t="s">
        <v>1</v>
      </c>
      <c r="D26" s="1" t="s">
        <v>44</v>
      </c>
      <c r="E26" s="1" t="s">
        <v>68</v>
      </c>
      <c r="F26" s="1" t="s">
        <v>6</v>
      </c>
      <c r="G26" s="1" t="s">
        <v>1</v>
      </c>
      <c r="H26" s="1">
        <v>437917.0</v>
      </c>
    </row>
    <row r="27" ht="14.25" customHeight="1">
      <c r="A27" s="1" t="s">
        <v>0</v>
      </c>
      <c r="B27" s="1">
        <v>0.0012</v>
      </c>
      <c r="C27" s="1" t="s">
        <v>1</v>
      </c>
      <c r="D27" s="1" t="s">
        <v>44</v>
      </c>
      <c r="E27" s="1" t="s">
        <v>74</v>
      </c>
      <c r="F27" s="1" t="s">
        <v>6</v>
      </c>
      <c r="G27" s="1" t="s">
        <v>1</v>
      </c>
      <c r="H27" s="1">
        <v>437917.0</v>
      </c>
    </row>
    <row r="28" ht="14.25" customHeight="1">
      <c r="A28" s="1" t="s">
        <v>0</v>
      </c>
      <c r="B28" s="1">
        <v>0.0018</v>
      </c>
      <c r="C28" s="1" t="s">
        <v>1</v>
      </c>
      <c r="D28" s="1" t="s">
        <v>44</v>
      </c>
      <c r="E28" s="1" t="s">
        <v>73</v>
      </c>
      <c r="F28" s="1" t="s">
        <v>6</v>
      </c>
      <c r="G28" s="1" t="s">
        <v>1</v>
      </c>
      <c r="H28" s="1">
        <v>437917.0</v>
      </c>
    </row>
    <row r="29" ht="14.25" customHeight="1">
      <c r="A29" s="1" t="s">
        <v>0</v>
      </c>
      <c r="B29" s="1">
        <v>0.007</v>
      </c>
      <c r="C29" s="1" t="s">
        <v>1</v>
      </c>
      <c r="D29" s="1" t="s">
        <v>44</v>
      </c>
      <c r="E29" s="1" t="s">
        <v>104</v>
      </c>
      <c r="F29" s="1" t="s">
        <v>18</v>
      </c>
      <c r="G29" s="1" t="s">
        <v>1</v>
      </c>
      <c r="H29" s="1">
        <v>437939.0</v>
      </c>
    </row>
    <row r="30" ht="14.25" customHeight="1">
      <c r="A30" s="20" t="s">
        <v>0</v>
      </c>
      <c r="B30" s="20">
        <v>14.0</v>
      </c>
      <c r="C30" s="20" t="s">
        <v>1</v>
      </c>
      <c r="D30" s="20" t="s">
        <v>105</v>
      </c>
      <c r="E30" s="20" t="s">
        <v>77</v>
      </c>
      <c r="F30" s="20" t="s">
        <v>3</v>
      </c>
      <c r="G30" s="20" t="s">
        <v>1</v>
      </c>
      <c r="H30" s="20">
        <v>437923.0</v>
      </c>
    </row>
    <row r="31" ht="14.25" customHeight="1">
      <c r="A31" s="20" t="s">
        <v>0</v>
      </c>
      <c r="B31" s="20">
        <v>27.0</v>
      </c>
      <c r="C31" s="20" t="s">
        <v>1</v>
      </c>
      <c r="D31" s="20" t="s">
        <v>105</v>
      </c>
      <c r="E31" s="20" t="s">
        <v>76</v>
      </c>
      <c r="F31" s="20" t="s">
        <v>3</v>
      </c>
      <c r="G31" s="20" t="s">
        <v>1</v>
      </c>
      <c r="H31" s="20">
        <v>437923.0</v>
      </c>
    </row>
    <row r="32" ht="14.25" customHeight="1">
      <c r="A32" s="20" t="s">
        <v>0</v>
      </c>
      <c r="B32" s="20">
        <v>0.69</v>
      </c>
      <c r="C32" s="20" t="s">
        <v>1</v>
      </c>
      <c r="D32" s="20" t="s">
        <v>106</v>
      </c>
      <c r="E32" s="20" t="s">
        <v>1</v>
      </c>
      <c r="F32" s="20" t="s">
        <v>21</v>
      </c>
      <c r="G32" s="20" t="s">
        <v>1</v>
      </c>
      <c r="H32" s="20">
        <v>437977.0</v>
      </c>
    </row>
    <row r="33" ht="14.25" customHeight="1">
      <c r="A33" s="20" t="s">
        <v>0</v>
      </c>
      <c r="B33" s="20">
        <v>1.0</v>
      </c>
      <c r="C33" s="20" t="s">
        <v>1</v>
      </c>
      <c r="D33" s="20" t="s">
        <v>107</v>
      </c>
      <c r="E33" s="20" t="s">
        <v>1</v>
      </c>
      <c r="F33" s="20" t="s">
        <v>38</v>
      </c>
      <c r="G33" s="20" t="s">
        <v>1</v>
      </c>
      <c r="H33" s="20">
        <v>658677.0</v>
      </c>
    </row>
    <row r="34" ht="14.25" customHeight="1">
      <c r="A34" s="20" t="s">
        <v>0</v>
      </c>
      <c r="B34" s="20">
        <v>0.02</v>
      </c>
      <c r="C34" s="20" t="s">
        <v>1</v>
      </c>
      <c r="D34" s="20" t="s">
        <v>108</v>
      </c>
      <c r="E34" s="20" t="s">
        <v>109</v>
      </c>
      <c r="F34" s="20" t="s">
        <v>65</v>
      </c>
      <c r="G34" s="20" t="s">
        <v>1</v>
      </c>
      <c r="H34" s="20">
        <v>437935.0</v>
      </c>
    </row>
    <row r="35" ht="14.25" customHeight="1">
      <c r="A35" s="1" t="s">
        <v>0</v>
      </c>
      <c r="B35" s="1">
        <v>0.0058</v>
      </c>
      <c r="C35" s="1" t="s">
        <v>1</v>
      </c>
      <c r="D35" s="1" t="s">
        <v>50</v>
      </c>
      <c r="E35" s="1" t="s">
        <v>71</v>
      </c>
      <c r="F35" s="1" t="s">
        <v>6</v>
      </c>
      <c r="G35" s="1" t="s">
        <v>1</v>
      </c>
      <c r="H35" s="1">
        <v>437917.0</v>
      </c>
    </row>
    <row r="36" ht="14.25" customHeight="1">
      <c r="A36" s="1" t="s">
        <v>0</v>
      </c>
      <c r="B36" s="1">
        <v>0.029</v>
      </c>
      <c r="C36" s="1" t="s">
        <v>1</v>
      </c>
      <c r="D36" s="1" t="s">
        <v>50</v>
      </c>
      <c r="E36" s="1" t="s">
        <v>1</v>
      </c>
      <c r="F36" s="1" t="s">
        <v>21</v>
      </c>
      <c r="G36" s="1" t="s">
        <v>1</v>
      </c>
      <c r="H36" s="1">
        <v>437977.0</v>
      </c>
    </row>
    <row r="37" ht="14.25" customHeight="1">
      <c r="A37" s="1" t="s">
        <v>0</v>
      </c>
      <c r="B37" s="1">
        <v>0.042</v>
      </c>
      <c r="C37" s="1" t="s">
        <v>1</v>
      </c>
      <c r="D37" s="1" t="s">
        <v>50</v>
      </c>
      <c r="E37" s="1" t="s">
        <v>74</v>
      </c>
      <c r="F37" s="1" t="s">
        <v>6</v>
      </c>
      <c r="G37" s="1" t="s">
        <v>1</v>
      </c>
      <c r="H37" s="1">
        <v>437917.0</v>
      </c>
    </row>
    <row r="38" ht="14.25" customHeight="1">
      <c r="A38" s="1" t="s">
        <v>0</v>
      </c>
      <c r="B38" s="1">
        <v>0.043</v>
      </c>
      <c r="C38" s="1" t="s">
        <v>1</v>
      </c>
      <c r="D38" s="1" t="s">
        <v>50</v>
      </c>
      <c r="E38" s="1" t="s">
        <v>68</v>
      </c>
      <c r="F38" s="1" t="s">
        <v>6</v>
      </c>
      <c r="G38" s="1" t="s">
        <v>1</v>
      </c>
      <c r="H38" s="1">
        <v>437917.0</v>
      </c>
    </row>
    <row r="39" ht="14.25" customHeight="1">
      <c r="A39" s="1" t="s">
        <v>0</v>
      </c>
      <c r="B39" s="1">
        <v>0.5</v>
      </c>
      <c r="C39" s="1" t="s">
        <v>1</v>
      </c>
      <c r="D39" s="1" t="s">
        <v>50</v>
      </c>
      <c r="E39" s="1" t="s">
        <v>104</v>
      </c>
      <c r="F39" s="1" t="s">
        <v>18</v>
      </c>
      <c r="G39" s="1" t="s">
        <v>1</v>
      </c>
      <c r="H39" s="1">
        <v>437939.0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M1:T1"/>
    <mergeCell ref="M2:T2"/>
    <mergeCell ref="M3:T3"/>
    <mergeCell ref="Q12:R12"/>
    <mergeCell ref="Q15:V15"/>
    <mergeCell ref="Q16:V16"/>
    <mergeCell ref="Q14:X1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2.71"/>
    <col customWidth="1" min="3" max="26" width="8.71"/>
  </cols>
  <sheetData>
    <row r="1" ht="14.25" customHeight="1">
      <c r="A1" s="28" t="s">
        <v>110</v>
      </c>
    </row>
    <row r="2" ht="14.25" customHeight="1">
      <c r="A2" s="14" t="s">
        <v>111</v>
      </c>
      <c r="G2" s="3"/>
      <c r="I2" s="3"/>
      <c r="K2" s="3"/>
    </row>
    <row r="3" ht="14.25" customHeight="1">
      <c r="A3" s="14" t="s">
        <v>112</v>
      </c>
      <c r="G3" s="1"/>
      <c r="H3" s="3"/>
      <c r="K3" s="3"/>
    </row>
    <row r="4" ht="14.25" customHeight="1">
      <c r="F4" s="3"/>
      <c r="G4" s="1"/>
      <c r="H4" s="3"/>
      <c r="K4" s="3"/>
    </row>
    <row r="5" ht="14.25" customHeight="1">
      <c r="B5" s="5" t="s">
        <v>22</v>
      </c>
      <c r="C5" s="5" t="s">
        <v>23</v>
      </c>
      <c r="D5" s="1" t="s">
        <v>24</v>
      </c>
      <c r="F5" s="3"/>
      <c r="G5" s="1"/>
      <c r="H5" s="3"/>
      <c r="K5" s="3"/>
    </row>
    <row r="6" ht="14.25" customHeight="1">
      <c r="A6" s="29" t="s">
        <v>113</v>
      </c>
      <c r="B6" s="3">
        <f>5*10^-3</f>
        <v>0.005</v>
      </c>
      <c r="C6" s="30" t="s">
        <v>1</v>
      </c>
      <c r="D6" s="28" t="s">
        <v>28</v>
      </c>
    </row>
    <row r="7" ht="14.25" customHeight="1">
      <c r="A7" s="29" t="s">
        <v>114</v>
      </c>
      <c r="B7" s="3">
        <f>4*10^-2</f>
        <v>0.04</v>
      </c>
      <c r="C7" s="14" t="s">
        <v>1</v>
      </c>
      <c r="D7" s="28" t="s">
        <v>28</v>
      </c>
    </row>
    <row r="8" ht="14.25" customHeight="1">
      <c r="A8" s="31" t="s">
        <v>115</v>
      </c>
      <c r="B8" s="3">
        <f>4*10^-1</f>
        <v>0.4</v>
      </c>
      <c r="C8" s="14" t="s">
        <v>1</v>
      </c>
      <c r="D8" s="28" t="s">
        <v>28</v>
      </c>
      <c r="F8" s="23"/>
      <c r="G8" s="23"/>
      <c r="H8" s="23"/>
      <c r="I8" s="23"/>
      <c r="J8" s="23"/>
      <c r="K8" s="23"/>
      <c r="L8" s="23"/>
      <c r="M8" s="23"/>
      <c r="N8" s="23"/>
    </row>
    <row r="9" ht="14.25" customHeight="1">
      <c r="F9" s="23"/>
      <c r="G9" s="23"/>
      <c r="H9" s="23"/>
      <c r="I9" s="23"/>
      <c r="J9" s="23"/>
      <c r="K9" s="23"/>
      <c r="L9" s="23"/>
      <c r="M9" s="23"/>
      <c r="N9" s="23"/>
    </row>
    <row r="10" ht="14.25" customHeight="1">
      <c r="F10" s="23"/>
      <c r="G10" s="23"/>
      <c r="H10" s="23"/>
      <c r="I10" s="23"/>
      <c r="J10" s="23"/>
      <c r="K10" s="23"/>
      <c r="L10" s="23"/>
      <c r="M10" s="23"/>
      <c r="N10" s="23"/>
    </row>
    <row r="11" ht="14.25" customHeight="1">
      <c r="F11" s="23"/>
      <c r="G11" s="23"/>
      <c r="H11" s="23"/>
      <c r="I11" s="23"/>
      <c r="J11" s="23"/>
      <c r="K11" s="23"/>
      <c r="L11" s="23"/>
      <c r="M11" s="23"/>
      <c r="N11" s="2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F1"/>
    <mergeCell ref="A2:F2"/>
    <mergeCell ref="A3:F3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">
        <v>116</v>
      </c>
    </row>
    <row r="3">
      <c r="B3" s="5" t="s">
        <v>22</v>
      </c>
      <c r="C3" s="5" t="s">
        <v>23</v>
      </c>
      <c r="D3" s="1" t="s">
        <v>24</v>
      </c>
    </row>
    <row r="4">
      <c r="A4" s="29" t="s">
        <v>117</v>
      </c>
      <c r="B4" s="1">
        <v>1.32</v>
      </c>
      <c r="C4" s="1">
        <v>0.02</v>
      </c>
      <c r="D4" s="1" t="s">
        <v>56</v>
      </c>
    </row>
    <row r="5">
      <c r="A5" s="23" t="s">
        <v>118</v>
      </c>
      <c r="B5" s="1">
        <v>0.5</v>
      </c>
      <c r="C5" s="1">
        <v>0.2</v>
      </c>
      <c r="D5" s="1" t="s">
        <v>119</v>
      </c>
    </row>
  </sheetData>
  <mergeCells count="1">
    <mergeCell ref="A1:E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2021-10-05T16:22:38Z</dcterms:created>
  <dc:creator>Unknown Creator</dc:creator>
</cp:coreProperties>
</file>