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2"/>
  <workbookPr defaultThemeVersion="124226"/>
  <mc:AlternateContent xmlns:mc="http://schemas.openxmlformats.org/markup-compatibility/2006">
    <mc:Choice Requires="x15">
      <x15ac:absPath xmlns:x15ac="http://schemas.microsoft.com/office/spreadsheetml/2010/11/ac" url="C:\Users\900008452\Documents\GitHub\igisci\inst\extdata\airquality\"/>
    </mc:Choice>
  </mc:AlternateContent>
  <xr:revisionPtr revIDLastSave="0" documentId="8_{B54EFEE8-CE43-4F84-8C60-F3C04E1B4E91}" xr6:coauthVersionLast="36" xr6:coauthVersionMax="36" xr10:uidLastSave="{00000000-0000-0000-0000-000000000000}"/>
  <bookViews>
    <workbookView xWindow="0" yWindow="744" windowWidth="29400" windowHeight="16836" activeTab="6" xr2:uid="{00000000-000D-0000-FFFF-FFFF00000000}"/>
  </bookViews>
  <sheets>
    <sheet name="CO" sheetId="3" r:id="rId1"/>
    <sheet name="NOX" sheetId="4" r:id="rId2"/>
    <sheet name="PM10Primary" sheetId="5" r:id="rId3"/>
    <sheet name="PM25Primary" sheetId="6" r:id="rId4"/>
    <sheet name="SO2" sheetId="7" r:id="rId5"/>
    <sheet name="VOC" sheetId="8" r:id="rId6"/>
    <sheet name="NH3" sheetId="9" r:id="rId7"/>
    <sheet name="README" sheetId="10" r:id="rId8"/>
    <sheet name="DevelopmentOfData" sheetId="11" r:id="rId9"/>
  </sheets>
  <calcPr calcId="191029"/>
</workbook>
</file>

<file path=xl/calcChain.xml><?xml version="1.0" encoding="utf-8"?>
<calcChain xmlns="http://schemas.openxmlformats.org/spreadsheetml/2006/main">
  <c r="AF24" i="5" l="1"/>
  <c r="AE24" i="5"/>
  <c r="AF20" i="5"/>
  <c r="AE20" i="5"/>
  <c r="AF19" i="5"/>
  <c r="AF23" i="5" s="1"/>
  <c r="AE19" i="5"/>
  <c r="AE23" i="5" s="1"/>
  <c r="AB29" i="9"/>
  <c r="AA29" i="9"/>
  <c r="AB28" i="9"/>
  <c r="AA28" i="9"/>
  <c r="AB27" i="9"/>
  <c r="AA27" i="9"/>
  <c r="AB26" i="9"/>
  <c r="AA26" i="9"/>
  <c r="AB19" i="9"/>
  <c r="AB23" i="9" s="1"/>
  <c r="AA19" i="9"/>
  <c r="AA23" i="9" s="1"/>
  <c r="AB18" i="9"/>
  <c r="AB22" i="9" s="1"/>
  <c r="AA18" i="9"/>
  <c r="AA22" i="9" s="1"/>
  <c r="AF27" i="8"/>
  <c r="AE27" i="8"/>
  <c r="AF26" i="8"/>
  <c r="AE26" i="8"/>
  <c r="AF25" i="8"/>
  <c r="AE25" i="8"/>
  <c r="AF24" i="8"/>
  <c r="AE24" i="8"/>
  <c r="AF21" i="8"/>
  <c r="AE21" i="8"/>
  <c r="AF18" i="8"/>
  <c r="AF20" i="8" s="1"/>
  <c r="AE18" i="8"/>
  <c r="AE20" i="8" s="1"/>
  <c r="AF27" i="7"/>
  <c r="AE27" i="7"/>
  <c r="AF26" i="7"/>
  <c r="AE26" i="7"/>
  <c r="AF25" i="7"/>
  <c r="AE25" i="7"/>
  <c r="AF24" i="7"/>
  <c r="AE24" i="7"/>
  <c r="AF21" i="7"/>
  <c r="AE21" i="7"/>
  <c r="AF18" i="7"/>
  <c r="AF20" i="7" s="1"/>
  <c r="AE18" i="7"/>
  <c r="AE20" i="7" s="1"/>
  <c r="AB24" i="6"/>
  <c r="AA24" i="6"/>
  <c r="AB20" i="6"/>
  <c r="AA20" i="6"/>
  <c r="AB19" i="6"/>
  <c r="AB23" i="6" s="1"/>
  <c r="AA19" i="6"/>
  <c r="AA23" i="6" s="1"/>
  <c r="AF27" i="4"/>
  <c r="AE27" i="4"/>
  <c r="AF26" i="4"/>
  <c r="AE26" i="4"/>
  <c r="AF25" i="4"/>
  <c r="AE25" i="4"/>
  <c r="AF24" i="4"/>
  <c r="AE24" i="4"/>
  <c r="AF21" i="4"/>
  <c r="AE21" i="4"/>
  <c r="AF18" i="4"/>
  <c r="AF20" i="4" s="1"/>
  <c r="AE18" i="4"/>
  <c r="AE20" i="4" s="1"/>
  <c r="AF27" i="3"/>
  <c r="AE27" i="3"/>
  <c r="AF26" i="3"/>
  <c r="AE26" i="3"/>
  <c r="AF25" i="3"/>
  <c r="AE25" i="3"/>
  <c r="AF24" i="3"/>
  <c r="AE24" i="3"/>
  <c r="AF21" i="3"/>
  <c r="AE21" i="3"/>
  <c r="AF18" i="3"/>
  <c r="AF20" i="3" s="1"/>
  <c r="AE18" i="3"/>
  <c r="AE20" i="3" s="1"/>
  <c r="AE21" i="5" l="1"/>
  <c r="AF21" i="5"/>
  <c r="AF28" i="8"/>
  <c r="AE28" i="4"/>
  <c r="AB30" i="9"/>
  <c r="AE28" i="7"/>
  <c r="AA30" i="9"/>
  <c r="AF28" i="4"/>
  <c r="AF28" i="7"/>
  <c r="AE28" i="3"/>
  <c r="AF28" i="3"/>
  <c r="AE28" i="8"/>
  <c r="AB20" i="9"/>
  <c r="AA20" i="9"/>
  <c r="AB21" i="6"/>
  <c r="AA21" i="6"/>
  <c r="Z29" i="9"/>
  <c r="Y29" i="9"/>
  <c r="X29" i="9"/>
  <c r="Z28" i="9"/>
  <c r="Y28" i="9"/>
  <c r="X28" i="9"/>
  <c r="Z27" i="9"/>
  <c r="Y27" i="9"/>
  <c r="X27" i="9"/>
  <c r="Z26" i="9"/>
  <c r="Y26" i="9"/>
  <c r="X26" i="9"/>
  <c r="Z19" i="9"/>
  <c r="Z23" i="9" s="1"/>
  <c r="Y19" i="9"/>
  <c r="Y23" i="9" s="1"/>
  <c r="X19" i="9"/>
  <c r="X23" i="9" s="1"/>
  <c r="Z18" i="9"/>
  <c r="Y18" i="9"/>
  <c r="X18" i="9"/>
  <c r="X22" i="9" s="1"/>
  <c r="AD27" i="8"/>
  <c r="AC27" i="8"/>
  <c r="AB27" i="8"/>
  <c r="AD26" i="8"/>
  <c r="AC26" i="8"/>
  <c r="AB26" i="8"/>
  <c r="AD25" i="8"/>
  <c r="AC25" i="8"/>
  <c r="AB25" i="8"/>
  <c r="AD24" i="8"/>
  <c r="AC24" i="8"/>
  <c r="AB24" i="8"/>
  <c r="AD21" i="8"/>
  <c r="AC21" i="8"/>
  <c r="AB21" i="8"/>
  <c r="AD18" i="8"/>
  <c r="AD20" i="8" s="1"/>
  <c r="AC18" i="8"/>
  <c r="AC20" i="8" s="1"/>
  <c r="AB18" i="8"/>
  <c r="AB20" i="8" s="1"/>
  <c r="AD27" i="7"/>
  <c r="AC27" i="7"/>
  <c r="AB27" i="7"/>
  <c r="AD26" i="7"/>
  <c r="AC26" i="7"/>
  <c r="AB26" i="7"/>
  <c r="AD25" i="7"/>
  <c r="AC25" i="7"/>
  <c r="AB25" i="7"/>
  <c r="AD24" i="7"/>
  <c r="AC24" i="7"/>
  <c r="AB24" i="7"/>
  <c r="AD21" i="7"/>
  <c r="AC21" i="7"/>
  <c r="AB21" i="7"/>
  <c r="AD18" i="7"/>
  <c r="AD20" i="7" s="1"/>
  <c r="AC18" i="7"/>
  <c r="AC20" i="7" s="1"/>
  <c r="AB18" i="7"/>
  <c r="AB20" i="7" s="1"/>
  <c r="Z20" i="6"/>
  <c r="Y20" i="6"/>
  <c r="X20" i="6"/>
  <c r="Z19" i="6"/>
  <c r="Z21" i="6" s="1"/>
  <c r="Y19" i="6"/>
  <c r="Y21" i="6" s="1"/>
  <c r="X19" i="6"/>
  <c r="X21" i="6" s="1"/>
  <c r="Z24" i="6"/>
  <c r="Y24" i="6"/>
  <c r="X24" i="6"/>
  <c r="AD20" i="5"/>
  <c r="AC20" i="5"/>
  <c r="AB20" i="5"/>
  <c r="AD24" i="5"/>
  <c r="AC24" i="5"/>
  <c r="AB24" i="5"/>
  <c r="AD19" i="5"/>
  <c r="AC19" i="5"/>
  <c r="AC23" i="5" s="1"/>
  <c r="AB19" i="5"/>
  <c r="AB23" i="5" s="1"/>
  <c r="AD27" i="4"/>
  <c r="AC27" i="4"/>
  <c r="AB27" i="4"/>
  <c r="AD26" i="4"/>
  <c r="AC26" i="4"/>
  <c r="AB26" i="4"/>
  <c r="AD25" i="4"/>
  <c r="AC25" i="4"/>
  <c r="AB25" i="4"/>
  <c r="AD24" i="4"/>
  <c r="AC24" i="4"/>
  <c r="AB24" i="4"/>
  <c r="AD21" i="4"/>
  <c r="AC21" i="4"/>
  <c r="AB21" i="4"/>
  <c r="AD18" i="4"/>
  <c r="AD20" i="4" s="1"/>
  <c r="AC18" i="4"/>
  <c r="AC20" i="4" s="1"/>
  <c r="AB18" i="4"/>
  <c r="AB20" i="4" s="1"/>
  <c r="AD27" i="3"/>
  <c r="AC27" i="3"/>
  <c r="AB27" i="3"/>
  <c r="AD26" i="3"/>
  <c r="AC26" i="3"/>
  <c r="AB26" i="3"/>
  <c r="AD25" i="3"/>
  <c r="AC25" i="3"/>
  <c r="AB25" i="3"/>
  <c r="AD24" i="3"/>
  <c r="AC24" i="3"/>
  <c r="AB24" i="3"/>
  <c r="AD21" i="3"/>
  <c r="AC21" i="3"/>
  <c r="AB21" i="3"/>
  <c r="AD18" i="3"/>
  <c r="AD20" i="3" s="1"/>
  <c r="AC18" i="3"/>
  <c r="AC20" i="3" s="1"/>
  <c r="AB18" i="3"/>
  <c r="AB20" i="3" s="1"/>
  <c r="Y20" i="9" l="1"/>
  <c r="Y30" i="9"/>
  <c r="AB28" i="4"/>
  <c r="AD21" i="5"/>
  <c r="AD23" i="5"/>
  <c r="AD28" i="7"/>
  <c r="Z20" i="9"/>
  <c r="Z30" i="9"/>
  <c r="Y23" i="6"/>
  <c r="AB21" i="5"/>
  <c r="AD28" i="3"/>
  <c r="Y22" i="9"/>
  <c r="X20" i="9"/>
  <c r="Z22" i="9"/>
  <c r="X30" i="9"/>
  <c r="AD28" i="8"/>
  <c r="AC28" i="8"/>
  <c r="AB28" i="8"/>
  <c r="AB28" i="7"/>
  <c r="AC28" i="7"/>
  <c r="Z23" i="6"/>
  <c r="AC21" i="5"/>
  <c r="AD28" i="4"/>
  <c r="AC28" i="4"/>
  <c r="AC28" i="3"/>
  <c r="AB28" i="3"/>
  <c r="X23" i="6"/>
  <c r="Y18" i="3"/>
  <c r="Y20" i="3" s="1"/>
  <c r="W18" i="9"/>
  <c r="AA18" i="8"/>
  <c r="Z18" i="8"/>
  <c r="Y18" i="8"/>
  <c r="X18" i="8"/>
  <c r="W18" i="8"/>
  <c r="V18" i="8"/>
  <c r="U18" i="8"/>
  <c r="T18" i="8"/>
  <c r="S18" i="8"/>
  <c r="R18" i="8"/>
  <c r="N19" i="6"/>
  <c r="AA19" i="5"/>
  <c r="Z19" i="5"/>
  <c r="Y19" i="5"/>
  <c r="X19" i="5"/>
  <c r="W19" i="5"/>
  <c r="V19" i="5"/>
  <c r="U19" i="5"/>
  <c r="T19" i="5"/>
  <c r="S19" i="5"/>
  <c r="R19" i="5"/>
  <c r="AA18" i="4"/>
  <c r="Z18" i="4"/>
  <c r="Y18" i="4"/>
  <c r="X18" i="4"/>
  <c r="W18" i="4"/>
  <c r="V18" i="4"/>
  <c r="U18" i="4"/>
  <c r="T18" i="4"/>
  <c r="S18" i="4"/>
  <c r="R18" i="4"/>
  <c r="AA21" i="3"/>
  <c r="Z21" i="3"/>
  <c r="Y21" i="3"/>
  <c r="X21" i="3"/>
  <c r="W21" i="3"/>
  <c r="V21" i="3"/>
  <c r="U21" i="3"/>
  <c r="T21" i="3"/>
  <c r="S21" i="3"/>
  <c r="AA18" i="3"/>
  <c r="AA20" i="3" s="1"/>
  <c r="Z18" i="3"/>
  <c r="Z20" i="3" s="1"/>
  <c r="X18" i="3"/>
  <c r="X20" i="3" s="1"/>
  <c r="W18" i="3"/>
  <c r="W20" i="3" s="1"/>
  <c r="V18" i="3"/>
  <c r="V20" i="3" s="1"/>
  <c r="U18" i="3"/>
  <c r="U20" i="3" s="1"/>
  <c r="T18" i="3"/>
  <c r="T20" i="3" s="1"/>
  <c r="S18" i="3"/>
  <c r="S20" i="3" s="1"/>
  <c r="R21" i="3"/>
  <c r="R18" i="3"/>
  <c r="R20" i="3" s="1"/>
  <c r="V18" i="9" l="1"/>
  <c r="V22" i="9" s="1"/>
  <c r="U18" i="9"/>
  <c r="U22" i="9" s="1"/>
  <c r="W29" i="9"/>
  <c r="V29" i="9"/>
  <c r="U29" i="9"/>
  <c r="T29" i="9"/>
  <c r="S29" i="9"/>
  <c r="R29" i="9"/>
  <c r="Q29" i="9"/>
  <c r="P29" i="9"/>
  <c r="O29" i="9"/>
  <c r="N29" i="9"/>
  <c r="M29" i="9"/>
  <c r="L29" i="9"/>
  <c r="K29" i="9"/>
  <c r="J29" i="9"/>
  <c r="I29" i="9"/>
  <c r="H29" i="9"/>
  <c r="G29" i="9"/>
  <c r="F29" i="9"/>
  <c r="E29" i="9"/>
  <c r="D29" i="9"/>
  <c r="C29" i="9"/>
  <c r="W28" i="9"/>
  <c r="V28" i="9"/>
  <c r="U28" i="9"/>
  <c r="T28" i="9"/>
  <c r="S28" i="9"/>
  <c r="R28" i="9"/>
  <c r="Q28" i="9"/>
  <c r="P28" i="9"/>
  <c r="O28" i="9"/>
  <c r="N28" i="9"/>
  <c r="M28" i="9"/>
  <c r="L28" i="9"/>
  <c r="K28" i="9"/>
  <c r="J28" i="9"/>
  <c r="I28" i="9"/>
  <c r="H28" i="9"/>
  <c r="G28" i="9"/>
  <c r="F28" i="9"/>
  <c r="E28" i="9"/>
  <c r="D28" i="9"/>
  <c r="C28" i="9"/>
  <c r="W27" i="9"/>
  <c r="V27" i="9"/>
  <c r="U27" i="9"/>
  <c r="T27" i="9"/>
  <c r="S27" i="9"/>
  <c r="R27" i="9"/>
  <c r="Q27" i="9"/>
  <c r="P27" i="9"/>
  <c r="O27" i="9"/>
  <c r="N27" i="9"/>
  <c r="M27" i="9"/>
  <c r="L27" i="9"/>
  <c r="K27" i="9"/>
  <c r="J27" i="9"/>
  <c r="I27" i="9"/>
  <c r="H27" i="9"/>
  <c r="G27" i="9"/>
  <c r="F27" i="9"/>
  <c r="E27" i="9"/>
  <c r="D27" i="9"/>
  <c r="C27" i="9"/>
  <c r="W26" i="9"/>
  <c r="V26" i="9"/>
  <c r="U26" i="9"/>
  <c r="T26" i="9"/>
  <c r="S26" i="9"/>
  <c r="R26" i="9"/>
  <c r="Q26" i="9"/>
  <c r="P26" i="9"/>
  <c r="O26" i="9"/>
  <c r="N26" i="9"/>
  <c r="M26" i="9"/>
  <c r="L26" i="9"/>
  <c r="K26" i="9"/>
  <c r="J26" i="9"/>
  <c r="I26" i="9"/>
  <c r="H26" i="9"/>
  <c r="G26" i="9"/>
  <c r="F26" i="9"/>
  <c r="E26" i="9"/>
  <c r="D26" i="9"/>
  <c r="C26" i="9"/>
  <c r="B29" i="9"/>
  <c r="B28" i="9"/>
  <c r="B27" i="9"/>
  <c r="B26" i="9"/>
  <c r="W22" i="9"/>
  <c r="T22" i="9"/>
  <c r="S22" i="9"/>
  <c r="R22" i="9"/>
  <c r="Q22" i="9"/>
  <c r="P22" i="9"/>
  <c r="O22" i="9"/>
  <c r="N22" i="9"/>
  <c r="W19" i="9"/>
  <c r="W23" i="9" s="1"/>
  <c r="V19" i="9"/>
  <c r="U19" i="9"/>
  <c r="U23" i="9" s="1"/>
  <c r="T19" i="9"/>
  <c r="T20" i="9" s="1"/>
  <c r="S19" i="9"/>
  <c r="S20" i="9" s="1"/>
  <c r="R19" i="9"/>
  <c r="R20" i="9" s="1"/>
  <c r="Q19" i="9"/>
  <c r="Q20" i="9" s="1"/>
  <c r="P19" i="9"/>
  <c r="P20" i="9" s="1"/>
  <c r="O19" i="9"/>
  <c r="O23" i="9" s="1"/>
  <c r="N19" i="9"/>
  <c r="N20" i="9" s="1"/>
  <c r="M19" i="9"/>
  <c r="M20" i="9" s="1"/>
  <c r="L19" i="9"/>
  <c r="L20" i="9" s="1"/>
  <c r="K19" i="9"/>
  <c r="K20" i="9" s="1"/>
  <c r="J19" i="9"/>
  <c r="J20" i="9" s="1"/>
  <c r="I19" i="9"/>
  <c r="I20" i="9" s="1"/>
  <c r="H19" i="9"/>
  <c r="H20" i="9" s="1"/>
  <c r="G19" i="9"/>
  <c r="G20" i="9" s="1"/>
  <c r="F19" i="9"/>
  <c r="F20" i="9" s="1"/>
  <c r="E19" i="9"/>
  <c r="E20" i="9" s="1"/>
  <c r="D19" i="9"/>
  <c r="D20" i="9" s="1"/>
  <c r="C19" i="9"/>
  <c r="C20" i="9" s="1"/>
  <c r="B19" i="9"/>
  <c r="B20" i="9" s="1"/>
  <c r="AA27" i="8"/>
  <c r="Z27" i="8"/>
  <c r="Y27" i="8"/>
  <c r="X27" i="8"/>
  <c r="W27" i="8"/>
  <c r="V27" i="8"/>
  <c r="U27" i="8"/>
  <c r="T27" i="8"/>
  <c r="S27" i="8"/>
  <c r="R27" i="8"/>
  <c r="Q27" i="8"/>
  <c r="P27" i="8"/>
  <c r="O27" i="8"/>
  <c r="N27" i="8"/>
  <c r="M27" i="8"/>
  <c r="L27" i="8"/>
  <c r="K27" i="8"/>
  <c r="J27" i="8"/>
  <c r="I27" i="8"/>
  <c r="H27" i="8"/>
  <c r="G27" i="8"/>
  <c r="F27" i="8"/>
  <c r="E27" i="8"/>
  <c r="D27" i="8"/>
  <c r="C27" i="8"/>
  <c r="AA26" i="8"/>
  <c r="Z26" i="8"/>
  <c r="Y26" i="8"/>
  <c r="X26" i="8"/>
  <c r="W26" i="8"/>
  <c r="V26" i="8"/>
  <c r="U26" i="8"/>
  <c r="T26" i="8"/>
  <c r="S26" i="8"/>
  <c r="R26" i="8"/>
  <c r="Q26" i="8"/>
  <c r="P26" i="8"/>
  <c r="O26" i="8"/>
  <c r="N26" i="8"/>
  <c r="M26" i="8"/>
  <c r="L26" i="8"/>
  <c r="K26" i="8"/>
  <c r="J26" i="8"/>
  <c r="I26" i="8"/>
  <c r="H26" i="8"/>
  <c r="G26" i="8"/>
  <c r="F26" i="8"/>
  <c r="E26" i="8"/>
  <c r="D26" i="8"/>
  <c r="C26" i="8"/>
  <c r="AA25" i="8"/>
  <c r="Z25" i="8"/>
  <c r="Y25" i="8"/>
  <c r="X25" i="8"/>
  <c r="W25" i="8"/>
  <c r="V25" i="8"/>
  <c r="U25" i="8"/>
  <c r="T25" i="8"/>
  <c r="S25" i="8"/>
  <c r="R25" i="8"/>
  <c r="Q25" i="8"/>
  <c r="P25" i="8"/>
  <c r="O25" i="8"/>
  <c r="N25" i="8"/>
  <c r="M25" i="8"/>
  <c r="L25" i="8"/>
  <c r="K25" i="8"/>
  <c r="J25" i="8"/>
  <c r="I25" i="8"/>
  <c r="H25" i="8"/>
  <c r="G25" i="8"/>
  <c r="F25" i="8"/>
  <c r="E25" i="8"/>
  <c r="D25" i="8"/>
  <c r="C25" i="8"/>
  <c r="AA24" i="8"/>
  <c r="Z24" i="8"/>
  <c r="Y24" i="8"/>
  <c r="X24" i="8"/>
  <c r="W24" i="8"/>
  <c r="V24" i="8"/>
  <c r="U24" i="8"/>
  <c r="T24" i="8"/>
  <c r="S24" i="8"/>
  <c r="R24" i="8"/>
  <c r="Q24" i="8"/>
  <c r="P24" i="8"/>
  <c r="O24" i="8"/>
  <c r="N24" i="8"/>
  <c r="M24" i="8"/>
  <c r="L24" i="8"/>
  <c r="K24" i="8"/>
  <c r="J24" i="8"/>
  <c r="I24" i="8"/>
  <c r="H24" i="8"/>
  <c r="G24" i="8"/>
  <c r="F24" i="8"/>
  <c r="E24" i="8"/>
  <c r="D24" i="8"/>
  <c r="C24" i="8"/>
  <c r="B27" i="8"/>
  <c r="B26" i="8"/>
  <c r="B25" i="8"/>
  <c r="B24" i="8"/>
  <c r="AA21" i="8"/>
  <c r="Z21" i="8"/>
  <c r="Y21" i="8"/>
  <c r="X21" i="8"/>
  <c r="W21" i="8"/>
  <c r="V21" i="8"/>
  <c r="U21" i="8"/>
  <c r="T21" i="8"/>
  <c r="S21" i="8"/>
  <c r="R21" i="8"/>
  <c r="Q21" i="8"/>
  <c r="P21" i="8"/>
  <c r="O21" i="8"/>
  <c r="N21" i="8"/>
  <c r="M21" i="8"/>
  <c r="L21" i="8"/>
  <c r="K21" i="8"/>
  <c r="J21" i="8"/>
  <c r="I21" i="8"/>
  <c r="H21" i="8"/>
  <c r="G21" i="8"/>
  <c r="F21" i="8"/>
  <c r="E21" i="8"/>
  <c r="D21" i="8"/>
  <c r="C21" i="8"/>
  <c r="AA20" i="8"/>
  <c r="Z20" i="8"/>
  <c r="Y20" i="8"/>
  <c r="X20" i="8"/>
  <c r="W20" i="8"/>
  <c r="V20" i="8"/>
  <c r="U20" i="8"/>
  <c r="T20" i="8"/>
  <c r="S20" i="8"/>
  <c r="R20" i="8"/>
  <c r="Q20" i="8"/>
  <c r="P20" i="8"/>
  <c r="O20" i="8"/>
  <c r="N20" i="8"/>
  <c r="M20" i="8"/>
  <c r="L20" i="8"/>
  <c r="K20" i="8"/>
  <c r="J20" i="8"/>
  <c r="I20" i="8"/>
  <c r="H20" i="8"/>
  <c r="G20" i="8"/>
  <c r="F20" i="8"/>
  <c r="E20" i="8"/>
  <c r="D20" i="8"/>
  <c r="C20" i="8"/>
  <c r="B21" i="8"/>
  <c r="B20" i="8"/>
  <c r="AA27" i="7"/>
  <c r="Z27" i="7"/>
  <c r="Y27" i="7"/>
  <c r="X27" i="7"/>
  <c r="W27" i="7"/>
  <c r="V27" i="7"/>
  <c r="U27" i="7"/>
  <c r="T27" i="7"/>
  <c r="S27" i="7"/>
  <c r="R27" i="7"/>
  <c r="Q27" i="7"/>
  <c r="P27" i="7"/>
  <c r="O27" i="7"/>
  <c r="N27" i="7"/>
  <c r="M27" i="7"/>
  <c r="L27" i="7"/>
  <c r="K27" i="7"/>
  <c r="J27" i="7"/>
  <c r="I27" i="7"/>
  <c r="H27" i="7"/>
  <c r="G27" i="7"/>
  <c r="F27" i="7"/>
  <c r="E27" i="7"/>
  <c r="D27" i="7"/>
  <c r="C27" i="7"/>
  <c r="AA26" i="7"/>
  <c r="Z26" i="7"/>
  <c r="Y26" i="7"/>
  <c r="X26" i="7"/>
  <c r="W26" i="7"/>
  <c r="V26" i="7"/>
  <c r="U26" i="7"/>
  <c r="T26" i="7"/>
  <c r="S26" i="7"/>
  <c r="R26" i="7"/>
  <c r="Q26" i="7"/>
  <c r="P26" i="7"/>
  <c r="O26" i="7"/>
  <c r="N26" i="7"/>
  <c r="M26" i="7"/>
  <c r="L26" i="7"/>
  <c r="K26" i="7"/>
  <c r="J26" i="7"/>
  <c r="I26" i="7"/>
  <c r="H26" i="7"/>
  <c r="G26" i="7"/>
  <c r="F26" i="7"/>
  <c r="E26" i="7"/>
  <c r="D26" i="7"/>
  <c r="C26" i="7"/>
  <c r="AA25" i="7"/>
  <c r="Z25" i="7"/>
  <c r="Y25" i="7"/>
  <c r="X25" i="7"/>
  <c r="W25" i="7"/>
  <c r="V25" i="7"/>
  <c r="U25" i="7"/>
  <c r="T25" i="7"/>
  <c r="S25" i="7"/>
  <c r="R25" i="7"/>
  <c r="Q25" i="7"/>
  <c r="P25" i="7"/>
  <c r="O25" i="7"/>
  <c r="N25" i="7"/>
  <c r="M25" i="7"/>
  <c r="L25" i="7"/>
  <c r="K25" i="7"/>
  <c r="J25" i="7"/>
  <c r="I25" i="7"/>
  <c r="H25" i="7"/>
  <c r="G25" i="7"/>
  <c r="F25" i="7"/>
  <c r="E25" i="7"/>
  <c r="D25" i="7"/>
  <c r="C25" i="7"/>
  <c r="AA24" i="7"/>
  <c r="Z24" i="7"/>
  <c r="Y24" i="7"/>
  <c r="X24" i="7"/>
  <c r="W24" i="7"/>
  <c r="V24" i="7"/>
  <c r="U24" i="7"/>
  <c r="T24" i="7"/>
  <c r="S24" i="7"/>
  <c r="R24" i="7"/>
  <c r="Q24" i="7"/>
  <c r="P24" i="7"/>
  <c r="O24" i="7"/>
  <c r="N24" i="7"/>
  <c r="M24" i="7"/>
  <c r="L24" i="7"/>
  <c r="K24" i="7"/>
  <c r="J24" i="7"/>
  <c r="I24" i="7"/>
  <c r="H24" i="7"/>
  <c r="G24" i="7"/>
  <c r="F24" i="7"/>
  <c r="E24" i="7"/>
  <c r="D24" i="7"/>
  <c r="C24" i="7"/>
  <c r="B27" i="7"/>
  <c r="B26" i="7"/>
  <c r="B25" i="7"/>
  <c r="B24" i="7"/>
  <c r="AA21" i="7"/>
  <c r="Z21" i="7"/>
  <c r="Y21" i="7"/>
  <c r="X21" i="7"/>
  <c r="W21" i="7"/>
  <c r="V21" i="7"/>
  <c r="U21" i="7"/>
  <c r="T21" i="7"/>
  <c r="S21" i="7"/>
  <c r="R21" i="7"/>
  <c r="Q21" i="7"/>
  <c r="P21" i="7"/>
  <c r="O21" i="7"/>
  <c r="N21" i="7"/>
  <c r="M21" i="7"/>
  <c r="L21" i="7"/>
  <c r="K21" i="7"/>
  <c r="J21" i="7"/>
  <c r="I21" i="7"/>
  <c r="H21" i="7"/>
  <c r="G21" i="7"/>
  <c r="F21" i="7"/>
  <c r="E21" i="7"/>
  <c r="D21" i="7"/>
  <c r="C21" i="7"/>
  <c r="B21" i="7"/>
  <c r="AA18" i="7"/>
  <c r="AA20" i="7" s="1"/>
  <c r="Z18" i="7"/>
  <c r="Z20" i="7" s="1"/>
  <c r="Y18" i="7"/>
  <c r="Y20" i="7" s="1"/>
  <c r="X18" i="7"/>
  <c r="X20" i="7" s="1"/>
  <c r="W18" i="7"/>
  <c r="W20" i="7" s="1"/>
  <c r="V18" i="7"/>
  <c r="V20" i="7" s="1"/>
  <c r="U18" i="7"/>
  <c r="U20" i="7" s="1"/>
  <c r="T18" i="7"/>
  <c r="T20" i="7" s="1"/>
  <c r="S18" i="7"/>
  <c r="S20" i="7" s="1"/>
  <c r="R18" i="7"/>
  <c r="R20" i="7" s="1"/>
  <c r="Q18" i="7"/>
  <c r="Q20" i="7" s="1"/>
  <c r="P18" i="7"/>
  <c r="P20" i="7" s="1"/>
  <c r="O18" i="7"/>
  <c r="O20" i="7" s="1"/>
  <c r="N18" i="7"/>
  <c r="N20" i="7" s="1"/>
  <c r="M18" i="7"/>
  <c r="M20" i="7" s="1"/>
  <c r="L18" i="7"/>
  <c r="L20" i="7" s="1"/>
  <c r="K18" i="7"/>
  <c r="K20" i="7" s="1"/>
  <c r="J18" i="7"/>
  <c r="J20" i="7" s="1"/>
  <c r="I18" i="7"/>
  <c r="I20" i="7" s="1"/>
  <c r="H18" i="7"/>
  <c r="H20" i="7" s="1"/>
  <c r="G18" i="7"/>
  <c r="G20" i="7" s="1"/>
  <c r="F18" i="7"/>
  <c r="F20" i="7" s="1"/>
  <c r="E18" i="7"/>
  <c r="E20" i="7" s="1"/>
  <c r="D18" i="7"/>
  <c r="D20" i="7" s="1"/>
  <c r="C18" i="7"/>
  <c r="C20" i="7" s="1"/>
  <c r="B18" i="7"/>
  <c r="B20" i="7" s="1"/>
  <c r="W24" i="6"/>
  <c r="V24" i="6"/>
  <c r="U24" i="6"/>
  <c r="T24" i="6"/>
  <c r="S24" i="6"/>
  <c r="R24" i="6"/>
  <c r="Q24" i="6"/>
  <c r="P24" i="6"/>
  <c r="O24" i="6"/>
  <c r="N24" i="6"/>
  <c r="W20" i="6"/>
  <c r="V20" i="6"/>
  <c r="U20" i="6"/>
  <c r="T20" i="6"/>
  <c r="S20" i="6"/>
  <c r="R20" i="6"/>
  <c r="Q20" i="6"/>
  <c r="P20" i="6"/>
  <c r="O20" i="6"/>
  <c r="N20" i="6"/>
  <c r="M20" i="6"/>
  <c r="L20" i="6"/>
  <c r="K20" i="6"/>
  <c r="J20" i="6"/>
  <c r="I20" i="6"/>
  <c r="H20" i="6"/>
  <c r="G20" i="6"/>
  <c r="F20" i="6"/>
  <c r="E20" i="6"/>
  <c r="D20" i="6"/>
  <c r="C20" i="6"/>
  <c r="B20" i="6"/>
  <c r="W19" i="6"/>
  <c r="W23" i="6" s="1"/>
  <c r="V19" i="6"/>
  <c r="V23" i="6" s="1"/>
  <c r="U19" i="6"/>
  <c r="U21" i="6" s="1"/>
  <c r="T19" i="6"/>
  <c r="T21" i="6" s="1"/>
  <c r="S19" i="6"/>
  <c r="S21" i="6" s="1"/>
  <c r="R19" i="6"/>
  <c r="R23" i="6" s="1"/>
  <c r="Q19" i="6"/>
  <c r="Q23" i="6" s="1"/>
  <c r="P19" i="6"/>
  <c r="P23" i="6" s="1"/>
  <c r="O19" i="6"/>
  <c r="O23" i="6" s="1"/>
  <c r="N21" i="6"/>
  <c r="M19" i="6"/>
  <c r="M21" i="6" s="1"/>
  <c r="L19" i="6"/>
  <c r="L21" i="6" s="1"/>
  <c r="K19" i="6"/>
  <c r="K21" i="6" s="1"/>
  <c r="J19" i="6"/>
  <c r="J21" i="6" s="1"/>
  <c r="I19" i="6"/>
  <c r="I21" i="6" s="1"/>
  <c r="H19" i="6"/>
  <c r="H21" i="6" s="1"/>
  <c r="G19" i="6"/>
  <c r="G21" i="6" s="1"/>
  <c r="F19" i="6"/>
  <c r="F21" i="6" s="1"/>
  <c r="E19" i="6"/>
  <c r="E21" i="6" s="1"/>
  <c r="D19" i="6"/>
  <c r="D21" i="6" s="1"/>
  <c r="C19" i="6"/>
  <c r="C21" i="6" s="1"/>
  <c r="B19" i="6"/>
  <c r="B21" i="6" s="1"/>
  <c r="AA24" i="5"/>
  <c r="Z24" i="5"/>
  <c r="Y24" i="5"/>
  <c r="X24" i="5"/>
  <c r="W24" i="5"/>
  <c r="V24" i="5"/>
  <c r="U24" i="5"/>
  <c r="T24" i="5"/>
  <c r="S24" i="5"/>
  <c r="AA23" i="5"/>
  <c r="Z23" i="5"/>
  <c r="Y23" i="5"/>
  <c r="X23" i="5"/>
  <c r="W23" i="5"/>
  <c r="V23" i="5"/>
  <c r="U23" i="5"/>
  <c r="T23" i="5"/>
  <c r="S23" i="5"/>
  <c r="R24" i="5"/>
  <c r="R23" i="5"/>
  <c r="AA20" i="5"/>
  <c r="AA21" i="5" s="1"/>
  <c r="Z20" i="5"/>
  <c r="Z21" i="5" s="1"/>
  <c r="Y20" i="5"/>
  <c r="Y21" i="5" s="1"/>
  <c r="X20" i="5"/>
  <c r="X21" i="5" s="1"/>
  <c r="W20" i="5"/>
  <c r="W21" i="5" s="1"/>
  <c r="V20" i="5"/>
  <c r="V21" i="5" s="1"/>
  <c r="U20" i="5"/>
  <c r="U21" i="5" s="1"/>
  <c r="T20" i="5"/>
  <c r="T21" i="5" s="1"/>
  <c r="S20" i="5"/>
  <c r="S21" i="5" s="1"/>
  <c r="R20" i="5"/>
  <c r="R21" i="5" s="1"/>
  <c r="Q20" i="5"/>
  <c r="Q21" i="5" s="1"/>
  <c r="P20" i="5"/>
  <c r="P21" i="5" s="1"/>
  <c r="O20" i="5"/>
  <c r="O21" i="5" s="1"/>
  <c r="N20" i="5"/>
  <c r="N21" i="5" s="1"/>
  <c r="M20" i="5"/>
  <c r="M21" i="5" s="1"/>
  <c r="L20" i="5"/>
  <c r="L21" i="5" s="1"/>
  <c r="K20" i="5"/>
  <c r="K21" i="5" s="1"/>
  <c r="J20" i="5"/>
  <c r="J21" i="5" s="1"/>
  <c r="I20" i="5"/>
  <c r="I21" i="5" s="1"/>
  <c r="H20" i="5"/>
  <c r="H21" i="5" s="1"/>
  <c r="G20" i="5"/>
  <c r="G21" i="5" s="1"/>
  <c r="F20" i="5"/>
  <c r="F21" i="5" s="1"/>
  <c r="E20" i="5"/>
  <c r="E21" i="5" s="1"/>
  <c r="D20" i="5"/>
  <c r="D21" i="5" s="1"/>
  <c r="C20" i="5"/>
  <c r="C21" i="5" s="1"/>
  <c r="B20" i="5"/>
  <c r="B21" i="5" s="1"/>
  <c r="AA27" i="4"/>
  <c r="Z27" i="4"/>
  <c r="Y27" i="4"/>
  <c r="X27" i="4"/>
  <c r="W27" i="4"/>
  <c r="V27" i="4"/>
  <c r="U27" i="4"/>
  <c r="T27" i="4"/>
  <c r="S27" i="4"/>
  <c r="R27" i="4"/>
  <c r="Q27" i="4"/>
  <c r="P27" i="4"/>
  <c r="O27" i="4"/>
  <c r="N27" i="4"/>
  <c r="M27" i="4"/>
  <c r="L27" i="4"/>
  <c r="K27" i="4"/>
  <c r="J27" i="4"/>
  <c r="I27" i="4"/>
  <c r="H27" i="4"/>
  <c r="G27" i="4"/>
  <c r="F27" i="4"/>
  <c r="E27" i="4"/>
  <c r="D27" i="4"/>
  <c r="C27" i="4"/>
  <c r="AA26" i="4"/>
  <c r="Z26" i="4"/>
  <c r="Y26" i="4"/>
  <c r="X26" i="4"/>
  <c r="W26" i="4"/>
  <c r="V26" i="4"/>
  <c r="U26" i="4"/>
  <c r="T26" i="4"/>
  <c r="S26" i="4"/>
  <c r="R26" i="4"/>
  <c r="Q26" i="4"/>
  <c r="P26" i="4"/>
  <c r="O26" i="4"/>
  <c r="N26" i="4"/>
  <c r="M26" i="4"/>
  <c r="L26" i="4"/>
  <c r="K26" i="4"/>
  <c r="J26" i="4"/>
  <c r="I26" i="4"/>
  <c r="H26" i="4"/>
  <c r="G26" i="4"/>
  <c r="F26" i="4"/>
  <c r="E26" i="4"/>
  <c r="D26" i="4"/>
  <c r="C26" i="4"/>
  <c r="AA25" i="4"/>
  <c r="Z25" i="4"/>
  <c r="Y25" i="4"/>
  <c r="X25" i="4"/>
  <c r="W25" i="4"/>
  <c r="V25" i="4"/>
  <c r="U25" i="4"/>
  <c r="T25" i="4"/>
  <c r="S25" i="4"/>
  <c r="R25" i="4"/>
  <c r="Q25" i="4"/>
  <c r="P25" i="4"/>
  <c r="O25" i="4"/>
  <c r="N25" i="4"/>
  <c r="M25" i="4"/>
  <c r="L25" i="4"/>
  <c r="K25" i="4"/>
  <c r="J25" i="4"/>
  <c r="I25" i="4"/>
  <c r="H25" i="4"/>
  <c r="G25" i="4"/>
  <c r="F25" i="4"/>
  <c r="E25" i="4"/>
  <c r="D25" i="4"/>
  <c r="C25" i="4"/>
  <c r="B27" i="4"/>
  <c r="B26" i="4"/>
  <c r="B25" i="4"/>
  <c r="AA24" i="4"/>
  <c r="Z24" i="4"/>
  <c r="Y24" i="4"/>
  <c r="X24" i="4"/>
  <c r="W24" i="4"/>
  <c r="V24" i="4"/>
  <c r="U24" i="4"/>
  <c r="T24" i="4"/>
  <c r="S24" i="4"/>
  <c r="R24" i="4"/>
  <c r="Q24" i="4"/>
  <c r="P24" i="4"/>
  <c r="O24" i="4"/>
  <c r="N24" i="4"/>
  <c r="M24" i="4"/>
  <c r="L24" i="4"/>
  <c r="K24" i="4"/>
  <c r="J24" i="4"/>
  <c r="I24" i="4"/>
  <c r="H24" i="4"/>
  <c r="G24" i="4"/>
  <c r="F24" i="4"/>
  <c r="E24" i="4"/>
  <c r="D24" i="4"/>
  <c r="C24" i="4"/>
  <c r="B24" i="4"/>
  <c r="AA20" i="4"/>
  <c r="Z20" i="4"/>
  <c r="Y20" i="4"/>
  <c r="X20" i="4"/>
  <c r="W20" i="4"/>
  <c r="V20" i="4"/>
  <c r="U20" i="4"/>
  <c r="T20" i="4"/>
  <c r="S20" i="4"/>
  <c r="R20" i="4"/>
  <c r="AA21" i="4"/>
  <c r="Z21" i="4"/>
  <c r="Y21" i="4"/>
  <c r="X21" i="4"/>
  <c r="W21" i="4"/>
  <c r="V21" i="4"/>
  <c r="U21" i="4"/>
  <c r="T21" i="4"/>
  <c r="S21" i="4"/>
  <c r="R21" i="4"/>
  <c r="Q21" i="4"/>
  <c r="P21" i="4"/>
  <c r="O21" i="4"/>
  <c r="N21" i="4"/>
  <c r="M21" i="4"/>
  <c r="L21" i="4"/>
  <c r="K21" i="4"/>
  <c r="J21" i="4"/>
  <c r="I21" i="4"/>
  <c r="H21" i="4"/>
  <c r="G21" i="4"/>
  <c r="F21" i="4"/>
  <c r="AA27" i="3"/>
  <c r="Z27" i="3"/>
  <c r="Y27" i="3"/>
  <c r="X27" i="3"/>
  <c r="W27" i="3"/>
  <c r="V27" i="3"/>
  <c r="U27" i="3"/>
  <c r="T27" i="3"/>
  <c r="S27" i="3"/>
  <c r="AA26" i="3"/>
  <c r="Z26" i="3"/>
  <c r="Y26" i="3"/>
  <c r="X26" i="3"/>
  <c r="W26" i="3"/>
  <c r="V26" i="3"/>
  <c r="U26" i="3"/>
  <c r="T26" i="3"/>
  <c r="S26" i="3"/>
  <c r="AA25" i="3"/>
  <c r="Z25" i="3"/>
  <c r="Y25" i="3"/>
  <c r="X25" i="3"/>
  <c r="W25" i="3"/>
  <c r="V25" i="3"/>
  <c r="U25" i="3"/>
  <c r="T25" i="3"/>
  <c r="S25" i="3"/>
  <c r="AA24" i="3"/>
  <c r="Z24" i="3"/>
  <c r="Y24" i="3"/>
  <c r="X24" i="3"/>
  <c r="W24" i="3"/>
  <c r="V24" i="3"/>
  <c r="U24" i="3"/>
  <c r="T24" i="3"/>
  <c r="S24" i="3"/>
  <c r="R27" i="3"/>
  <c r="R26" i="3"/>
  <c r="R25" i="3"/>
  <c r="R24" i="3"/>
  <c r="E28" i="7" l="1"/>
  <c r="L28" i="4"/>
  <c r="D28" i="7"/>
  <c r="N28" i="4"/>
  <c r="D30" i="9"/>
  <c r="F30" i="9"/>
  <c r="J28" i="4"/>
  <c r="C28" i="7"/>
  <c r="B28" i="8"/>
  <c r="W20" i="9"/>
  <c r="Z28" i="8"/>
  <c r="L28" i="7"/>
  <c r="L30" i="9"/>
  <c r="V28" i="4"/>
  <c r="M28" i="7"/>
  <c r="N30" i="9"/>
  <c r="Q28" i="7"/>
  <c r="H28" i="8"/>
  <c r="J28" i="8"/>
  <c r="P28" i="4"/>
  <c r="I28" i="8"/>
  <c r="V30" i="9"/>
  <c r="N28" i="8"/>
  <c r="I28" i="7"/>
  <c r="B28" i="4"/>
  <c r="F28" i="8"/>
  <c r="P28" i="8"/>
  <c r="J30" i="9"/>
  <c r="T30" i="9"/>
  <c r="F28" i="4"/>
  <c r="D28" i="4"/>
  <c r="B28" i="7"/>
  <c r="B30" i="9"/>
  <c r="H28" i="4"/>
  <c r="R28" i="8"/>
  <c r="P23" i="9"/>
  <c r="E30" i="9"/>
  <c r="R30" i="9"/>
  <c r="I30" i="9"/>
  <c r="Q28" i="8"/>
  <c r="G28" i="8"/>
  <c r="O28" i="8"/>
  <c r="E28" i="8"/>
  <c r="M28" i="8"/>
  <c r="D28" i="8"/>
  <c r="L28" i="8"/>
  <c r="T28" i="8"/>
  <c r="C28" i="8"/>
  <c r="K28" i="8"/>
  <c r="K28" i="7"/>
  <c r="J28" i="7"/>
  <c r="H28" i="7"/>
  <c r="P28" i="7"/>
  <c r="G28" i="7"/>
  <c r="O28" i="7"/>
  <c r="W28" i="7"/>
  <c r="F28" i="7"/>
  <c r="N28" i="7"/>
  <c r="E28" i="4"/>
  <c r="M28" i="4"/>
  <c r="C28" i="4"/>
  <c r="K28" i="4"/>
  <c r="S28" i="4"/>
  <c r="I28" i="4"/>
  <c r="Q28" i="4"/>
  <c r="G28" i="4"/>
  <c r="O28" i="4"/>
  <c r="S28" i="3"/>
  <c r="Z28" i="3"/>
  <c r="Q23" i="9"/>
  <c r="Q30" i="9"/>
  <c r="U28" i="8"/>
  <c r="V28" i="8"/>
  <c r="S28" i="7"/>
  <c r="AA28" i="7"/>
  <c r="Y28" i="7"/>
  <c r="AA28" i="4"/>
  <c r="X28" i="4"/>
  <c r="V28" i="3"/>
  <c r="X28" i="3"/>
  <c r="W28" i="3"/>
  <c r="T28" i="3"/>
  <c r="AA28" i="3"/>
  <c r="Y28" i="3"/>
  <c r="N23" i="9"/>
  <c r="S23" i="9"/>
  <c r="R23" i="9"/>
  <c r="O20" i="9"/>
  <c r="M30" i="9"/>
  <c r="T23" i="9"/>
  <c r="H30" i="9"/>
  <c r="P30" i="9"/>
  <c r="G30" i="9"/>
  <c r="O30" i="9"/>
  <c r="W30" i="9"/>
  <c r="C30" i="9"/>
  <c r="K30" i="9"/>
  <c r="S30" i="9"/>
  <c r="S28" i="8"/>
  <c r="AA28" i="8"/>
  <c r="Y28" i="8"/>
  <c r="X28" i="8"/>
  <c r="W28" i="8"/>
  <c r="T28" i="7"/>
  <c r="R28" i="7"/>
  <c r="Z28" i="7"/>
  <c r="X28" i="7"/>
  <c r="V28" i="7"/>
  <c r="U28" i="7"/>
  <c r="R21" i="6"/>
  <c r="N23" i="6"/>
  <c r="U23" i="6"/>
  <c r="Q21" i="6"/>
  <c r="T23" i="6"/>
  <c r="P21" i="6"/>
  <c r="S23" i="6"/>
  <c r="O21" i="6"/>
  <c r="W21" i="6"/>
  <c r="V21" i="6"/>
  <c r="T28" i="4"/>
  <c r="Z28" i="4"/>
  <c r="Y28" i="4"/>
  <c r="W28" i="4"/>
  <c r="R28" i="4"/>
  <c r="U28" i="4"/>
  <c r="U28" i="3"/>
  <c r="R28" i="3"/>
  <c r="V20" i="9"/>
  <c r="U20" i="9"/>
  <c r="U30" i="9"/>
  <c r="V23" i="9"/>
</calcChain>
</file>

<file path=xl/sharedStrings.xml><?xml version="1.0" encoding="utf-8"?>
<sst xmlns="http://schemas.openxmlformats.org/spreadsheetml/2006/main" count="253" uniqueCount="85">
  <si>
    <t>Source Category</t>
  </si>
  <si>
    <t>FUEL COMB. ELEC. UTIL.</t>
  </si>
  <si>
    <t>FUEL COMB. INDUSTRIAL</t>
  </si>
  <si>
    <t>FUEL COMB. OTHER</t>
  </si>
  <si>
    <t>CHEMICAL &amp; ALLIED PRODUCT MFG</t>
  </si>
  <si>
    <t>METALS PROCESSING</t>
  </si>
  <si>
    <t>PETROLEUM &amp; RELATED INDUSTRIES</t>
  </si>
  <si>
    <t>OTHER INDUSTRIAL PROCESSES</t>
  </si>
  <si>
    <t>SOLVENT UTILIZATION</t>
  </si>
  <si>
    <t xml:space="preserve">NA </t>
  </si>
  <si>
    <t>STORAGE &amp; TRANSPORT</t>
  </si>
  <si>
    <t>WASTE DISPOSAL &amp; RECYCLING</t>
  </si>
  <si>
    <t>HIGHWAY VEHICLES</t>
  </si>
  <si>
    <t>OFF-HIGHWAY</t>
  </si>
  <si>
    <t>MISCELLANEOUS</t>
  </si>
  <si>
    <t>Carbon Monoxide (CO)</t>
  </si>
  <si>
    <t>National Emissions Totals (thousands of tons)</t>
  </si>
  <si>
    <t>Total</t>
  </si>
  <si>
    <t>Nitrogen Oxides (Nox)</t>
  </si>
  <si>
    <t>Particulate Matter 10 Micrometers in Diameter and Smaller (PM10)</t>
  </si>
  <si>
    <t>Particulate Matter 2.5 Micrometers in Diameter and Smaller (PM2.5)</t>
  </si>
  <si>
    <t>Sulfur Dioxide (SO2)</t>
  </si>
  <si>
    <t>National Totals (thousands of tons)</t>
  </si>
  <si>
    <t>Volatile Organic Compounds (VOC)</t>
  </si>
  <si>
    <t xml:space="preserve">Ammonia Emissions (thousand short tons) </t>
  </si>
  <si>
    <t>Wildfires</t>
  </si>
  <si>
    <t>Miscellaneous without wildfires</t>
  </si>
  <si>
    <t>Stationary fuel combustion</t>
  </si>
  <si>
    <t>Industrial and other processes</t>
  </si>
  <si>
    <t>Transportation</t>
  </si>
  <si>
    <t>Miscellaneous</t>
  </si>
  <si>
    <t>Total without wildfires</t>
  </si>
  <si>
    <t>Total without miscellaneous</t>
  </si>
  <si>
    <t xml:space="preserve">National Emission Trends </t>
  </si>
  <si>
    <t>National Totals with Condensibles from 1999 - 2014 (thousands of tons)</t>
  </si>
  <si>
    <t>Updates since February 27, 2014:</t>
  </si>
  <si>
    <t>Updates since February 17, 2014:</t>
  </si>
  <si>
    <t>Wildfires for 2002v3 were updated to accurately reflect the inventory published on http://www.epa.gov/ttn/chief/net/2002inventory.html#inventorydata</t>
  </si>
  <si>
    <t>2003 and 2004 Miscellaneous has been recalculated to reflect the adjustments to the 2002 Wildfire emissions.  This in turn will effect the 2003 and 2004 total emissions.</t>
  </si>
  <si>
    <t>Updates since December 4, 2013:</t>
  </si>
  <si>
    <t>Added Puerto Rico, Virgin Islands and Tribal data back into the trend line.  These were discovered to be included in the data prior to 2002 and thus were added back into 2002-present.  These data were estimated using interpolation for interim years and held constant after 2011.</t>
  </si>
  <si>
    <t>Puerto Rico, Virgin Islands and Tribal data were not present in the MOVES database or for NOx and SO2 CAMD replacements.  The added territories were taken from the NEI years and interpolated values and then appended to the other data sources used for updating.</t>
  </si>
  <si>
    <t>2012 &amp; 2013 Puerto Rico, Virgin Islands and Tribal data were held constant from the 2011 NEI for all pollutants and tiers.</t>
  </si>
  <si>
    <t>2013 EGU NOx and SO2 emissions were updating using CAMD's final estimates.</t>
  </si>
  <si>
    <r>
      <t xml:space="preserve">Updates since June 6, 2013:  </t>
    </r>
    <r>
      <rPr>
        <sz val="11"/>
        <color theme="1"/>
        <rFont val="Calibri"/>
        <family val="2"/>
        <scheme val="minor"/>
      </rPr>
      <t>Now using NEI 2011 v1 at the Tier 1 level.</t>
    </r>
  </si>
  <si>
    <t>Onroad &amp; Nonroad updates for 2007, 2009 and 2010 from MOVES.</t>
  </si>
  <si>
    <t>2006 mobile emissions were recalculated using interpolation between 2005 MOVES data and 2007 MOVES.</t>
  </si>
  <si>
    <t>2009 &amp; 2010 non-mobile emissions were recalculated using interpolation between NEI 2008v3 and NEI 2011v1.</t>
  </si>
  <si>
    <t>CEM data for 2013 is currently only available for the first three quarters of the year.  The percent change from the third to fourth quarters in 2012 were used to estimate the final quarter of 2013.  AK and HI CEM data are not provided from CAMD and are held constant from 2011.</t>
  </si>
  <si>
    <t>Projected 2020 inventory for mobile emissions were used to calculate 2012 and 2013 onroad and nonroad estimates.</t>
  </si>
  <si>
    <t>2012 and 2013 emissions for non-EGU and non-mobile are held constant from 2011.</t>
  </si>
  <si>
    <r>
      <rPr>
        <b/>
        <sz val="11"/>
        <color theme="1"/>
        <rFont val="Calibri"/>
        <family val="2"/>
        <scheme val="minor"/>
      </rPr>
      <t>Updates since June 12, 2012</t>
    </r>
    <r>
      <rPr>
        <sz val="11"/>
        <color theme="1"/>
        <rFont val="Calibri"/>
        <family val="2"/>
        <scheme val="minor"/>
      </rPr>
      <t>:  Now using NEI 2008 v3 at the Tier 1 level.</t>
    </r>
  </si>
  <si>
    <t>2006 and 2007 were recalculated using interpolation between NEI 2005 v2 and NEI 2008 v3.</t>
  </si>
  <si>
    <t>2002 and 2005 MOVES data were used to update 2002-2007.</t>
  </si>
  <si>
    <t>2012 CEM annual data were used to update the previous estimate.</t>
  </si>
  <si>
    <r>
      <rPr>
        <b/>
        <sz val="11"/>
        <color theme="1"/>
        <rFont val="Calibri"/>
        <family val="2"/>
        <scheme val="minor"/>
      </rPr>
      <t>Updates since June 14, 2011</t>
    </r>
    <r>
      <rPr>
        <sz val="11"/>
        <color theme="1"/>
        <rFont val="Calibri"/>
        <family val="2"/>
        <scheme val="minor"/>
      </rPr>
      <t>:  Now using NEI 2008v2 at the Tier 1 level.  Adjusted "Open burning" SCCs in 2005 to be more in align with 2008 wildfires.</t>
    </r>
  </si>
  <si>
    <t>This update affects emissions for year 2006 and after.
The NEI 2005 v2 and the 2008 NEI v2 are applied to recalculate 2006 and 2007 as an interpolation between 2005v2 and 2008v2.
2009-2012 values were filled with 2008v2 emissions (flat lined) except where noted because presently there is no comprehensive projected inventory available for interpolation based off the NEI 2008v2 inventory.
EGU (electric generating utility) NOx and SO2 emissions for 2009-2011 were updated with continuous emissions monitoring (CEMs) data from the EPA's Acid Rain  Program (CAMD) emissions database.
CEM data for 2012 is currently only available for the first three quarters of the year.  The percent change from the third to fourth quarters in 2011 were used to estimate the final quarter of 2012.  Alaska and Hawaii CEM data are not provided from CAMD and are held constant from 2008.
Projected 2012 inventory data from the 2005-based modeling platform &lt;http://www.epa.gov/ttn/chief/emch/index.html&gt; was used to develop 2009-2012 estimates for the mobile source sectors rather than flat lining and the results were scaled to the 2008v2 emissions to maintain consistency with the flat-line approach for other sectors.  The 2009- 2012 onroad and nonroad data were scaled to the 2008 NEI V2 onroad and nonroad sector data at the state pollutant level  (and gas and diesel  vehicles for onroad). 
An adjustment was applied to the 2005 NEI unclassified  fire emissions to allocate and add those emissions to pre-existing estimate of prescribed fires and wildfires, and provides for a more reasonable exclusion of wildfires for 'anthropogenic only' emissions.
The same  operation was performed for nonroad mobile used NMIM (NONROAD) model results  for monthly-county-SCC, aggregated to state-annual to compute ratios.  The 2012 projected inventory was that used for the final US EPA Cross-State Air Pollution Rule and is a product of the 2005 based modeling platform &lt;http://www.epa.gov/ttn/chief/emch/index.html&gt; which supported the Final Transport Rule.  The purpose of the Final Transport Rule was to identify upwind states’ emissions that significantly contribute to downwind nonattainment or interfere with downwind maintenance of the 1997 and 2006 fine particle (PM2.5) National Ambient Air Quality Standard (NAAQS) and the 1997 ozone NAAQS.   The Cross-State Air Pollution Rule (CSAPR), requires states to significantly improve air quality by reducing power plant emissions that contribute to ozone and/or fine particle pollution in other states.</t>
  </si>
  <si>
    <t xml:space="preserve">Emissions in 2008 decreased over 2005 for all pollutants except slight increases for NH3, PM10, and PM2.5. </t>
  </si>
  <si>
    <t>NH3: The increase in the miscellaneous category come from prescribed fires and primarily from waste disposal, the latter largely due to the addition of municipal/commercial composting emissions.</t>
  </si>
  <si>
    <t>PM: The increases in the highway vehicle category are associated with the change to the MOVES estimation model, which has higher PM2.5 emissions than previous model MOBILE6 due to temperature impacts on PM2.5 included in MOVES and based on new emissions testing. The increases in the Miscellaneous category are related to increases in dust from agricultural tilling and livestock especially for PM10.  The apparent increase in PM2.5 from 2005 to 2008 is also related to a change in methods for computing PM2.5 emissions from paved roads.  Specifically, a new method for 2008 paved road emissions was based on truck vehicle miles tracking and road particulate testing in collaboration with industry group for a new emission factor that results in an increase for PM2.5 and decrease for PM10.  These increases offset decreases in other sectors.</t>
  </si>
  <si>
    <t xml:space="preserve">While slight increases are observed  up to 2008, the decrease after 2008 may be in part due to our approach to flat-line several categories  in absence of a projection year  emissions inventory. </t>
  </si>
  <si>
    <t xml:space="preserve">For instance for NH3 the trend in emissions from agriculture activities has been upward.  The flatline of the agriculture emissions in the Miscellaneous category from 2008, and the decreases in the other sectors allow for an apparent decrease. </t>
  </si>
  <si>
    <t>A thorough discussion of the emissions differences for all pollutants and categories is included in the 2008 v2 release documentation, posted at &lt;http://www.epa.gov/ttn/chief/net/2008neiv2/2008_neiv2_tsd_draft.pdf&gt;.</t>
  </si>
  <si>
    <t>Process taken to update data:</t>
  </si>
  <si>
    <t>2.  Open all files in a text editor that supports large file sizes (for checking total records).</t>
  </si>
  <si>
    <t>3.  Import separate datafiles into SAS and use the numbers found in step two to ensure all records imported successfully.</t>
  </si>
  <si>
    <t>4.  Combine datasets then check to makse sure all records are there.</t>
  </si>
  <si>
    <t>5.  Sum the data to pollutant totals.</t>
  </si>
  <si>
    <t>7.  Run the database through our SCC_to_Tier crosswalk.</t>
  </si>
  <si>
    <t>8.  Check post merge to make sure all SCCs have an assigned Tier.</t>
  </si>
  <si>
    <t>10.  An extra step for checking sums -&gt; added back in removed data and check totals again.</t>
  </si>
  <si>
    <t>11.  Sum data up to national/Tier1/pollutant level.</t>
  </si>
  <si>
    <t>12.  Take the new 2005 prescribed fire emissions and add those back into the Miscellaneous Tier.</t>
  </si>
  <si>
    <t>13.  Interpolate 2009 and 2010 emissions after removal of wildfires.</t>
  </si>
  <si>
    <t>1.  Retrieve NEI 2014v1 onroad, nonroad, nonpoint &amp; point SCC files.</t>
  </si>
  <si>
    <t>6.  Check pollutant totals against the NEI 2014v1 page or EIS summaries.</t>
  </si>
  <si>
    <t>14.  2008 wildfire emissions are flatlined for 2009 and 2010 while 2011 wildfire emissions are flatlined for 2012 and 2013.  2014 wildfire emissions are held constant for 2015 &amp; 2016.</t>
  </si>
  <si>
    <t>15.  All emissions are held constant for 2015 and 2016 using the NEI 2014v1, except for Tiers: Fuel Comb. Elec. Util. (NOx and SO2 only), Highway Vehicles and Off-Highway.  For Fuel Comb. Elec. Util NOx and SO2 the data are replaced by emissions obtained from http://camddataandmaps.epa.gov/gdm/index.cfm?fuseaction=emissions.wizard using state level/quick reports.  AK, HI, PR, VI and Tribal emissions are not available from CAMD and are retained from the NEI.</t>
  </si>
  <si>
    <t>16.  Highway Vehicles and Off-Highway use MOVES and NONROAD from the modeling files for years: '02, '05, '07, '09, and '10.  For 2015 and 2016 mobile values were interpolated after using the 2017 projection file (ftp://ftp.epa.gov/EmisInventory/2011v6/v3platform/reports/2017ek_cb6v2_v6_11g_state_sector_totals.xlsx).  A 2006 modeling file was not available and the mobile portion was found through interpolation between 2005 and 2007.</t>
  </si>
  <si>
    <t>9.  Sum data up to pollutant totals again and check totals against EIS summaries or 2014 NEI webpage</t>
  </si>
  <si>
    <t>Updates since February 6, 2015:</t>
  </si>
  <si>
    <t>Updated 2011 NEI v1 with 2011 NEI v2.  2009 &amp; 2010 non-mobile emissions recalculated as a result of the 2011 update.  Updated 2012, 2013 and 2014 SO2 and NOX electric generating units emissions to the most recent CAMD available data.</t>
  </si>
  <si>
    <t xml:space="preserve">Added 2014v1 and recalculated emissions for 2012 &amp; 2013 non-mobile emissions through interpolation.  Updated 2015 &amp; 2016 SO2 and NOX electric generating unit emissions to the most recent CAMD available data.  2015 &amp; 2016 mobile emissions were calculated using interpolation between 2014v1 NEI and  the 2017 modeling file (see DevelopmentOfData sheet for location).  </t>
  </si>
  <si>
    <t>2014v1 did not account for the impact of meteorology and there will be a noticable spike in PM emissions in 2014.  This will be corrected in the 2014v2 release next year (2017).</t>
  </si>
  <si>
    <t xml:space="preserve">Updated Dec 19, 2016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</si>
</sst>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0"/>
      <name val="MS Sans Serif"/>
      <family val="2"/>
    </font>
    <font>
      <sz val="10"/>
      <name val="MS Sans Serif"/>
      <family val="2"/>
    </font>
    <font>
      <sz val="10"/>
      <name val="Arial"/>
      <family val="2"/>
    </font>
    <font>
      <sz val="11"/>
      <color indexed="8"/>
      <name val="Calibri"/>
      <family val="2"/>
    </font>
    <font>
      <sz val="10"/>
      <name val="MS Sans Serif"/>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8" fillId="0" borderId="0" applyFont="0" applyFill="0" applyBorder="0" applyAlignment="0" applyProtection="0"/>
    <xf numFmtId="0" fontId="18"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20" fillId="0" borderId="0"/>
    <xf numFmtId="0" fontId="18" fillId="0" borderId="0"/>
    <xf numFmtId="0" fontId="18" fillId="0" borderId="0"/>
    <xf numFmtId="0" fontId="20" fillId="0" borderId="0"/>
    <xf numFmtId="0" fontId="20" fillId="0" borderId="0"/>
    <xf numFmtId="0" fontId="18" fillId="0" borderId="0"/>
    <xf numFmtId="0" fontId="18" fillId="0" borderId="0"/>
    <xf numFmtId="0" fontId="21" fillId="0" borderId="0"/>
    <xf numFmtId="0" fontId="1" fillId="0" borderId="0"/>
    <xf numFmtId="0" fontId="20" fillId="0" borderId="0"/>
    <xf numFmtId="0" fontId="1" fillId="8" borderId="8" applyNumberFormat="0" applyFont="0" applyAlignment="0" applyProtection="0"/>
    <xf numFmtId="0" fontId="20" fillId="0" borderId="0"/>
    <xf numFmtId="0" fontId="21" fillId="0" borderId="0"/>
    <xf numFmtId="0" fontId="20" fillId="0" borderId="0"/>
    <xf numFmtId="0" fontId="22" fillId="0" borderId="0"/>
    <xf numFmtId="43" fontId="22" fillId="0" borderId="0" applyFont="0" applyFill="0" applyBorder="0" applyAlignment="0" applyProtection="0"/>
    <xf numFmtId="0" fontId="18" fillId="0" borderId="0"/>
    <xf numFmtId="43" fontId="18" fillId="0" borderId="0" applyFont="0" applyFill="0" applyBorder="0" applyAlignment="0" applyProtection="0"/>
    <xf numFmtId="0" fontId="1" fillId="0" borderId="0"/>
    <xf numFmtId="0" fontId="1" fillId="0" borderId="0"/>
    <xf numFmtId="0" fontId="1" fillId="15" borderId="0" applyNumberFormat="0" applyBorder="0" applyAlignment="0" applyProtection="0"/>
    <xf numFmtId="0" fontId="23" fillId="0" borderId="0"/>
    <xf numFmtId="0" fontId="18" fillId="0" borderId="0"/>
    <xf numFmtId="0" fontId="1" fillId="8" borderId="8" applyNumberFormat="0" applyFont="0" applyAlignment="0" applyProtection="0"/>
    <xf numFmtId="0" fontId="1" fillId="30" borderId="0" applyNumberFormat="0" applyBorder="0" applyAlignment="0" applyProtection="0"/>
    <xf numFmtId="0" fontId="20" fillId="0" borderId="0"/>
    <xf numFmtId="0" fontId="1" fillId="11"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9" fontId="18" fillId="0" borderId="0" applyFont="0" applyFill="0" applyBorder="0" applyAlignment="0" applyProtection="0"/>
    <xf numFmtId="0" fontId="1" fillId="26" borderId="0" applyNumberFormat="0" applyBorder="0" applyAlignment="0" applyProtection="0"/>
    <xf numFmtId="0" fontId="1" fillId="0" borderId="0"/>
    <xf numFmtId="0" fontId="1" fillId="18" borderId="0" applyNumberFormat="0" applyBorder="0" applyAlignment="0" applyProtection="0"/>
    <xf numFmtId="0" fontId="23" fillId="0" borderId="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8"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9" fontId="18" fillId="0" borderId="0" applyFont="0" applyFill="0" applyBorder="0" applyAlignment="0" applyProtection="0"/>
    <xf numFmtId="0" fontId="24" fillId="0" borderId="0"/>
    <xf numFmtId="0" fontId="20" fillId="0" borderId="0"/>
    <xf numFmtId="0" fontId="20" fillId="0" borderId="0"/>
    <xf numFmtId="0" fontId="1" fillId="0" borderId="0"/>
    <xf numFmtId="0" fontId="1" fillId="8" borderId="8" applyNumberFormat="0" applyFont="0" applyAlignment="0" applyProtection="0"/>
    <xf numFmtId="0" fontId="2" fillId="0" borderId="0" applyNumberFormat="0" applyFill="0" applyBorder="0" applyAlignment="0" applyProtection="0"/>
    <xf numFmtId="0" fontId="1" fillId="0" borderId="0"/>
    <xf numFmtId="0" fontId="1" fillId="8" borderId="8" applyNumberFormat="0" applyFont="0" applyAlignment="0" applyProtection="0"/>
  </cellStyleXfs>
  <cellXfs count="100">
    <xf numFmtId="0" fontId="0" fillId="0" borderId="0" xfId="0"/>
    <xf numFmtId="0" fontId="18" fillId="0" borderId="0" xfId="54" applyFont="1" applyFill="1"/>
    <xf numFmtId="3" fontId="18" fillId="0" borderId="0" xfId="54" applyNumberFormat="1" applyAlignment="1">
      <alignment horizontal="center"/>
    </xf>
    <xf numFmtId="0" fontId="0" fillId="0" borderId="0" xfId="0"/>
    <xf numFmtId="0" fontId="18" fillId="0" borderId="0" xfId="54" applyFill="1"/>
    <xf numFmtId="0" fontId="18" fillId="0" borderId="0" xfId="54"/>
    <xf numFmtId="0" fontId="19" fillId="0" borderId="0" xfId="54" applyFont="1"/>
    <xf numFmtId="0" fontId="19" fillId="0" borderId="0" xfId="54" applyFont="1" applyAlignment="1">
      <alignment horizontal="center"/>
    </xf>
    <xf numFmtId="0" fontId="19" fillId="0" borderId="0" xfId="54" applyFont="1" applyFill="1" applyAlignment="1">
      <alignment horizontal="center"/>
    </xf>
    <xf numFmtId="0" fontId="0" fillId="0" borderId="0" xfId="0"/>
    <xf numFmtId="0" fontId="18" fillId="0" borderId="0" xfId="54" applyFill="1"/>
    <xf numFmtId="0" fontId="18" fillId="0" borderId="0" xfId="54"/>
    <xf numFmtId="0" fontId="18" fillId="0" borderId="0" xfId="49"/>
    <xf numFmtId="0" fontId="19" fillId="0" borderId="0" xfId="49" applyFont="1"/>
    <xf numFmtId="0" fontId="19" fillId="0" borderId="0" xfId="49" applyFont="1" applyAlignment="1">
      <alignment horizontal="center"/>
    </xf>
    <xf numFmtId="0" fontId="19" fillId="0" borderId="0" xfId="49" applyFont="1" applyFill="1" applyAlignment="1">
      <alignment horizontal="center"/>
    </xf>
    <xf numFmtId="3" fontId="18" fillId="0" borderId="0" xfId="49" applyNumberFormat="1" applyAlignment="1">
      <alignment horizontal="center"/>
    </xf>
    <xf numFmtId="0" fontId="18" fillId="0" borderId="0" xfId="49" applyFill="1"/>
    <xf numFmtId="0" fontId="0" fillId="0" borderId="0" xfId="0"/>
    <xf numFmtId="0" fontId="18" fillId="0" borderId="0" xfId="54" applyFill="1"/>
    <xf numFmtId="0" fontId="18" fillId="0" borderId="0" xfId="54"/>
    <xf numFmtId="0" fontId="18" fillId="0" borderId="0" xfId="49"/>
    <xf numFmtId="0" fontId="19" fillId="0" borderId="0" xfId="49" applyFont="1"/>
    <xf numFmtId="0" fontId="19" fillId="0" borderId="0" xfId="49" applyFont="1" applyAlignment="1">
      <alignment horizontal="center"/>
    </xf>
    <xf numFmtId="0" fontId="19" fillId="0" borderId="0" xfId="49" applyFont="1" applyFill="1" applyAlignment="1">
      <alignment horizontal="center"/>
    </xf>
    <xf numFmtId="3" fontId="18" fillId="0" borderId="0" xfId="49" applyNumberFormat="1" applyAlignment="1">
      <alignment horizontal="center"/>
    </xf>
    <xf numFmtId="0" fontId="0" fillId="0" borderId="0" xfId="0"/>
    <xf numFmtId="0" fontId="18" fillId="0" borderId="0" xfId="54" applyFill="1"/>
    <xf numFmtId="0" fontId="18" fillId="0" borderId="0" xfId="54"/>
    <xf numFmtId="0" fontId="18" fillId="0" borderId="0" xfId="49"/>
    <xf numFmtId="0" fontId="19" fillId="0" borderId="0" xfId="49" applyFont="1"/>
    <xf numFmtId="0" fontId="19" fillId="0" borderId="0" xfId="49" applyFont="1" applyAlignment="1">
      <alignment horizontal="center"/>
    </xf>
    <xf numFmtId="0" fontId="19" fillId="0" borderId="0" xfId="49" applyFont="1" applyFill="1" applyAlignment="1">
      <alignment horizontal="center"/>
    </xf>
    <xf numFmtId="3" fontId="18" fillId="0" borderId="0" xfId="49" applyNumberFormat="1" applyAlignment="1">
      <alignment horizontal="center"/>
    </xf>
    <xf numFmtId="0" fontId="0" fillId="0" borderId="0" xfId="0"/>
    <xf numFmtId="0" fontId="18" fillId="0" borderId="0" xfId="54" applyFill="1"/>
    <xf numFmtId="0" fontId="18" fillId="0" borderId="0" xfId="54"/>
    <xf numFmtId="0" fontId="18" fillId="0" borderId="0" xfId="49"/>
    <xf numFmtId="0" fontId="19" fillId="0" borderId="0" xfId="49" applyFont="1"/>
    <xf numFmtId="0" fontId="19" fillId="0" borderId="0" xfId="49" applyFont="1" applyAlignment="1">
      <alignment horizontal="center"/>
    </xf>
    <xf numFmtId="0" fontId="19" fillId="0" borderId="0" xfId="49" applyFont="1" applyFill="1" applyAlignment="1">
      <alignment horizontal="center"/>
    </xf>
    <xf numFmtId="3" fontId="18" fillId="0" borderId="0" xfId="49" applyNumberFormat="1" applyFont="1" applyAlignment="1">
      <alignment horizontal="center"/>
    </xf>
    <xf numFmtId="0" fontId="18" fillId="0" borderId="0" xfId="49" applyFill="1"/>
    <xf numFmtId="0" fontId="0" fillId="0" borderId="0" xfId="0"/>
    <xf numFmtId="0" fontId="18" fillId="0" borderId="0" xfId="54" applyFill="1"/>
    <xf numFmtId="0" fontId="18" fillId="0" borderId="0" xfId="54"/>
    <xf numFmtId="0" fontId="18" fillId="0" borderId="0" xfId="49"/>
    <xf numFmtId="0" fontId="19" fillId="0" borderId="0" xfId="49" applyFont="1"/>
    <xf numFmtId="0" fontId="19" fillId="0" borderId="0" xfId="49" applyFont="1" applyAlignment="1">
      <alignment horizontal="center"/>
    </xf>
    <xf numFmtId="0" fontId="19" fillId="0" borderId="0" xfId="49" applyFont="1" applyFill="1" applyAlignment="1">
      <alignment horizontal="center"/>
    </xf>
    <xf numFmtId="3" fontId="18" fillId="0" borderId="0" xfId="49" applyNumberFormat="1" applyFont="1" applyAlignment="1">
      <alignment horizontal="center"/>
    </xf>
    <xf numFmtId="0" fontId="18" fillId="0" borderId="0" xfId="49" applyFill="1"/>
    <xf numFmtId="0" fontId="0" fillId="0" borderId="0" xfId="0"/>
    <xf numFmtId="0" fontId="18" fillId="0" borderId="0" xfId="54" applyFill="1"/>
    <xf numFmtId="0" fontId="18" fillId="0" borderId="0" xfId="54"/>
    <xf numFmtId="0" fontId="18" fillId="0" borderId="0" xfId="49"/>
    <xf numFmtId="0" fontId="19" fillId="0" borderId="0" xfId="49" applyFont="1"/>
    <xf numFmtId="0" fontId="19" fillId="0" borderId="0" xfId="49" applyFont="1" applyAlignment="1">
      <alignment horizontal="center"/>
    </xf>
    <xf numFmtId="0" fontId="19" fillId="0" borderId="0" xfId="49" applyFont="1" applyFill="1" applyAlignment="1">
      <alignment horizontal="center"/>
    </xf>
    <xf numFmtId="3" fontId="18" fillId="0" borderId="0" xfId="49" applyNumberFormat="1" applyFont="1" applyAlignment="1">
      <alignment horizontal="center"/>
    </xf>
    <xf numFmtId="0" fontId="18" fillId="0" borderId="0" xfId="49" applyFill="1"/>
    <xf numFmtId="0" fontId="18" fillId="0" borderId="0" xfId="49" applyAlignment="1">
      <alignment horizontal="center"/>
    </xf>
    <xf numFmtId="0" fontId="0" fillId="0" borderId="0" xfId="0"/>
    <xf numFmtId="0" fontId="18" fillId="0" borderId="0" xfId="49" applyFill="1"/>
    <xf numFmtId="3" fontId="18" fillId="0" borderId="0" xfId="54" applyNumberFormat="1" applyAlignment="1">
      <alignment horizontal="center"/>
    </xf>
    <xf numFmtId="0" fontId="0" fillId="0" borderId="0" xfId="0"/>
    <xf numFmtId="3" fontId="18" fillId="0" borderId="0" xfId="49" applyNumberFormat="1" applyAlignment="1">
      <alignment horizontal="center"/>
    </xf>
    <xf numFmtId="0" fontId="0" fillId="0" borderId="0" xfId="0"/>
    <xf numFmtId="3" fontId="18" fillId="0" borderId="0" xfId="49" applyNumberFormat="1" applyAlignment="1">
      <alignment horizontal="center"/>
    </xf>
    <xf numFmtId="0" fontId="18" fillId="0" borderId="0" xfId="49" applyFill="1"/>
    <xf numFmtId="3" fontId="18" fillId="0" borderId="0" xfId="49" applyNumberFormat="1" applyFont="1" applyAlignment="1">
      <alignment horizontal="center"/>
    </xf>
    <xf numFmtId="3" fontId="18" fillId="0" borderId="0" xfId="49" applyNumberFormat="1" applyAlignment="1">
      <alignment horizontal="center"/>
    </xf>
    <xf numFmtId="3" fontId="0" fillId="0" borderId="0" xfId="0" applyNumberFormat="1"/>
    <xf numFmtId="0" fontId="18" fillId="0" borderId="0" xfId="49" applyFill="1"/>
    <xf numFmtId="3" fontId="18" fillId="0" borderId="0" xfId="49" applyNumberFormat="1" applyFont="1" applyAlignment="1">
      <alignment horizontal="center"/>
    </xf>
    <xf numFmtId="0" fontId="18" fillId="0" borderId="0" xfId="49" applyFill="1"/>
    <xf numFmtId="3" fontId="18" fillId="0" borderId="0" xfId="49" applyNumberFormat="1" applyFont="1" applyAlignment="1">
      <alignment horizontal="center"/>
    </xf>
    <xf numFmtId="3" fontId="18" fillId="0" borderId="0" xfId="49" applyNumberFormat="1" applyFont="1" applyAlignment="1">
      <alignment horizontal="center"/>
    </xf>
    <xf numFmtId="0" fontId="0" fillId="0" borderId="0" xfId="0"/>
    <xf numFmtId="3" fontId="18" fillId="0" borderId="0" xfId="49" applyNumberFormat="1" applyFont="1" applyAlignment="1">
      <alignment horizontal="center"/>
    </xf>
    <xf numFmtId="3" fontId="0" fillId="0" borderId="0" xfId="0" applyNumberFormat="1"/>
    <xf numFmtId="3" fontId="18" fillId="0" borderId="0" xfId="54" applyNumberFormat="1" applyAlignment="1">
      <alignment horizontal="center"/>
    </xf>
    <xf numFmtId="3" fontId="18" fillId="0" borderId="0" xfId="49" applyNumberFormat="1" applyAlignment="1">
      <alignment horizontal="center"/>
    </xf>
    <xf numFmtId="3" fontId="18" fillId="0" borderId="0" xfId="49" applyNumberFormat="1" applyFont="1" applyAlignment="1">
      <alignment horizontal="center"/>
    </xf>
    <xf numFmtId="3" fontId="18" fillId="0" borderId="0" xfId="54" applyNumberFormat="1" applyAlignment="1">
      <alignment horizontal="center"/>
    </xf>
    <xf numFmtId="3" fontId="18" fillId="0" borderId="0" xfId="54" applyNumberFormat="1" applyAlignment="1">
      <alignment horizontal="center"/>
    </xf>
    <xf numFmtId="3" fontId="18" fillId="0" borderId="0" xfId="49" applyNumberFormat="1" applyFont="1" applyAlignment="1">
      <alignment horizontal="center"/>
    </xf>
    <xf numFmtId="3" fontId="18" fillId="0" borderId="0" xfId="49" applyNumberFormat="1" applyAlignment="1">
      <alignment horizontal="center"/>
    </xf>
    <xf numFmtId="3" fontId="18" fillId="0" borderId="0" xfId="54" applyNumberFormat="1" applyAlignment="1">
      <alignment horizontal="center"/>
    </xf>
    <xf numFmtId="49"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16" fillId="0" borderId="0" xfId="0" applyFont="1"/>
    <xf numFmtId="0" fontId="0" fillId="0" borderId="0" xfId="0"/>
    <xf numFmtId="0" fontId="0" fillId="0" borderId="0" xfId="0" applyAlignment="1">
      <alignment wrapText="1"/>
    </xf>
    <xf numFmtId="0" fontId="0" fillId="0" borderId="0" xfId="0" applyNumberFormat="1" applyAlignment="1">
      <alignment wrapText="1"/>
    </xf>
    <xf numFmtId="0" fontId="16" fillId="0" borderId="0" xfId="0" applyFont="1"/>
    <xf numFmtId="3" fontId="18" fillId="0" borderId="0" xfId="54" applyNumberFormat="1" applyFill="1" applyAlignment="1">
      <alignment horizontal="center"/>
    </xf>
    <xf numFmtId="3" fontId="0" fillId="0" borderId="0" xfId="0" applyNumberFormat="1" applyAlignment="1">
      <alignment horizontal="center"/>
    </xf>
  </cellXfs>
  <cellStyles count="104">
    <cellStyle name="20% - Accent1" xfId="19" builtinId="30" customBuiltin="1"/>
    <cellStyle name="20% - Accent1 2" xfId="86" xr:uid="{00000000-0005-0000-0000-000001000000}"/>
    <cellStyle name="20% - Accent2" xfId="23" builtinId="34" customBuiltin="1"/>
    <cellStyle name="20% - Accent2 2" xfId="85" xr:uid="{00000000-0005-0000-0000-000003000000}"/>
    <cellStyle name="20% - Accent3" xfId="27" builtinId="38" customBuiltin="1"/>
    <cellStyle name="20% - Accent3 2" xfId="81" xr:uid="{00000000-0005-0000-0000-000005000000}"/>
    <cellStyle name="20% - Accent4" xfId="31" builtinId="42" customBuiltin="1"/>
    <cellStyle name="20% - Accent4 2" xfId="75" xr:uid="{00000000-0005-0000-0000-000007000000}"/>
    <cellStyle name="20% - Accent5" xfId="35" builtinId="46" customBuiltin="1"/>
    <cellStyle name="20% - Accent5 2" xfId="79" xr:uid="{00000000-0005-0000-0000-000009000000}"/>
    <cellStyle name="20% - Accent6" xfId="39" builtinId="50" customBuiltin="1"/>
    <cellStyle name="20% - Accent6 2" xfId="72" xr:uid="{00000000-0005-0000-0000-00000B000000}"/>
    <cellStyle name="40% - Accent1" xfId="20" builtinId="31" customBuiltin="1"/>
    <cellStyle name="40% - Accent1 2" xfId="74" xr:uid="{00000000-0005-0000-0000-00000D000000}"/>
    <cellStyle name="40% - Accent2" xfId="24" builtinId="35" customBuiltin="1"/>
    <cellStyle name="40% - Accent2 2" xfId="68" xr:uid="{00000000-0005-0000-0000-00000F000000}"/>
    <cellStyle name="40% - Accent3" xfId="28" builtinId="39" customBuiltin="1"/>
    <cellStyle name="40% - Accent3 2" xfId="83" xr:uid="{00000000-0005-0000-0000-000011000000}"/>
    <cellStyle name="40% - Accent4" xfId="32" builtinId="43" customBuiltin="1"/>
    <cellStyle name="40% - Accent4 2" xfId="84" xr:uid="{00000000-0005-0000-0000-000013000000}"/>
    <cellStyle name="40% - Accent5" xfId="36" builtinId="47" customBuiltin="1"/>
    <cellStyle name="40% - Accent5 2" xfId="76" xr:uid="{00000000-0005-0000-0000-000015000000}"/>
    <cellStyle name="40% - Accent6" xfId="40" builtinId="51" customBuiltin="1"/>
    <cellStyle name="40% - Accent6 2" xfId="77" xr:uid="{00000000-0005-0000-0000-00001700000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xr:uid="{00000000-0005-0000-0000-000027000000}"/>
    <cellStyle name="Comma 2 2" xfId="45" xr:uid="{00000000-0005-0000-0000-000028000000}"/>
    <cellStyle name="Comma 2 3" xfId="63" xr:uid="{00000000-0005-0000-0000-000029000000}"/>
    <cellStyle name="Comma 2 3 2" xfId="65" xr:uid="{00000000-0005-0000-0000-00002A000000}"/>
    <cellStyle name="Comma 2 3 3" xfId="42" xr:uid="{00000000-0005-0000-0000-00002B000000}"/>
    <cellStyle name="Comma 3" xfId="46" xr:uid="{00000000-0005-0000-0000-00002C000000}"/>
    <cellStyle name="Comma 4" xfId="47" xr:uid="{00000000-0005-0000-0000-00002D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102" xr:uid="{00000000-0005-0000-0000-000038000000}"/>
    <cellStyle name="Normal 2" xfId="48" xr:uid="{00000000-0005-0000-0000-000039000000}"/>
    <cellStyle name="Normal 2 2" xfId="57" xr:uid="{00000000-0005-0000-0000-00003A000000}"/>
    <cellStyle name="Normal 2 2 2" xfId="70" xr:uid="{00000000-0005-0000-0000-00003B000000}"/>
    <cellStyle name="Normal 2 3" xfId="56" xr:uid="{00000000-0005-0000-0000-00003C000000}"/>
    <cellStyle name="Normal 2 4" xfId="62" xr:uid="{00000000-0005-0000-0000-00003D000000}"/>
    <cellStyle name="Normal 2 4 2" xfId="64" xr:uid="{00000000-0005-0000-0000-00003E000000}"/>
    <cellStyle name="Normal 2 4 3" xfId="43" xr:uid="{00000000-0005-0000-0000-00003F000000}"/>
    <cellStyle name="Normal 2 5" xfId="97" xr:uid="{00000000-0005-0000-0000-000040000000}"/>
    <cellStyle name="Normal 2 6" xfId="96" xr:uid="{00000000-0005-0000-0000-000041000000}"/>
    <cellStyle name="Normal 2 6 2" xfId="98" xr:uid="{00000000-0005-0000-0000-000042000000}"/>
    <cellStyle name="Normal 3" xfId="49" xr:uid="{00000000-0005-0000-0000-000043000000}"/>
    <cellStyle name="Normal 3 2" xfId="50" xr:uid="{00000000-0005-0000-0000-000044000000}"/>
    <cellStyle name="Normal 3 2 2" xfId="82" xr:uid="{00000000-0005-0000-0000-000045000000}"/>
    <cellStyle name="Normal 3 3" xfId="69" xr:uid="{00000000-0005-0000-0000-000046000000}"/>
    <cellStyle name="Normal 4" xfId="51" xr:uid="{00000000-0005-0000-0000-000047000000}"/>
    <cellStyle name="Normal 4 2" xfId="52" xr:uid="{00000000-0005-0000-0000-000048000000}"/>
    <cellStyle name="Normal 5" xfId="53" xr:uid="{00000000-0005-0000-0000-000049000000}"/>
    <cellStyle name="Normal 5 2" xfId="66" xr:uid="{00000000-0005-0000-0000-00004A000000}"/>
    <cellStyle name="Normal 5 2 2" xfId="87" xr:uid="{00000000-0005-0000-0000-00004B000000}"/>
    <cellStyle name="Normal 5 3" xfId="80" xr:uid="{00000000-0005-0000-0000-00004C000000}"/>
    <cellStyle name="Normal 5 3 2" xfId="88" xr:uid="{00000000-0005-0000-0000-00004D000000}"/>
    <cellStyle name="Normal 5 4" xfId="89" xr:uid="{00000000-0005-0000-0000-00004E000000}"/>
    <cellStyle name="Normal 5 5" xfId="67" xr:uid="{00000000-0005-0000-0000-00004F000000}"/>
    <cellStyle name="Normal 6" xfId="54" xr:uid="{00000000-0005-0000-0000-000050000000}"/>
    <cellStyle name="Normal 7" xfId="55" xr:uid="{00000000-0005-0000-0000-000051000000}"/>
    <cellStyle name="Normal 7 2" xfId="59" xr:uid="{00000000-0005-0000-0000-000052000000}"/>
    <cellStyle name="Normal 7 3" xfId="60" xr:uid="{00000000-0005-0000-0000-000053000000}"/>
    <cellStyle name="Normal 7 3 2" xfId="61" xr:uid="{00000000-0005-0000-0000-000054000000}"/>
    <cellStyle name="Normal 7 4" xfId="90" xr:uid="{00000000-0005-0000-0000-000055000000}"/>
    <cellStyle name="Normal 8" xfId="73" xr:uid="{00000000-0005-0000-0000-000056000000}"/>
    <cellStyle name="Normal 8 2" xfId="91" xr:uid="{00000000-0005-0000-0000-000057000000}"/>
    <cellStyle name="Normal 9" xfId="99" xr:uid="{00000000-0005-0000-0000-000058000000}"/>
    <cellStyle name="Note" xfId="15" builtinId="10" customBuiltin="1"/>
    <cellStyle name="Note 2" xfId="58" xr:uid="{00000000-0005-0000-0000-00005A000000}"/>
    <cellStyle name="Note 2 2" xfId="92" xr:uid="{00000000-0005-0000-0000-00005B000000}"/>
    <cellStyle name="Note 3" xfId="71" xr:uid="{00000000-0005-0000-0000-00005C000000}"/>
    <cellStyle name="Note 3 2" xfId="93" xr:uid="{00000000-0005-0000-0000-00005D000000}"/>
    <cellStyle name="Note 4" xfId="94" xr:uid="{00000000-0005-0000-0000-00005E000000}"/>
    <cellStyle name="Note 5" xfId="100" xr:uid="{00000000-0005-0000-0000-00005F000000}"/>
    <cellStyle name="Note 6" xfId="103" xr:uid="{00000000-0005-0000-0000-000060000000}"/>
    <cellStyle name="Output" xfId="10" builtinId="21" customBuiltin="1"/>
    <cellStyle name="Percent 2" xfId="78" xr:uid="{00000000-0005-0000-0000-000062000000}"/>
    <cellStyle name="Percent 3" xfId="95" xr:uid="{00000000-0005-0000-0000-000063000000}"/>
    <cellStyle name="Title" xfId="1" builtinId="15" customBuiltin="1"/>
    <cellStyle name="Title 2" xfId="101" xr:uid="{00000000-0005-0000-0000-000065000000}"/>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
  <sheetViews>
    <sheetView workbookViewId="0">
      <pane xSplit="1" ySplit="3" topLeftCell="B4" activePane="bottomRight" state="frozen"/>
      <selection pane="topRight" activeCell="B1" sqref="B1"/>
      <selection pane="bottomLeft" activeCell="A6" sqref="A6"/>
      <selection pane="bottomRight" activeCell="A8" sqref="A8"/>
    </sheetView>
  </sheetViews>
  <sheetFormatPr defaultColWidth="8.77734375" defaultRowHeight="14.4" x14ac:dyDescent="0.3"/>
  <cols>
    <col min="1" max="1" width="62.44140625" customWidth="1"/>
  </cols>
  <sheetData>
    <row r="1" spans="1:32" x14ac:dyDescent="0.3">
      <c r="A1" s="7" t="s">
        <v>15</v>
      </c>
      <c r="B1" s="5"/>
      <c r="C1" s="7"/>
      <c r="D1" s="7"/>
      <c r="E1" s="5"/>
      <c r="F1" s="5"/>
      <c r="G1" s="5"/>
      <c r="H1" s="5"/>
      <c r="I1" s="5"/>
      <c r="J1" s="5"/>
      <c r="K1" s="5"/>
      <c r="L1" s="5"/>
      <c r="M1" s="5"/>
      <c r="N1" s="5"/>
      <c r="O1" s="5"/>
      <c r="P1" s="5"/>
      <c r="Q1" s="5"/>
      <c r="R1" s="5"/>
      <c r="S1" s="5"/>
      <c r="T1" s="5"/>
      <c r="U1" s="5"/>
      <c r="V1" s="5"/>
      <c r="W1" s="5"/>
      <c r="X1" s="5"/>
      <c r="Y1" s="5"/>
      <c r="Z1" s="5"/>
      <c r="AA1" s="5"/>
      <c r="AB1" s="3"/>
      <c r="AC1" s="3"/>
      <c r="AD1" s="3"/>
    </row>
    <row r="2" spans="1:32" x14ac:dyDescent="0.3">
      <c r="A2" s="7" t="s">
        <v>16</v>
      </c>
      <c r="B2" s="5"/>
      <c r="C2" s="7"/>
      <c r="D2" s="7"/>
      <c r="E2" s="5"/>
      <c r="F2" s="5"/>
      <c r="G2" s="5"/>
      <c r="H2" s="5"/>
      <c r="I2" s="5"/>
      <c r="J2" s="5"/>
      <c r="K2" s="5"/>
      <c r="L2" s="5"/>
      <c r="M2" s="5"/>
      <c r="N2" s="5"/>
      <c r="O2" s="5"/>
      <c r="P2" s="5"/>
      <c r="Q2" s="5"/>
      <c r="R2" s="5"/>
      <c r="S2" s="5"/>
      <c r="T2" s="5"/>
      <c r="U2" s="5"/>
      <c r="V2" s="5"/>
      <c r="W2" s="5"/>
      <c r="X2" s="5"/>
      <c r="Y2" s="5"/>
      <c r="Z2" s="5"/>
      <c r="AA2" s="5"/>
      <c r="AB2" s="3"/>
      <c r="AC2" s="3"/>
      <c r="AD2" s="3"/>
    </row>
    <row r="3" spans="1:32" x14ac:dyDescent="0.3">
      <c r="A3" s="6" t="s">
        <v>0</v>
      </c>
      <c r="B3" s="7">
        <v>1970</v>
      </c>
      <c r="C3" s="7">
        <v>1975</v>
      </c>
      <c r="D3" s="7">
        <v>1980</v>
      </c>
      <c r="E3" s="7">
        <v>1985</v>
      </c>
      <c r="F3" s="7">
        <v>1990</v>
      </c>
      <c r="G3" s="7">
        <v>1991</v>
      </c>
      <c r="H3" s="7">
        <v>1992</v>
      </c>
      <c r="I3" s="7">
        <v>1993</v>
      </c>
      <c r="J3" s="7">
        <v>1994</v>
      </c>
      <c r="K3" s="7">
        <v>1995</v>
      </c>
      <c r="L3" s="7">
        <v>1996</v>
      </c>
      <c r="M3" s="7">
        <v>1997</v>
      </c>
      <c r="N3" s="7">
        <v>1998</v>
      </c>
      <c r="O3" s="7">
        <v>1999</v>
      </c>
      <c r="P3" s="7">
        <v>2000</v>
      </c>
      <c r="Q3" s="7">
        <v>2001</v>
      </c>
      <c r="R3" s="7">
        <v>2002</v>
      </c>
      <c r="S3" s="7">
        <v>2003</v>
      </c>
      <c r="T3" s="7">
        <v>2004</v>
      </c>
      <c r="U3" s="7">
        <v>2005</v>
      </c>
      <c r="V3" s="7">
        <v>2006</v>
      </c>
      <c r="W3" s="7">
        <v>2007</v>
      </c>
      <c r="X3" s="7">
        <v>2008</v>
      </c>
      <c r="Y3" s="7">
        <v>2009</v>
      </c>
      <c r="Z3" s="7">
        <v>2010</v>
      </c>
      <c r="AA3" s="7">
        <v>2011</v>
      </c>
      <c r="AB3" s="7">
        <v>2012</v>
      </c>
      <c r="AC3" s="7">
        <v>2013</v>
      </c>
      <c r="AD3" s="8">
        <v>2014</v>
      </c>
      <c r="AE3" s="8">
        <v>2015</v>
      </c>
      <c r="AF3" s="8">
        <v>2016</v>
      </c>
    </row>
    <row r="4" spans="1:32" x14ac:dyDescent="0.3">
      <c r="A4" s="5" t="s">
        <v>1</v>
      </c>
      <c r="B4" s="64">
        <v>237</v>
      </c>
      <c r="C4" s="64">
        <v>276</v>
      </c>
      <c r="D4" s="64">
        <v>322</v>
      </c>
      <c r="E4" s="64">
        <v>291</v>
      </c>
      <c r="F4" s="64">
        <v>363</v>
      </c>
      <c r="G4" s="64">
        <v>349</v>
      </c>
      <c r="H4" s="64">
        <v>350</v>
      </c>
      <c r="I4" s="64">
        <v>363</v>
      </c>
      <c r="J4" s="64">
        <v>370</v>
      </c>
      <c r="K4" s="64">
        <v>372</v>
      </c>
      <c r="L4" s="64">
        <v>407.74885999999998</v>
      </c>
      <c r="M4" s="64">
        <v>422.67057</v>
      </c>
      <c r="N4" s="64">
        <v>450.78603999999996</v>
      </c>
      <c r="O4" s="64">
        <v>496.20483899999999</v>
      </c>
      <c r="P4" s="64">
        <v>483.96913199999995</v>
      </c>
      <c r="Q4" s="64">
        <v>484.73252000000002</v>
      </c>
      <c r="R4" s="81">
        <v>656.59267291024696</v>
      </c>
      <c r="S4" s="81">
        <v>652.54836220951631</v>
      </c>
      <c r="T4" s="81">
        <v>647.60557430878555</v>
      </c>
      <c r="U4" s="81">
        <v>642.66278640805501</v>
      </c>
      <c r="V4" s="81">
        <v>672.8937946254033</v>
      </c>
      <c r="W4" s="81">
        <v>703.12480284275171</v>
      </c>
      <c r="X4" s="81">
        <v>728.48011348893078</v>
      </c>
      <c r="Y4" s="85">
        <v>747.11622620694163</v>
      </c>
      <c r="Z4" s="85">
        <v>765.75233892495248</v>
      </c>
      <c r="AA4" s="98">
        <v>784.38845164296322</v>
      </c>
      <c r="AB4" s="98">
        <v>761.79932892190232</v>
      </c>
      <c r="AC4" s="98">
        <v>739.21020620084141</v>
      </c>
      <c r="AD4" s="98">
        <v>716.6210834797804</v>
      </c>
      <c r="AE4" s="98">
        <v>716.6210834797804</v>
      </c>
      <c r="AF4" s="98">
        <v>716.6210834797804</v>
      </c>
    </row>
    <row r="5" spans="1:32" x14ac:dyDescent="0.3">
      <c r="A5" s="5" t="s">
        <v>2</v>
      </c>
      <c r="B5" s="64">
        <v>770</v>
      </c>
      <c r="C5" s="64">
        <v>763</v>
      </c>
      <c r="D5" s="64">
        <v>750</v>
      </c>
      <c r="E5" s="64">
        <v>670</v>
      </c>
      <c r="F5" s="64">
        <v>879</v>
      </c>
      <c r="G5" s="64">
        <v>920</v>
      </c>
      <c r="H5" s="64">
        <v>955</v>
      </c>
      <c r="I5" s="64">
        <v>1043</v>
      </c>
      <c r="J5" s="64">
        <v>1041</v>
      </c>
      <c r="K5" s="64">
        <v>1056</v>
      </c>
      <c r="L5" s="64">
        <v>1188.11618</v>
      </c>
      <c r="M5" s="64">
        <v>1162.4085600000001</v>
      </c>
      <c r="N5" s="64">
        <v>1150.6751999999999</v>
      </c>
      <c r="O5" s="64">
        <v>1212.6454920000001</v>
      </c>
      <c r="P5" s="64">
        <v>1219.1205979999995</v>
      </c>
      <c r="Q5" s="64">
        <v>1252.8060559999994</v>
      </c>
      <c r="R5" s="81">
        <v>1267.1338480802497</v>
      </c>
      <c r="S5" s="81">
        <v>1230.6313506467734</v>
      </c>
      <c r="T5" s="81">
        <v>1191.9829307544551</v>
      </c>
      <c r="U5" s="81">
        <v>1151.7175558621054</v>
      </c>
      <c r="V5" s="81">
        <v>1067.4640522195627</v>
      </c>
      <c r="W5" s="81">
        <v>983.21054857701984</v>
      </c>
      <c r="X5" s="81">
        <v>898.34839542582961</v>
      </c>
      <c r="Y5" s="85">
        <v>919.31544703936868</v>
      </c>
      <c r="Z5" s="85">
        <v>940.28249865290775</v>
      </c>
      <c r="AA5" s="98">
        <v>961.24955026644693</v>
      </c>
      <c r="AB5" s="98">
        <v>959.66964580693434</v>
      </c>
      <c r="AC5" s="98">
        <v>958.08974134742175</v>
      </c>
      <c r="AD5" s="98">
        <v>956.50983688790927</v>
      </c>
      <c r="AE5" s="98">
        <v>956.50983688790927</v>
      </c>
      <c r="AF5" s="98">
        <v>956.50983688790927</v>
      </c>
    </row>
    <row r="6" spans="1:32" x14ac:dyDescent="0.3">
      <c r="A6" s="5" t="s">
        <v>3</v>
      </c>
      <c r="B6" s="64">
        <v>3625</v>
      </c>
      <c r="C6" s="64">
        <v>3441</v>
      </c>
      <c r="D6" s="64">
        <v>6230</v>
      </c>
      <c r="E6" s="64">
        <v>7525</v>
      </c>
      <c r="F6" s="64">
        <v>4269</v>
      </c>
      <c r="G6" s="64">
        <v>4587</v>
      </c>
      <c r="H6" s="64">
        <v>4849</v>
      </c>
      <c r="I6" s="64">
        <v>4181</v>
      </c>
      <c r="J6" s="64">
        <v>4108</v>
      </c>
      <c r="K6" s="64">
        <v>4506</v>
      </c>
      <c r="L6" s="64">
        <v>2740.5335399999999</v>
      </c>
      <c r="M6" s="64">
        <v>2742.2360299999996</v>
      </c>
      <c r="N6" s="64">
        <v>2727.4366400000004</v>
      </c>
      <c r="O6" s="64">
        <v>3828.9991940000018</v>
      </c>
      <c r="P6" s="64">
        <v>3080.9052110000011</v>
      </c>
      <c r="Q6" s="64">
        <v>3087.9353070000006</v>
      </c>
      <c r="R6" s="81">
        <v>3550.0528319395198</v>
      </c>
      <c r="S6" s="81">
        <v>3477.7417653152252</v>
      </c>
      <c r="T6" s="81">
        <v>3404.5474358549377</v>
      </c>
      <c r="U6" s="81">
        <v>3330.7379159636571</v>
      </c>
      <c r="V6" s="81">
        <v>3136.8784069241283</v>
      </c>
      <c r="W6" s="81">
        <v>2943.018897884599</v>
      </c>
      <c r="X6" s="81">
        <v>2749.1268536041566</v>
      </c>
      <c r="Y6" s="85">
        <v>2783.4481347665815</v>
      </c>
      <c r="Z6" s="85">
        <v>2817.7694159290063</v>
      </c>
      <c r="AA6" s="98">
        <v>2852.0906970914311</v>
      </c>
      <c r="AB6" s="98">
        <v>2718.7455935822245</v>
      </c>
      <c r="AC6" s="98">
        <v>2585.4004900730179</v>
      </c>
      <c r="AD6" s="98">
        <v>2452.0553865638108</v>
      </c>
      <c r="AE6" s="98">
        <v>2452.0553865638108</v>
      </c>
      <c r="AF6" s="98">
        <v>2452.0553865638108</v>
      </c>
    </row>
    <row r="7" spans="1:32" x14ac:dyDescent="0.3">
      <c r="A7" s="5" t="s">
        <v>4</v>
      </c>
      <c r="B7" s="64">
        <v>3397</v>
      </c>
      <c r="C7" s="64">
        <v>2204</v>
      </c>
      <c r="D7" s="64">
        <v>2151</v>
      </c>
      <c r="E7" s="64">
        <v>1845</v>
      </c>
      <c r="F7" s="64">
        <v>1183</v>
      </c>
      <c r="G7" s="64">
        <v>1127</v>
      </c>
      <c r="H7" s="64">
        <v>1112</v>
      </c>
      <c r="I7" s="64">
        <v>1093</v>
      </c>
      <c r="J7" s="64">
        <v>1171</v>
      </c>
      <c r="K7" s="64">
        <v>1223</v>
      </c>
      <c r="L7" s="64">
        <v>1052.98846</v>
      </c>
      <c r="M7" s="64">
        <v>1071.1041200000002</v>
      </c>
      <c r="N7" s="64">
        <v>1081.03072</v>
      </c>
      <c r="O7" s="64">
        <v>349.960509</v>
      </c>
      <c r="P7" s="64">
        <v>360.53034700000012</v>
      </c>
      <c r="Q7" s="64">
        <v>372.45794000000001</v>
      </c>
      <c r="R7" s="81">
        <v>283.91125561267341</v>
      </c>
      <c r="S7" s="81">
        <v>258.61606936588169</v>
      </c>
      <c r="T7" s="81">
        <v>233.32088311908993</v>
      </c>
      <c r="U7" s="81">
        <v>208.02569687229814</v>
      </c>
      <c r="V7" s="81">
        <v>199.64242284735377</v>
      </c>
      <c r="W7" s="81">
        <v>191.2591488224094</v>
      </c>
      <c r="X7" s="81">
        <v>182.875874798495</v>
      </c>
      <c r="Y7" s="85">
        <v>177.73111472151899</v>
      </c>
      <c r="Z7" s="85">
        <v>172.58635464454298</v>
      </c>
      <c r="AA7" s="98">
        <v>167.44159456756699</v>
      </c>
      <c r="AB7" s="98">
        <v>154.48007204971682</v>
      </c>
      <c r="AC7" s="98">
        <v>141.51854953186665</v>
      </c>
      <c r="AD7" s="98">
        <v>128.55702701401648</v>
      </c>
      <c r="AE7" s="98">
        <v>128.55702701401648</v>
      </c>
      <c r="AF7" s="98">
        <v>128.55702701401648</v>
      </c>
    </row>
    <row r="8" spans="1:32" x14ac:dyDescent="0.3">
      <c r="A8" s="5" t="s">
        <v>5</v>
      </c>
      <c r="B8" s="64">
        <v>3644</v>
      </c>
      <c r="C8" s="64">
        <v>2496</v>
      </c>
      <c r="D8" s="64">
        <v>2246</v>
      </c>
      <c r="E8" s="64">
        <v>2223</v>
      </c>
      <c r="F8" s="64">
        <v>2640</v>
      </c>
      <c r="G8" s="64">
        <v>2571</v>
      </c>
      <c r="H8" s="64">
        <v>2496</v>
      </c>
      <c r="I8" s="64">
        <v>2536</v>
      </c>
      <c r="J8" s="64">
        <v>2475</v>
      </c>
      <c r="K8" s="64">
        <v>2380</v>
      </c>
      <c r="L8" s="64">
        <v>1598.51695</v>
      </c>
      <c r="M8" s="64">
        <v>1709.65122</v>
      </c>
      <c r="N8" s="64">
        <v>1701.9840300000001</v>
      </c>
      <c r="O8" s="64">
        <v>1254.5538729999998</v>
      </c>
      <c r="P8" s="64">
        <v>1295.3036599999998</v>
      </c>
      <c r="Q8" s="64">
        <v>1379.5920000000001</v>
      </c>
      <c r="R8" s="81">
        <v>986.72991907683718</v>
      </c>
      <c r="S8" s="81">
        <v>934.29389472611786</v>
      </c>
      <c r="T8" s="81">
        <v>881.82668037539838</v>
      </c>
      <c r="U8" s="81">
        <v>829.35946602467902</v>
      </c>
      <c r="V8" s="81">
        <v>832.92576475851945</v>
      </c>
      <c r="W8" s="81">
        <v>836.49206349235976</v>
      </c>
      <c r="X8" s="81">
        <v>840.05836221541995</v>
      </c>
      <c r="Y8" s="85">
        <v>815.2992808758712</v>
      </c>
      <c r="Z8" s="85">
        <v>790.54019953632246</v>
      </c>
      <c r="AA8" s="98">
        <v>765.78111819677372</v>
      </c>
      <c r="AB8" s="98">
        <v>713.66894289735694</v>
      </c>
      <c r="AC8" s="98">
        <v>661.55676759794017</v>
      </c>
      <c r="AD8" s="98">
        <v>609.4445922985235</v>
      </c>
      <c r="AE8" s="98">
        <v>609.4445922985235</v>
      </c>
      <c r="AF8" s="98">
        <v>609.4445922985235</v>
      </c>
    </row>
    <row r="9" spans="1:32" x14ac:dyDescent="0.3">
      <c r="A9" s="5" t="s">
        <v>6</v>
      </c>
      <c r="B9" s="64">
        <v>2179</v>
      </c>
      <c r="C9" s="64">
        <v>2211</v>
      </c>
      <c r="D9" s="64">
        <v>1723</v>
      </c>
      <c r="E9" s="64">
        <v>462</v>
      </c>
      <c r="F9" s="64">
        <v>333</v>
      </c>
      <c r="G9" s="64">
        <v>345</v>
      </c>
      <c r="H9" s="64">
        <v>371</v>
      </c>
      <c r="I9" s="64">
        <v>371</v>
      </c>
      <c r="J9" s="64">
        <v>338</v>
      </c>
      <c r="K9" s="64">
        <v>348</v>
      </c>
      <c r="L9" s="64">
        <v>353.75628999999998</v>
      </c>
      <c r="M9" s="64">
        <v>366.94756999999998</v>
      </c>
      <c r="N9" s="64">
        <v>365.62103000000002</v>
      </c>
      <c r="O9" s="64">
        <v>159.42779999999999</v>
      </c>
      <c r="P9" s="64">
        <v>160.59365899999997</v>
      </c>
      <c r="Q9" s="64">
        <v>161.50072299999999</v>
      </c>
      <c r="R9" s="81">
        <v>356.52981678585678</v>
      </c>
      <c r="S9" s="81">
        <v>354.92536028994982</v>
      </c>
      <c r="T9" s="81">
        <v>352.89193438904283</v>
      </c>
      <c r="U9" s="81">
        <v>350.8585084881359</v>
      </c>
      <c r="V9" s="81">
        <v>322.1775988352473</v>
      </c>
      <c r="W9" s="81">
        <v>293.49668918235869</v>
      </c>
      <c r="X9" s="81">
        <v>264.72351853407696</v>
      </c>
      <c r="Y9" s="85">
        <v>400.50358393963927</v>
      </c>
      <c r="Z9" s="85">
        <v>536.28364934520152</v>
      </c>
      <c r="AA9" s="98">
        <v>672.06371475076378</v>
      </c>
      <c r="AB9" s="98">
        <v>734.50674971300884</v>
      </c>
      <c r="AC9" s="98">
        <v>796.94978467525391</v>
      </c>
      <c r="AD9" s="98">
        <v>859.39281963749897</v>
      </c>
      <c r="AE9" s="98">
        <v>859.39281963749897</v>
      </c>
      <c r="AF9" s="98">
        <v>859.39281963749897</v>
      </c>
    </row>
    <row r="10" spans="1:32" x14ac:dyDescent="0.3">
      <c r="A10" s="5" t="s">
        <v>7</v>
      </c>
      <c r="B10" s="64">
        <v>620</v>
      </c>
      <c r="C10" s="64">
        <v>630</v>
      </c>
      <c r="D10" s="64">
        <v>830</v>
      </c>
      <c r="E10" s="64">
        <v>694</v>
      </c>
      <c r="F10" s="64">
        <v>537</v>
      </c>
      <c r="G10" s="64">
        <v>548</v>
      </c>
      <c r="H10" s="64">
        <v>544</v>
      </c>
      <c r="I10" s="64">
        <v>594</v>
      </c>
      <c r="J10" s="64">
        <v>600</v>
      </c>
      <c r="K10" s="64">
        <v>624</v>
      </c>
      <c r="L10" s="64">
        <v>560.62594999999999</v>
      </c>
      <c r="M10" s="64">
        <v>581.50247999999999</v>
      </c>
      <c r="N10" s="64">
        <v>590.05785000000003</v>
      </c>
      <c r="O10" s="64">
        <v>571.09001000000001</v>
      </c>
      <c r="P10" s="64">
        <v>592.49881799999991</v>
      </c>
      <c r="Q10" s="64">
        <v>615.09772800000007</v>
      </c>
      <c r="R10" s="81">
        <v>489.85667666574994</v>
      </c>
      <c r="S10" s="81">
        <v>505.18703800617027</v>
      </c>
      <c r="T10" s="81">
        <v>520.17093634659057</v>
      </c>
      <c r="U10" s="81">
        <v>533.74835468701099</v>
      </c>
      <c r="V10" s="81">
        <v>498.17777659822735</v>
      </c>
      <c r="W10" s="81">
        <v>462.60719850944366</v>
      </c>
      <c r="X10" s="81">
        <v>426.21526534526504</v>
      </c>
      <c r="Y10" s="85">
        <v>396.56012252344664</v>
      </c>
      <c r="Z10" s="85">
        <v>366.90497970162824</v>
      </c>
      <c r="AA10" s="98">
        <v>337.24983687980983</v>
      </c>
      <c r="AB10" s="98">
        <v>427.43309478011491</v>
      </c>
      <c r="AC10" s="98">
        <v>517.61635268041994</v>
      </c>
      <c r="AD10" s="98">
        <v>607.79961058072502</v>
      </c>
      <c r="AE10" s="98">
        <v>607.79961058072502</v>
      </c>
      <c r="AF10" s="98">
        <v>607.79961058072502</v>
      </c>
    </row>
    <row r="11" spans="1:32" x14ac:dyDescent="0.3">
      <c r="A11" s="5" t="s">
        <v>8</v>
      </c>
      <c r="B11" s="64" t="s">
        <v>9</v>
      </c>
      <c r="C11" s="64" t="s">
        <v>9</v>
      </c>
      <c r="D11" s="64" t="s">
        <v>9</v>
      </c>
      <c r="E11" s="64">
        <v>2</v>
      </c>
      <c r="F11" s="64">
        <v>5</v>
      </c>
      <c r="G11" s="64">
        <v>5</v>
      </c>
      <c r="H11" s="64">
        <v>5</v>
      </c>
      <c r="I11" s="64">
        <v>5</v>
      </c>
      <c r="J11" s="64">
        <v>5</v>
      </c>
      <c r="K11" s="64">
        <v>6</v>
      </c>
      <c r="L11" s="64">
        <v>1.47204</v>
      </c>
      <c r="M11" s="64">
        <v>1.52017</v>
      </c>
      <c r="N11" s="64">
        <v>1.5333800000000002</v>
      </c>
      <c r="O11" s="64">
        <v>52.140698999999991</v>
      </c>
      <c r="P11" s="64">
        <v>51.351063000000011</v>
      </c>
      <c r="Q11" s="64">
        <v>50.479819999999997</v>
      </c>
      <c r="R11" s="81">
        <v>1.6597416351438001</v>
      </c>
      <c r="S11" s="81">
        <v>1.9395300262657658</v>
      </c>
      <c r="T11" s="81">
        <v>2.2193184173877314</v>
      </c>
      <c r="U11" s="81">
        <v>2.4991068085096972</v>
      </c>
      <c r="V11" s="81">
        <v>3.9966382175731319</v>
      </c>
      <c r="W11" s="81">
        <v>5.4941696266365669</v>
      </c>
      <c r="X11" s="81">
        <v>6.9917010352675009</v>
      </c>
      <c r="Y11" s="85">
        <v>5.2651392629635403</v>
      </c>
      <c r="Z11" s="85">
        <v>3.5385774906595797</v>
      </c>
      <c r="AA11" s="98">
        <v>1.812015718355618</v>
      </c>
      <c r="AB11" s="98">
        <v>1.7528598413765277</v>
      </c>
      <c r="AC11" s="98">
        <v>1.6937039643974374</v>
      </c>
      <c r="AD11" s="98">
        <v>1.6345480874183471</v>
      </c>
      <c r="AE11" s="98">
        <v>1.6345480874183471</v>
      </c>
      <c r="AF11" s="98">
        <v>1.6345480874183471</v>
      </c>
    </row>
    <row r="12" spans="1:32" x14ac:dyDescent="0.3">
      <c r="A12" s="5" t="s">
        <v>10</v>
      </c>
      <c r="B12" s="64" t="s">
        <v>9</v>
      </c>
      <c r="C12" s="64" t="s">
        <v>9</v>
      </c>
      <c r="D12" s="64" t="s">
        <v>9</v>
      </c>
      <c r="E12" s="64">
        <v>49</v>
      </c>
      <c r="F12" s="64">
        <v>76</v>
      </c>
      <c r="G12" s="64">
        <v>28</v>
      </c>
      <c r="H12" s="64">
        <v>17</v>
      </c>
      <c r="I12" s="64">
        <v>51</v>
      </c>
      <c r="J12" s="64">
        <v>24</v>
      </c>
      <c r="K12" s="64">
        <v>25</v>
      </c>
      <c r="L12" s="64">
        <v>69.770560000000003</v>
      </c>
      <c r="M12" s="64">
        <v>71.313980000000001</v>
      </c>
      <c r="N12" s="64">
        <v>72.053939999999997</v>
      </c>
      <c r="O12" s="64">
        <v>163.24246800000006</v>
      </c>
      <c r="P12" s="64">
        <v>169.47743599999998</v>
      </c>
      <c r="Q12" s="64">
        <v>178.08602099999993</v>
      </c>
      <c r="R12" s="81">
        <v>117.90558978733409</v>
      </c>
      <c r="S12" s="81">
        <v>114.39777669519367</v>
      </c>
      <c r="T12" s="81">
        <v>110.88996360305325</v>
      </c>
      <c r="U12" s="81">
        <v>107.38215051091284</v>
      </c>
      <c r="V12" s="81">
        <v>77.612276791041893</v>
      </c>
      <c r="W12" s="81">
        <v>47.842403071170949</v>
      </c>
      <c r="X12" s="81">
        <v>18.072529351269203</v>
      </c>
      <c r="Y12" s="85">
        <v>21.069797998014149</v>
      </c>
      <c r="Z12" s="85">
        <v>24.067066644759095</v>
      </c>
      <c r="AA12" s="98">
        <v>27.064335291504044</v>
      </c>
      <c r="AB12" s="98">
        <v>21.391055785269874</v>
      </c>
      <c r="AC12" s="98">
        <v>15.717776279035704</v>
      </c>
      <c r="AD12" s="98">
        <v>10.044496772801528</v>
      </c>
      <c r="AE12" s="98">
        <v>10.044496772801528</v>
      </c>
      <c r="AF12" s="98">
        <v>10.044496772801528</v>
      </c>
    </row>
    <row r="13" spans="1:32" x14ac:dyDescent="0.3">
      <c r="A13" s="5" t="s">
        <v>11</v>
      </c>
      <c r="B13" s="64">
        <v>7059</v>
      </c>
      <c r="C13" s="64">
        <v>3230</v>
      </c>
      <c r="D13" s="64">
        <v>2300</v>
      </c>
      <c r="E13" s="64">
        <v>1941</v>
      </c>
      <c r="F13" s="64">
        <v>1079</v>
      </c>
      <c r="G13" s="64">
        <v>1116</v>
      </c>
      <c r="H13" s="64">
        <v>1138</v>
      </c>
      <c r="I13" s="64">
        <v>1248</v>
      </c>
      <c r="J13" s="64">
        <v>1225</v>
      </c>
      <c r="K13" s="64">
        <v>1185</v>
      </c>
      <c r="L13" s="64">
        <v>2903.79052</v>
      </c>
      <c r="M13" s="64">
        <v>2947.54754</v>
      </c>
      <c r="N13" s="64">
        <v>3121.3610600000002</v>
      </c>
      <c r="O13" s="64">
        <v>3018.5570040000007</v>
      </c>
      <c r="P13" s="64">
        <v>1849.0858400000002</v>
      </c>
      <c r="Q13" s="64">
        <v>1851.3775740000001</v>
      </c>
      <c r="R13" s="81">
        <v>1593.8215257238398</v>
      </c>
      <c r="S13" s="81">
        <v>1581.1374115565479</v>
      </c>
      <c r="T13" s="81">
        <v>1567.792927169256</v>
      </c>
      <c r="U13" s="81">
        <v>1553.8367427819639</v>
      </c>
      <c r="V13" s="81">
        <v>1495.4454381735093</v>
      </c>
      <c r="W13" s="81">
        <v>1437.0541335650546</v>
      </c>
      <c r="X13" s="81">
        <v>1378.1830947989886</v>
      </c>
      <c r="Y13" s="85">
        <v>1289.1693938764206</v>
      </c>
      <c r="Z13" s="85">
        <v>1200.1556929538526</v>
      </c>
      <c r="AA13" s="98">
        <v>1111.1419920312844</v>
      </c>
      <c r="AB13" s="98">
        <v>1459.3481586265111</v>
      </c>
      <c r="AC13" s="98">
        <v>1807.5543252217378</v>
      </c>
      <c r="AD13" s="98">
        <v>2155.7604918169645</v>
      </c>
      <c r="AE13" s="98">
        <v>2155.7604918169645</v>
      </c>
      <c r="AF13" s="98">
        <v>2155.7604918169645</v>
      </c>
    </row>
    <row r="14" spans="1:32" x14ac:dyDescent="0.3">
      <c r="A14" s="5" t="s">
        <v>12</v>
      </c>
      <c r="B14" s="64">
        <v>163231</v>
      </c>
      <c r="C14" s="64">
        <v>153555</v>
      </c>
      <c r="D14" s="64">
        <v>143827</v>
      </c>
      <c r="E14" s="64">
        <v>134187</v>
      </c>
      <c r="F14" s="64">
        <v>110255</v>
      </c>
      <c r="G14" s="64">
        <v>104980</v>
      </c>
      <c r="H14" s="64">
        <v>99705</v>
      </c>
      <c r="I14" s="64">
        <v>94431</v>
      </c>
      <c r="J14" s="64">
        <v>89156</v>
      </c>
      <c r="K14" s="64">
        <v>83881</v>
      </c>
      <c r="L14" s="64">
        <v>78605.994599999976</v>
      </c>
      <c r="M14" s="64">
        <v>75849.129540000009</v>
      </c>
      <c r="N14" s="64">
        <v>73244.49222</v>
      </c>
      <c r="O14" s="64">
        <v>68708.336649999997</v>
      </c>
      <c r="P14" s="64">
        <v>68060.943259999985</v>
      </c>
      <c r="Q14" s="64">
        <v>63476.038739999982</v>
      </c>
      <c r="R14" s="81">
        <v>51610.937972855761</v>
      </c>
      <c r="S14" s="81">
        <v>48682.53010175901</v>
      </c>
      <c r="T14" s="81">
        <v>45754.122230662266</v>
      </c>
      <c r="U14" s="81">
        <v>42825.714359565514</v>
      </c>
      <c r="V14" s="81">
        <v>40045.945180033144</v>
      </c>
      <c r="W14" s="81">
        <v>37266.176000500782</v>
      </c>
      <c r="X14" s="81">
        <v>33156.468155717928</v>
      </c>
      <c r="Y14" s="85">
        <v>27436.85145307667</v>
      </c>
      <c r="Z14" s="85">
        <v>28242.218741849196</v>
      </c>
      <c r="AA14" s="98">
        <v>27355.394763755543</v>
      </c>
      <c r="AB14" s="98">
        <v>25522.556343806547</v>
      </c>
      <c r="AC14" s="98">
        <v>23689.717923857552</v>
      </c>
      <c r="AD14" s="98">
        <v>21856.87950390856</v>
      </c>
      <c r="AE14" s="98">
        <v>19853.366691530278</v>
      </c>
      <c r="AF14" s="98">
        <v>17871.688923611448</v>
      </c>
    </row>
    <row r="15" spans="1:32" x14ac:dyDescent="0.3">
      <c r="A15" s="5" t="s">
        <v>13</v>
      </c>
      <c r="B15" s="64">
        <v>11371</v>
      </c>
      <c r="C15" s="64">
        <v>14329</v>
      </c>
      <c r="D15" s="64">
        <v>16685</v>
      </c>
      <c r="E15" s="64">
        <v>19029</v>
      </c>
      <c r="F15" s="64">
        <v>21447</v>
      </c>
      <c r="G15" s="64">
        <v>21934</v>
      </c>
      <c r="H15" s="64">
        <v>22419</v>
      </c>
      <c r="I15" s="64">
        <v>22904</v>
      </c>
      <c r="J15" s="64">
        <v>23389</v>
      </c>
      <c r="K15" s="64">
        <v>23874</v>
      </c>
      <c r="L15" s="64">
        <v>24358.496760000005</v>
      </c>
      <c r="M15" s="64">
        <v>23667.830380000003</v>
      </c>
      <c r="N15" s="64">
        <v>23688.959260000007</v>
      </c>
      <c r="O15" s="64">
        <v>23316.011545999998</v>
      </c>
      <c r="P15" s="64">
        <v>24178.456670999993</v>
      </c>
      <c r="Q15" s="64">
        <v>24676.658330000006</v>
      </c>
      <c r="R15" s="81">
        <v>22624.294728354689</v>
      </c>
      <c r="S15" s="81">
        <v>22383.928701756115</v>
      </c>
      <c r="T15" s="81">
        <v>22143.562675157544</v>
      </c>
      <c r="U15" s="81">
        <v>21903.196648558966</v>
      </c>
      <c r="V15" s="81">
        <v>20372.736928841605</v>
      </c>
      <c r="W15" s="81">
        <v>18842.277209124244</v>
      </c>
      <c r="X15" s="81">
        <v>17884.237223024506</v>
      </c>
      <c r="Y15" s="85">
        <v>15920.77760368445</v>
      </c>
      <c r="Z15" s="85">
        <v>15353.423195899577</v>
      </c>
      <c r="AA15" s="98">
        <v>14948.952024850267</v>
      </c>
      <c r="AB15" s="98">
        <v>14406.090333574844</v>
      </c>
      <c r="AC15" s="98">
        <v>13863.228642299422</v>
      </c>
      <c r="AD15" s="98">
        <v>13320.366951024002</v>
      </c>
      <c r="AE15" s="98">
        <v>13154.931904401852</v>
      </c>
      <c r="AF15" s="98">
        <v>12989.496857779703</v>
      </c>
    </row>
    <row r="16" spans="1:32" x14ac:dyDescent="0.3">
      <c r="A16" s="5" t="s">
        <v>14</v>
      </c>
      <c r="B16" s="64">
        <v>7909</v>
      </c>
      <c r="C16" s="64">
        <v>5263</v>
      </c>
      <c r="D16" s="64">
        <v>8344</v>
      </c>
      <c r="E16" s="64">
        <v>7927</v>
      </c>
      <c r="F16" s="64">
        <v>11122</v>
      </c>
      <c r="G16" s="64">
        <v>8618</v>
      </c>
      <c r="H16" s="64">
        <v>6934</v>
      </c>
      <c r="I16" s="64">
        <v>7082</v>
      </c>
      <c r="J16" s="64">
        <v>9656</v>
      </c>
      <c r="K16" s="64">
        <v>7298</v>
      </c>
      <c r="L16" s="64">
        <v>15016.3282</v>
      </c>
      <c r="M16" s="64">
        <v>7316.2786199999982</v>
      </c>
      <c r="N16" s="64">
        <v>7184.1086699999969</v>
      </c>
      <c r="O16" s="64">
        <v>11410.093849999996</v>
      </c>
      <c r="P16" s="64">
        <v>12964.397550999998</v>
      </c>
      <c r="Q16" s="64">
        <v>8675.5646280000001</v>
      </c>
      <c r="R16" s="81">
        <v>18493.421145654007</v>
      </c>
      <c r="S16" s="85">
        <v>19414.8205777406</v>
      </c>
      <c r="T16" s="85">
        <v>20336.220009827193</v>
      </c>
      <c r="U16" s="85">
        <v>15106.150261548795</v>
      </c>
      <c r="V16" s="85">
        <v>17111.202873365368</v>
      </c>
      <c r="W16" s="81">
        <v>19116.25548518194</v>
      </c>
      <c r="X16" s="81">
        <v>21121.308047615032</v>
      </c>
      <c r="Y16" s="85">
        <v>21839.417403587748</v>
      </c>
      <c r="Z16" s="85">
        <v>22557.526759560464</v>
      </c>
      <c r="AA16" s="98">
        <v>23776.943965482562</v>
      </c>
      <c r="AB16" s="98">
        <v>23184.044628257398</v>
      </c>
      <c r="AC16" s="98">
        <v>22591.14529103223</v>
      </c>
      <c r="AD16" s="98">
        <v>19623.531859741106</v>
      </c>
      <c r="AE16" s="98">
        <v>19623.531859741106</v>
      </c>
      <c r="AF16" s="98">
        <v>19623.531859741106</v>
      </c>
    </row>
    <row r="17" spans="1:32" x14ac:dyDescent="0.3">
      <c r="A17" s="5"/>
      <c r="B17" s="64"/>
      <c r="C17" s="64"/>
      <c r="D17" s="64"/>
      <c r="E17" s="64"/>
      <c r="F17" s="64"/>
      <c r="G17" s="64"/>
      <c r="H17" s="64"/>
      <c r="I17" s="64"/>
      <c r="J17" s="64"/>
      <c r="K17" s="64"/>
      <c r="L17" s="64"/>
      <c r="M17" s="64"/>
      <c r="N17" s="64"/>
      <c r="O17" s="64"/>
      <c r="P17" s="64"/>
      <c r="Q17" s="64"/>
      <c r="R17" s="85"/>
      <c r="S17" s="85"/>
      <c r="T17" s="85"/>
      <c r="U17" s="85"/>
      <c r="V17" s="85"/>
      <c r="W17" s="64"/>
      <c r="X17" s="64"/>
      <c r="Y17" s="64"/>
      <c r="Z17" s="64"/>
      <c r="AA17" s="64"/>
      <c r="AB17" s="98"/>
      <c r="AC17" s="98"/>
      <c r="AD17" s="98"/>
      <c r="AE17" s="98"/>
      <c r="AF17" s="98"/>
    </row>
    <row r="18" spans="1:32" x14ac:dyDescent="0.3">
      <c r="A18" s="4" t="s">
        <v>17</v>
      </c>
      <c r="B18" s="64">
        <v>204042</v>
      </c>
      <c r="C18" s="64">
        <v>188398</v>
      </c>
      <c r="D18" s="64">
        <v>185408</v>
      </c>
      <c r="E18" s="64">
        <v>176845</v>
      </c>
      <c r="F18" s="64">
        <v>154188</v>
      </c>
      <c r="G18" s="64">
        <v>147128</v>
      </c>
      <c r="H18" s="64">
        <v>140895</v>
      </c>
      <c r="I18" s="64">
        <v>135902</v>
      </c>
      <c r="J18" s="64">
        <v>133558</v>
      </c>
      <c r="K18" s="64">
        <v>126778</v>
      </c>
      <c r="L18" s="64">
        <v>128858.13890999999</v>
      </c>
      <c r="M18" s="64">
        <v>117910.14078</v>
      </c>
      <c r="N18" s="64">
        <v>115380.10004</v>
      </c>
      <c r="O18" s="64">
        <v>114541.26393399999</v>
      </c>
      <c r="P18" s="64">
        <v>114466.63324599998</v>
      </c>
      <c r="Q18" s="64">
        <v>106262.327387</v>
      </c>
      <c r="R18" s="85">
        <f>SUM(R4:R16)</f>
        <v>102032.84772508191</v>
      </c>
      <c r="S18" s="85">
        <f t="shared" ref="S18:AA18" si="0">SUM(S4:S16)</f>
        <v>99592.697940093363</v>
      </c>
      <c r="T18" s="85">
        <f t="shared" si="0"/>
        <v>97147.153499984997</v>
      </c>
      <c r="U18" s="85">
        <f t="shared" si="0"/>
        <v>88545.889554080597</v>
      </c>
      <c r="V18" s="85">
        <f t="shared" si="0"/>
        <v>85837.099152230687</v>
      </c>
      <c r="W18" s="81">
        <f t="shared" si="0"/>
        <v>83128.308750380776</v>
      </c>
      <c r="X18" s="81">
        <f t="shared" si="0"/>
        <v>79655.089134955168</v>
      </c>
      <c r="Y18" s="81">
        <f t="shared" si="0"/>
        <v>72752.52470155964</v>
      </c>
      <c r="Z18" s="81">
        <f t="shared" si="0"/>
        <v>73771.049471133068</v>
      </c>
      <c r="AA18" s="81">
        <f t="shared" si="0"/>
        <v>73761.574060525279</v>
      </c>
      <c r="AB18" s="98">
        <f>SUM(AB4:AB16)</f>
        <v>71065.486807643203</v>
      </c>
      <c r="AC18" s="98">
        <f t="shared" ref="AC18:AF18" si="1">SUM(AC4:AC16)</f>
        <v>68369.399554761141</v>
      </c>
      <c r="AD18" s="98">
        <f t="shared" si="1"/>
        <v>63298.59820781312</v>
      </c>
      <c r="AE18" s="98">
        <f t="shared" si="1"/>
        <v>61129.650348812691</v>
      </c>
      <c r="AF18" s="98">
        <f t="shared" si="1"/>
        <v>58982.537534271702</v>
      </c>
    </row>
    <row r="19" spans="1:32" x14ac:dyDescent="0.3">
      <c r="A19" s="53" t="s">
        <v>25</v>
      </c>
      <c r="B19" s="64">
        <v>6766</v>
      </c>
      <c r="C19" s="64">
        <v>4433</v>
      </c>
      <c r="D19" s="64">
        <v>7622</v>
      </c>
      <c r="E19" s="64">
        <v>7289</v>
      </c>
      <c r="F19" s="64">
        <v>10583.356699999998</v>
      </c>
      <c r="G19" s="64">
        <v>10583.356699999998</v>
      </c>
      <c r="H19" s="64">
        <v>6388.6960099999997</v>
      </c>
      <c r="I19" s="64">
        <v>6537.03946</v>
      </c>
      <c r="J19" s="64">
        <v>9088.8297100000018</v>
      </c>
      <c r="K19" s="64">
        <v>6704.5981400000001</v>
      </c>
      <c r="L19" s="64">
        <v>14502.10442</v>
      </c>
      <c r="M19" s="64">
        <v>6792.9585199999992</v>
      </c>
      <c r="N19" s="64">
        <v>6654.1118299999998</v>
      </c>
      <c r="O19" s="64">
        <v>10508.142009000001</v>
      </c>
      <c r="P19" s="64">
        <v>12048.633207999999</v>
      </c>
      <c r="Q19" s="64">
        <v>7743.9547080000002</v>
      </c>
      <c r="R19" s="85">
        <v>14051.517051558771</v>
      </c>
      <c r="S19" s="85">
        <v>14051.517051558771</v>
      </c>
      <c r="T19" s="85">
        <v>14051.517051558771</v>
      </c>
      <c r="U19" s="85">
        <v>7900.0478711937776</v>
      </c>
      <c r="V19" s="85">
        <v>7900.0478711937776</v>
      </c>
      <c r="W19" s="64">
        <v>7900.0478711937776</v>
      </c>
      <c r="X19" s="64">
        <v>12200.1179825899</v>
      </c>
      <c r="Y19" s="64">
        <v>12200.1179825899</v>
      </c>
      <c r="Z19" s="64">
        <v>12200.1179825899</v>
      </c>
      <c r="AA19" s="64">
        <v>12701.425832539282</v>
      </c>
      <c r="AB19" s="98">
        <v>12701.425832539282</v>
      </c>
      <c r="AC19" s="98">
        <v>12701.425832539282</v>
      </c>
      <c r="AD19" s="98">
        <v>10326.711738473326</v>
      </c>
      <c r="AE19" s="98">
        <v>10326.711738473326</v>
      </c>
      <c r="AF19" s="98">
        <v>10326.711738473326</v>
      </c>
    </row>
    <row r="20" spans="1:32" x14ac:dyDescent="0.3">
      <c r="A20" s="1" t="s">
        <v>31</v>
      </c>
      <c r="B20" s="64">
        <v>197277</v>
      </c>
      <c r="C20" s="64">
        <v>183965</v>
      </c>
      <c r="D20" s="64">
        <v>177785</v>
      </c>
      <c r="E20" s="64">
        <v>169555</v>
      </c>
      <c r="F20" s="64">
        <v>143602.6433</v>
      </c>
      <c r="G20" s="64">
        <v>136544.6433</v>
      </c>
      <c r="H20" s="64">
        <v>134507.30398999999</v>
      </c>
      <c r="I20" s="64">
        <v>129363.96054</v>
      </c>
      <c r="J20" s="64">
        <v>124470.17028999999</v>
      </c>
      <c r="K20" s="64">
        <v>120072.40186</v>
      </c>
      <c r="L20" s="64">
        <v>114356.04414</v>
      </c>
      <c r="M20" s="64">
        <v>111117.19213000001</v>
      </c>
      <c r="N20" s="64">
        <v>108725.99831000001</v>
      </c>
      <c r="O20" s="64">
        <v>104033.12804399998</v>
      </c>
      <c r="P20" s="64">
        <v>102418.00605899998</v>
      </c>
      <c r="Q20" s="64">
        <v>98518.379019999993</v>
      </c>
      <c r="R20" s="85">
        <f>R18 - R19</f>
        <v>87981.330673523145</v>
      </c>
      <c r="S20" s="85">
        <f t="shared" ref="S20:AA20" si="2">S18 - S19</f>
        <v>85541.180888534596</v>
      </c>
      <c r="T20" s="85">
        <f t="shared" si="2"/>
        <v>83095.63644842623</v>
      </c>
      <c r="U20" s="85">
        <f t="shared" si="2"/>
        <v>80645.841682886821</v>
      </c>
      <c r="V20" s="85">
        <f t="shared" si="2"/>
        <v>77937.051281036911</v>
      </c>
      <c r="W20" s="81">
        <f t="shared" si="2"/>
        <v>75228.260879187001</v>
      </c>
      <c r="X20" s="81">
        <f t="shared" si="2"/>
        <v>67454.971152365266</v>
      </c>
      <c r="Y20" s="81">
        <f t="shared" si="2"/>
        <v>60552.406718969738</v>
      </c>
      <c r="Z20" s="81">
        <f t="shared" si="2"/>
        <v>61570.931488543167</v>
      </c>
      <c r="AA20" s="81">
        <f t="shared" si="2"/>
        <v>61060.148227985999</v>
      </c>
      <c r="AB20" s="98">
        <f>AB18 - AB19</f>
        <v>58364.060975103923</v>
      </c>
      <c r="AC20" s="98">
        <f t="shared" ref="AC20:AF20" si="3">AC18 - AC19</f>
        <v>55667.973722221861</v>
      </c>
      <c r="AD20" s="98">
        <f t="shared" si="3"/>
        <v>52971.886469339792</v>
      </c>
      <c r="AE20" s="98">
        <f t="shared" si="3"/>
        <v>50802.938610339363</v>
      </c>
      <c r="AF20" s="98">
        <f t="shared" si="3"/>
        <v>48655.825795798373</v>
      </c>
    </row>
    <row r="21" spans="1:32" x14ac:dyDescent="0.3">
      <c r="A21" s="53" t="s">
        <v>26</v>
      </c>
      <c r="B21" s="64"/>
      <c r="C21" s="64"/>
      <c r="D21" s="64"/>
      <c r="E21" s="64"/>
      <c r="F21" s="64"/>
      <c r="G21" s="64"/>
      <c r="H21" s="64"/>
      <c r="I21" s="64"/>
      <c r="J21" s="64"/>
      <c r="K21" s="64"/>
      <c r="L21" s="64"/>
      <c r="M21" s="64"/>
      <c r="N21" s="64"/>
      <c r="O21" s="64"/>
      <c r="P21" s="64"/>
      <c r="Q21" s="64"/>
      <c r="R21" s="85">
        <f t="shared" ref="R21:AA21" si="4">R16 - R19</f>
        <v>4441.9040940952364</v>
      </c>
      <c r="S21" s="85">
        <f t="shared" si="4"/>
        <v>5363.3035261818295</v>
      </c>
      <c r="T21" s="85">
        <f t="shared" si="4"/>
        <v>6284.7029582684227</v>
      </c>
      <c r="U21" s="85">
        <f t="shared" si="4"/>
        <v>7206.1023903550176</v>
      </c>
      <c r="V21" s="85">
        <f t="shared" si="4"/>
        <v>9211.1550021715902</v>
      </c>
      <c r="W21" s="81">
        <f t="shared" si="4"/>
        <v>11216.207613988163</v>
      </c>
      <c r="X21" s="81">
        <f t="shared" si="4"/>
        <v>8921.1900650251318</v>
      </c>
      <c r="Y21" s="81">
        <f t="shared" si="4"/>
        <v>9639.2994209978478</v>
      </c>
      <c r="Z21" s="81">
        <f t="shared" si="4"/>
        <v>10357.408776970564</v>
      </c>
      <c r="AA21" s="81">
        <f t="shared" si="4"/>
        <v>11075.51813294328</v>
      </c>
      <c r="AB21" s="98">
        <f>AB16 - AB19</f>
        <v>10482.618795718116</v>
      </c>
      <c r="AC21" s="98">
        <f t="shared" ref="AC21:AF21" si="5">AC16 - AC19</f>
        <v>9889.7194584929475</v>
      </c>
      <c r="AD21" s="98">
        <f t="shared" si="5"/>
        <v>9296.8201212677795</v>
      </c>
      <c r="AE21" s="98">
        <f t="shared" si="5"/>
        <v>9296.8201212677795</v>
      </c>
      <c r="AF21" s="98">
        <f t="shared" si="5"/>
        <v>9296.8201212677795</v>
      </c>
    </row>
    <row r="22" spans="1:32" s="62" customFormat="1" x14ac:dyDescent="0.3">
      <c r="A22" s="53"/>
      <c r="B22" s="64"/>
      <c r="C22" s="64"/>
      <c r="D22" s="64"/>
      <c r="E22" s="64"/>
      <c r="F22" s="64"/>
      <c r="G22" s="64"/>
      <c r="H22" s="64"/>
      <c r="I22" s="64"/>
      <c r="J22" s="64"/>
      <c r="K22" s="64"/>
      <c r="L22" s="64"/>
      <c r="M22" s="64"/>
      <c r="N22" s="64"/>
      <c r="O22" s="64"/>
      <c r="P22" s="64"/>
      <c r="Q22" s="64"/>
      <c r="R22" s="85"/>
      <c r="S22" s="85"/>
      <c r="T22" s="85"/>
      <c r="U22" s="85"/>
      <c r="V22" s="85"/>
      <c r="W22" s="64"/>
      <c r="X22" s="64"/>
      <c r="Y22" s="64"/>
      <c r="Z22" s="64"/>
      <c r="AA22" s="64"/>
      <c r="AB22" s="98"/>
      <c r="AC22" s="98"/>
      <c r="AD22" s="98"/>
      <c r="AE22" s="98"/>
      <c r="AF22" s="98"/>
    </row>
    <row r="23" spans="1:32" x14ac:dyDescent="0.3">
      <c r="A23" s="4"/>
      <c r="B23" s="64"/>
      <c r="C23" s="64"/>
      <c r="D23" s="64"/>
      <c r="E23" s="64"/>
      <c r="F23" s="64"/>
      <c r="G23" s="64"/>
      <c r="H23" s="64"/>
      <c r="I23" s="64"/>
      <c r="J23" s="64"/>
      <c r="K23" s="64"/>
      <c r="L23" s="64"/>
      <c r="M23" s="64"/>
      <c r="N23" s="64"/>
      <c r="O23" s="64"/>
      <c r="P23" s="64"/>
      <c r="Q23" s="64"/>
      <c r="R23" s="85"/>
      <c r="S23" s="85"/>
      <c r="T23" s="85"/>
      <c r="U23" s="85"/>
      <c r="V23" s="85"/>
      <c r="W23" s="64"/>
      <c r="X23" s="64"/>
      <c r="Y23" s="64"/>
      <c r="Z23" s="64"/>
      <c r="AA23" s="64"/>
      <c r="AB23" s="98"/>
      <c r="AC23" s="98"/>
      <c r="AD23" s="98"/>
      <c r="AE23" s="98"/>
      <c r="AF23" s="98"/>
    </row>
    <row r="24" spans="1:32" x14ac:dyDescent="0.3">
      <c r="A24" s="53" t="s">
        <v>27</v>
      </c>
      <c r="B24" s="64">
        <v>4632</v>
      </c>
      <c r="C24" s="64">
        <v>4480</v>
      </c>
      <c r="D24" s="64">
        <v>7302</v>
      </c>
      <c r="E24" s="64">
        <v>8486</v>
      </c>
      <c r="F24" s="64">
        <v>5511</v>
      </c>
      <c r="G24" s="64">
        <v>5856</v>
      </c>
      <c r="H24" s="64">
        <v>6154</v>
      </c>
      <c r="I24" s="64">
        <v>5587</v>
      </c>
      <c r="J24" s="64">
        <v>5519</v>
      </c>
      <c r="K24" s="64">
        <v>5934</v>
      </c>
      <c r="L24" s="64">
        <v>4336.39858</v>
      </c>
      <c r="M24" s="64">
        <v>4327.3151600000001</v>
      </c>
      <c r="N24" s="64">
        <v>4328.8978800000004</v>
      </c>
      <c r="O24" s="64">
        <v>5537.8495250000014</v>
      </c>
      <c r="P24" s="64">
        <v>4783.9949410000008</v>
      </c>
      <c r="Q24" s="64">
        <v>4825.4738830000006</v>
      </c>
      <c r="R24" s="85">
        <f>SUM(R4:R6)</f>
        <v>5473.7793529300161</v>
      </c>
      <c r="S24" s="85">
        <f t="shared" ref="S24:AA24" si="6">SUM(S4:S6)</f>
        <v>5360.9214781715145</v>
      </c>
      <c r="T24" s="85">
        <f t="shared" si="6"/>
        <v>5244.1359409181787</v>
      </c>
      <c r="U24" s="85">
        <f t="shared" si="6"/>
        <v>5125.118258233817</v>
      </c>
      <c r="V24" s="85">
        <f t="shared" si="6"/>
        <v>4877.2362537690942</v>
      </c>
      <c r="W24" s="64">
        <f t="shared" si="6"/>
        <v>4629.3542493043706</v>
      </c>
      <c r="X24" s="64">
        <f t="shared" si="6"/>
        <v>4375.9553625189164</v>
      </c>
      <c r="Y24" s="64">
        <f t="shared" si="6"/>
        <v>4449.8798080128918</v>
      </c>
      <c r="Z24" s="64">
        <f t="shared" si="6"/>
        <v>4523.8042535068671</v>
      </c>
      <c r="AA24" s="64">
        <f t="shared" si="6"/>
        <v>4597.7286990008415</v>
      </c>
      <c r="AB24" s="98">
        <f t="shared" ref="AB24:AD24" si="7">SUM(AB4:AB6)</f>
        <v>4440.2145683110612</v>
      </c>
      <c r="AC24" s="98">
        <f t="shared" si="7"/>
        <v>4282.7004376212808</v>
      </c>
      <c r="AD24" s="98">
        <f t="shared" si="7"/>
        <v>4125.1863069315004</v>
      </c>
      <c r="AE24" s="98">
        <f t="shared" ref="AE24:AF24" si="8">SUM(AE4:AE6)</f>
        <v>4125.1863069315004</v>
      </c>
      <c r="AF24" s="98">
        <f t="shared" si="8"/>
        <v>4125.1863069315004</v>
      </c>
    </row>
    <row r="25" spans="1:32" x14ac:dyDescent="0.3">
      <c r="A25" s="53" t="s">
        <v>28</v>
      </c>
      <c r="B25" s="64">
        <v>16899</v>
      </c>
      <c r="C25" s="64">
        <v>10771</v>
      </c>
      <c r="D25" s="64">
        <v>9250</v>
      </c>
      <c r="E25" s="64">
        <v>7216</v>
      </c>
      <c r="F25" s="64">
        <v>5853</v>
      </c>
      <c r="G25" s="64">
        <v>5740</v>
      </c>
      <c r="H25" s="64">
        <v>5683</v>
      </c>
      <c r="I25" s="64">
        <v>5898</v>
      </c>
      <c r="J25" s="64">
        <v>5838</v>
      </c>
      <c r="K25" s="64">
        <v>5791</v>
      </c>
      <c r="L25" s="64">
        <v>6540.9207699999997</v>
      </c>
      <c r="M25" s="64">
        <v>6749.5870799999993</v>
      </c>
      <c r="N25" s="64">
        <v>6933.6420100000005</v>
      </c>
      <c r="O25" s="64">
        <v>5568.9723630000008</v>
      </c>
      <c r="P25" s="64">
        <v>4478.8408230000005</v>
      </c>
      <c r="Q25" s="64">
        <v>4608.5918060000004</v>
      </c>
      <c r="R25" s="64">
        <f>SUM(R7:R13)</f>
        <v>3830.414525287435</v>
      </c>
      <c r="S25" s="64">
        <f t="shared" ref="S25:AA25" si="9">SUM(S7:S13)</f>
        <v>3750.4970806661267</v>
      </c>
      <c r="T25" s="64">
        <f t="shared" si="9"/>
        <v>3669.1126434198186</v>
      </c>
      <c r="U25" s="64">
        <f t="shared" si="9"/>
        <v>3585.7100261735104</v>
      </c>
      <c r="V25" s="64">
        <f t="shared" si="9"/>
        <v>3429.9779162214718</v>
      </c>
      <c r="W25" s="64">
        <f t="shared" si="9"/>
        <v>3274.2458062694341</v>
      </c>
      <c r="X25" s="64">
        <f t="shared" si="9"/>
        <v>3117.1203460787819</v>
      </c>
      <c r="Y25" s="64">
        <f t="shared" si="9"/>
        <v>3105.5984331978743</v>
      </c>
      <c r="Z25" s="64">
        <f t="shared" si="9"/>
        <v>3094.0765203169667</v>
      </c>
      <c r="AA25" s="64">
        <f t="shared" si="9"/>
        <v>3082.5546074360586</v>
      </c>
      <c r="AB25" s="98">
        <f t="shared" ref="AB25:AD25" si="10">SUM(AB7:AB13)</f>
        <v>3512.5809336933553</v>
      </c>
      <c r="AC25" s="98">
        <f t="shared" si="10"/>
        <v>3942.6072599506515</v>
      </c>
      <c r="AD25" s="98">
        <f t="shared" si="10"/>
        <v>4372.6335862079486</v>
      </c>
      <c r="AE25" s="98">
        <f t="shared" ref="AE25:AF25" si="11">SUM(AE7:AE13)</f>
        <v>4372.6335862079486</v>
      </c>
      <c r="AF25" s="98">
        <f t="shared" si="11"/>
        <v>4372.6335862079486</v>
      </c>
    </row>
    <row r="26" spans="1:32" x14ac:dyDescent="0.3">
      <c r="A26" s="53" t="s">
        <v>29</v>
      </c>
      <c r="B26" s="64">
        <v>174602</v>
      </c>
      <c r="C26" s="64">
        <v>167884</v>
      </c>
      <c r="D26" s="64">
        <v>160512</v>
      </c>
      <c r="E26" s="64">
        <v>153216</v>
      </c>
      <c r="F26" s="64">
        <v>131702</v>
      </c>
      <c r="G26" s="64">
        <v>126914</v>
      </c>
      <c r="H26" s="64">
        <v>122124</v>
      </c>
      <c r="I26" s="64">
        <v>117335</v>
      </c>
      <c r="J26" s="2">
        <v>112545</v>
      </c>
      <c r="K26" s="64">
        <v>107755</v>
      </c>
      <c r="L26" s="64">
        <v>102964.49135999999</v>
      </c>
      <c r="M26" s="64">
        <v>99516.959920000008</v>
      </c>
      <c r="N26" s="64">
        <v>96933.451480000003</v>
      </c>
      <c r="O26" s="64">
        <v>92024.348195999992</v>
      </c>
      <c r="P26" s="64">
        <v>92239.399930999978</v>
      </c>
      <c r="Q26" s="64">
        <v>88152.697069999995</v>
      </c>
      <c r="R26" s="64">
        <f>SUM(R14:R15)</f>
        <v>74235.232701210451</v>
      </c>
      <c r="S26" s="64">
        <f t="shared" ref="S26:AA26" si="12">SUM(S14:S15)</f>
        <v>71066.458803515125</v>
      </c>
      <c r="T26" s="64">
        <f t="shared" si="12"/>
        <v>67897.684905819813</v>
      </c>
      <c r="U26" s="64">
        <f t="shared" si="12"/>
        <v>64728.91100812448</v>
      </c>
      <c r="V26" s="64">
        <f t="shared" si="12"/>
        <v>60418.682108874753</v>
      </c>
      <c r="W26" s="64">
        <f t="shared" si="12"/>
        <v>56108.453209625026</v>
      </c>
      <c r="X26" s="64">
        <f t="shared" si="12"/>
        <v>51040.705378742437</v>
      </c>
      <c r="Y26" s="64">
        <f t="shared" si="12"/>
        <v>43357.629056761121</v>
      </c>
      <c r="Z26" s="64">
        <f t="shared" si="12"/>
        <v>43595.641937748776</v>
      </c>
      <c r="AA26" s="64">
        <f t="shared" si="12"/>
        <v>42304.346788605806</v>
      </c>
      <c r="AB26" s="98">
        <f t="shared" ref="AB26:AD26" si="13">SUM(AB14:AB15)</f>
        <v>39928.646677381388</v>
      </c>
      <c r="AC26" s="98">
        <f t="shared" si="13"/>
        <v>37552.94656615697</v>
      </c>
      <c r="AD26" s="98">
        <f t="shared" si="13"/>
        <v>35177.24645493256</v>
      </c>
      <c r="AE26" s="98">
        <f t="shared" ref="AE26:AF26" si="14">SUM(AE14:AE15)</f>
        <v>33008.29859593213</v>
      </c>
      <c r="AF26" s="98">
        <f t="shared" si="14"/>
        <v>30861.185781391148</v>
      </c>
    </row>
    <row r="27" spans="1:32" x14ac:dyDescent="0.3">
      <c r="A27" s="53" t="s">
        <v>30</v>
      </c>
      <c r="B27" s="64">
        <v>7909</v>
      </c>
      <c r="C27" s="64">
        <v>5263</v>
      </c>
      <c r="D27" s="64">
        <v>8344</v>
      </c>
      <c r="E27" s="64">
        <v>7927</v>
      </c>
      <c r="F27" s="64">
        <v>11122</v>
      </c>
      <c r="G27" s="64">
        <v>8618</v>
      </c>
      <c r="H27" s="64">
        <v>6934</v>
      </c>
      <c r="I27" s="64">
        <v>7082</v>
      </c>
      <c r="J27" s="64">
        <v>9656</v>
      </c>
      <c r="K27" s="64">
        <v>7298</v>
      </c>
      <c r="L27" s="64">
        <v>15016.33785</v>
      </c>
      <c r="M27" s="64">
        <v>7316.2884899999981</v>
      </c>
      <c r="N27" s="64">
        <v>7184.1187699999973</v>
      </c>
      <c r="O27" s="64">
        <v>11410.099968999995</v>
      </c>
      <c r="P27" s="64">
        <v>12964.403571999997</v>
      </c>
      <c r="Q27" s="64">
        <v>8675.5709690000003</v>
      </c>
      <c r="R27" s="64">
        <f>R16</f>
        <v>18493.421145654007</v>
      </c>
      <c r="S27" s="64">
        <f t="shared" ref="S27:AA27" si="15">S16</f>
        <v>19414.8205777406</v>
      </c>
      <c r="T27" s="64">
        <f t="shared" si="15"/>
        <v>20336.220009827193</v>
      </c>
      <c r="U27" s="64">
        <f t="shared" si="15"/>
        <v>15106.150261548795</v>
      </c>
      <c r="V27" s="64">
        <f t="shared" si="15"/>
        <v>17111.202873365368</v>
      </c>
      <c r="W27" s="64">
        <f t="shared" si="15"/>
        <v>19116.25548518194</v>
      </c>
      <c r="X27" s="64">
        <f t="shared" si="15"/>
        <v>21121.308047615032</v>
      </c>
      <c r="Y27" s="64">
        <f t="shared" si="15"/>
        <v>21839.417403587748</v>
      </c>
      <c r="Z27" s="64">
        <f t="shared" si="15"/>
        <v>22557.526759560464</v>
      </c>
      <c r="AA27" s="64">
        <f t="shared" si="15"/>
        <v>23776.943965482562</v>
      </c>
      <c r="AB27" s="98">
        <f t="shared" ref="AB27:AD27" si="16">AB16</f>
        <v>23184.044628257398</v>
      </c>
      <c r="AC27" s="98">
        <f t="shared" si="16"/>
        <v>22591.14529103223</v>
      </c>
      <c r="AD27" s="98">
        <f t="shared" si="16"/>
        <v>19623.531859741106</v>
      </c>
      <c r="AE27" s="98">
        <f t="shared" ref="AE27:AF27" si="17">AE16</f>
        <v>19623.531859741106</v>
      </c>
      <c r="AF27" s="98">
        <f t="shared" si="17"/>
        <v>19623.531859741106</v>
      </c>
    </row>
    <row r="28" spans="1:32" x14ac:dyDescent="0.3">
      <c r="A28" s="53" t="s">
        <v>17</v>
      </c>
      <c r="B28" s="64">
        <v>204042</v>
      </c>
      <c r="C28" s="64">
        <v>188398</v>
      </c>
      <c r="D28" s="64">
        <v>185408</v>
      </c>
      <c r="E28" s="64">
        <v>176845</v>
      </c>
      <c r="F28" s="64">
        <v>154188</v>
      </c>
      <c r="G28" s="64">
        <v>147128</v>
      </c>
      <c r="H28" s="64">
        <v>140895</v>
      </c>
      <c r="I28" s="64">
        <v>135902</v>
      </c>
      <c r="J28" s="64">
        <v>133558</v>
      </c>
      <c r="K28" s="64">
        <v>126778</v>
      </c>
      <c r="L28" s="64">
        <v>128858.14855999999</v>
      </c>
      <c r="M28" s="64">
        <v>117910.15065</v>
      </c>
      <c r="N28" s="64">
        <v>115380.11014</v>
      </c>
      <c r="O28" s="64">
        <v>114541.27005299999</v>
      </c>
      <c r="P28" s="64">
        <v>114466.63926699998</v>
      </c>
      <c r="Q28" s="64">
        <v>106262.333728</v>
      </c>
      <c r="R28" s="64">
        <f>SUM(R24:R27)</f>
        <v>102032.84772508191</v>
      </c>
      <c r="S28" s="64">
        <f t="shared" ref="S28:AA28" si="18">SUM(S24:S27)</f>
        <v>99592.697940093363</v>
      </c>
      <c r="T28" s="64">
        <f t="shared" si="18"/>
        <v>97147.153499984997</v>
      </c>
      <c r="U28" s="64">
        <f t="shared" si="18"/>
        <v>88545.889554080612</v>
      </c>
      <c r="V28" s="64">
        <f t="shared" si="18"/>
        <v>85837.099152230687</v>
      </c>
      <c r="W28" s="64">
        <f t="shared" si="18"/>
        <v>83128.308750380776</v>
      </c>
      <c r="X28" s="64">
        <f t="shared" si="18"/>
        <v>79655.089134955168</v>
      </c>
      <c r="Y28" s="64">
        <f t="shared" si="18"/>
        <v>72752.52470155964</v>
      </c>
      <c r="Z28" s="64">
        <f t="shared" si="18"/>
        <v>73771.049471133068</v>
      </c>
      <c r="AA28" s="64">
        <f t="shared" si="18"/>
        <v>73761.574060525279</v>
      </c>
      <c r="AB28" s="98">
        <f t="shared" ref="AB28:AD28" si="19">SUM(AB24:AB27)</f>
        <v>71065.486807643203</v>
      </c>
      <c r="AC28" s="98">
        <f t="shared" si="19"/>
        <v>68369.399554761127</v>
      </c>
      <c r="AD28" s="98">
        <f t="shared" si="19"/>
        <v>63298.59820781312</v>
      </c>
      <c r="AE28" s="98">
        <f t="shared" ref="AE28:AF28" si="20">SUM(AE24:AE27)</f>
        <v>61129.650348812691</v>
      </c>
      <c r="AF28" s="98">
        <f t="shared" si="20"/>
        <v>58982.537534271702</v>
      </c>
    </row>
    <row r="29" spans="1:32" x14ac:dyDescent="0.3">
      <c r="B29" s="2"/>
      <c r="C29" s="2"/>
      <c r="D29" s="2"/>
      <c r="E29" s="2"/>
      <c r="F29" s="2"/>
      <c r="G29" s="2"/>
      <c r="H29" s="2"/>
      <c r="I29" s="2"/>
      <c r="J29" s="2"/>
      <c r="K29" s="2"/>
      <c r="L29" s="2"/>
      <c r="M29" s="2"/>
      <c r="N29" s="2"/>
      <c r="O29" s="2"/>
      <c r="P29" s="2"/>
      <c r="Q29" s="2"/>
      <c r="R29" s="2"/>
      <c r="S29" s="2"/>
      <c r="T29" s="2"/>
      <c r="U29" s="2"/>
    </row>
    <row r="30" spans="1:32" x14ac:dyDescent="0.3">
      <c r="B30" s="2"/>
      <c r="C30" s="2"/>
      <c r="D30" s="2"/>
      <c r="E30" s="2"/>
      <c r="F30" s="2"/>
      <c r="G30" s="2"/>
      <c r="H30" s="2"/>
      <c r="I30" s="2"/>
      <c r="J30" s="2"/>
      <c r="K30" s="2"/>
      <c r="L30" s="2"/>
      <c r="M30" s="2"/>
      <c r="N30" s="2"/>
      <c r="O30" s="2"/>
      <c r="P30" s="2"/>
      <c r="Q30" s="2"/>
      <c r="R30" s="2"/>
      <c r="S30" s="2"/>
      <c r="T30" s="2"/>
      <c r="U3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8"/>
  <sheetViews>
    <sheetView workbookViewId="0">
      <pane xSplit="1" ySplit="3" topLeftCell="B4" activePane="bottomRight" state="frozen"/>
      <selection pane="topRight" activeCell="B1" sqref="B1"/>
      <selection pane="bottomLeft" activeCell="A6" sqref="A6"/>
      <selection pane="bottomRight" activeCell="E31" sqref="E31"/>
    </sheetView>
  </sheetViews>
  <sheetFormatPr defaultColWidth="8.77734375" defaultRowHeight="14.4" x14ac:dyDescent="0.3"/>
  <cols>
    <col min="1" max="1" width="35.44140625" bestFit="1" customWidth="1"/>
  </cols>
  <sheetData>
    <row r="1" spans="1:32" x14ac:dyDescent="0.3">
      <c r="A1" s="12"/>
      <c r="B1" s="12"/>
      <c r="C1" s="12"/>
      <c r="D1" s="12"/>
      <c r="E1" s="12"/>
      <c r="F1" s="14" t="s">
        <v>18</v>
      </c>
      <c r="G1" s="14"/>
      <c r="H1" s="12"/>
      <c r="I1" s="12"/>
      <c r="J1" s="12"/>
      <c r="K1" s="12"/>
      <c r="L1" s="12"/>
      <c r="M1" s="12"/>
      <c r="N1" s="12"/>
      <c r="O1" s="12"/>
      <c r="P1" s="12"/>
      <c r="Q1" s="12"/>
      <c r="R1" s="11"/>
      <c r="S1" s="12"/>
      <c r="T1" s="12"/>
      <c r="U1" s="12"/>
      <c r="V1" s="12"/>
      <c r="W1" s="12"/>
      <c r="X1" s="12"/>
      <c r="Y1" s="12"/>
      <c r="Z1" s="12"/>
      <c r="AA1" s="12"/>
      <c r="AB1" s="9"/>
      <c r="AC1" s="9"/>
      <c r="AD1" s="9"/>
    </row>
    <row r="2" spans="1:32" x14ac:dyDescent="0.3">
      <c r="A2" s="12"/>
      <c r="B2" s="12"/>
      <c r="C2" s="12"/>
      <c r="D2" s="12"/>
      <c r="E2" s="12"/>
      <c r="F2" s="14" t="s">
        <v>16</v>
      </c>
      <c r="G2" s="14"/>
      <c r="H2" s="12"/>
      <c r="I2" s="12"/>
      <c r="J2" s="12"/>
      <c r="K2" s="12"/>
      <c r="L2" s="12"/>
      <c r="M2" s="12"/>
      <c r="N2" s="12"/>
      <c r="O2" s="12"/>
      <c r="P2" s="12"/>
      <c r="Q2" s="12"/>
      <c r="R2" s="11"/>
      <c r="S2" s="12"/>
      <c r="T2" s="12"/>
      <c r="U2" s="12"/>
      <c r="V2" s="12"/>
      <c r="W2" s="12"/>
      <c r="X2" s="12"/>
      <c r="Y2" s="12"/>
      <c r="Z2" s="12"/>
      <c r="AA2" s="12"/>
      <c r="AB2" s="9"/>
      <c r="AC2" s="9"/>
      <c r="AD2" s="9"/>
    </row>
    <row r="3" spans="1:32" x14ac:dyDescent="0.3">
      <c r="A3" s="13" t="s">
        <v>0</v>
      </c>
      <c r="B3" s="14">
        <v>1970</v>
      </c>
      <c r="C3" s="14">
        <v>1975</v>
      </c>
      <c r="D3" s="14">
        <v>1980</v>
      </c>
      <c r="E3" s="14">
        <v>1985</v>
      </c>
      <c r="F3" s="14">
        <v>1990</v>
      </c>
      <c r="G3" s="14">
        <v>1991</v>
      </c>
      <c r="H3" s="14">
        <v>1992</v>
      </c>
      <c r="I3" s="14">
        <v>1993</v>
      </c>
      <c r="J3" s="14">
        <v>1994</v>
      </c>
      <c r="K3" s="14">
        <v>1995</v>
      </c>
      <c r="L3" s="14">
        <v>1996</v>
      </c>
      <c r="M3" s="14">
        <v>1997</v>
      </c>
      <c r="N3" s="14">
        <v>1998</v>
      </c>
      <c r="O3" s="14">
        <v>1999</v>
      </c>
      <c r="P3" s="14">
        <v>2000</v>
      </c>
      <c r="Q3" s="14">
        <v>2001</v>
      </c>
      <c r="R3" s="14">
        <v>2002</v>
      </c>
      <c r="S3" s="14">
        <v>2003</v>
      </c>
      <c r="T3" s="14">
        <v>2004</v>
      </c>
      <c r="U3" s="14">
        <v>2005</v>
      </c>
      <c r="V3" s="14">
        <v>2006</v>
      </c>
      <c r="W3" s="14">
        <v>2007</v>
      </c>
      <c r="X3" s="14">
        <v>2008</v>
      </c>
      <c r="Y3" s="14">
        <v>2009</v>
      </c>
      <c r="Z3" s="14">
        <v>2010</v>
      </c>
      <c r="AA3" s="14">
        <v>2011</v>
      </c>
      <c r="AB3" s="15">
        <v>2012</v>
      </c>
      <c r="AC3" s="15">
        <v>2013</v>
      </c>
      <c r="AD3" s="15">
        <v>2014</v>
      </c>
      <c r="AE3" s="58">
        <v>2015</v>
      </c>
      <c r="AF3" s="58">
        <v>2016</v>
      </c>
    </row>
    <row r="4" spans="1:32" x14ac:dyDescent="0.3">
      <c r="A4" s="12" t="s">
        <v>1</v>
      </c>
      <c r="B4" s="16">
        <v>4900</v>
      </c>
      <c r="C4" s="16">
        <v>5694</v>
      </c>
      <c r="D4" s="16">
        <v>7024</v>
      </c>
      <c r="E4" s="16">
        <v>6127</v>
      </c>
      <c r="F4" s="16">
        <v>6663</v>
      </c>
      <c r="G4" s="16">
        <v>6519</v>
      </c>
      <c r="H4" s="16">
        <v>6504</v>
      </c>
      <c r="I4" s="16">
        <v>6651</v>
      </c>
      <c r="J4" s="16">
        <v>6565</v>
      </c>
      <c r="K4" s="16">
        <v>6384</v>
      </c>
      <c r="L4" s="16">
        <v>6164.2186600000005</v>
      </c>
      <c r="M4" s="16">
        <v>6276.4222699999991</v>
      </c>
      <c r="N4" s="16">
        <v>6232.1956900000005</v>
      </c>
      <c r="O4" s="16">
        <v>5721.1754069999997</v>
      </c>
      <c r="P4" s="16">
        <v>5330.201145</v>
      </c>
      <c r="Q4" s="16">
        <v>4917.2186760000004</v>
      </c>
      <c r="R4" s="81">
        <v>4709.4075706228896</v>
      </c>
      <c r="S4" s="81">
        <v>4339.60928423526</v>
      </c>
      <c r="T4" s="81">
        <v>3969.2129178476298</v>
      </c>
      <c r="U4" s="81">
        <v>3792.2918834001216</v>
      </c>
      <c r="V4" s="81">
        <v>3587.7494531870811</v>
      </c>
      <c r="W4" s="81">
        <v>3383.2070229740411</v>
      </c>
      <c r="X4" s="81">
        <v>3143.6202005819327</v>
      </c>
      <c r="Y4" s="85">
        <v>2818.1266040498053</v>
      </c>
      <c r="Z4" s="85">
        <v>2457.5886153386105</v>
      </c>
      <c r="AA4" s="85">
        <v>2090.1144652652492</v>
      </c>
      <c r="AB4" s="98">
        <v>1964.7300111464733</v>
      </c>
      <c r="AC4" s="98">
        <v>1839.3455570276974</v>
      </c>
      <c r="AD4" s="98">
        <v>1713.9611029089217</v>
      </c>
      <c r="AE4" s="98">
        <v>1459.1354010777493</v>
      </c>
      <c r="AF4" s="98">
        <v>1052.514475053563</v>
      </c>
    </row>
    <row r="5" spans="1:32" x14ac:dyDescent="0.3">
      <c r="A5" s="12" t="s">
        <v>2</v>
      </c>
      <c r="B5" s="16">
        <v>4325</v>
      </c>
      <c r="C5" s="16">
        <v>4007</v>
      </c>
      <c r="D5" s="16">
        <v>3555</v>
      </c>
      <c r="E5" s="16">
        <v>3209</v>
      </c>
      <c r="F5" s="16">
        <v>3035</v>
      </c>
      <c r="G5" s="16">
        <v>2979</v>
      </c>
      <c r="H5" s="16">
        <v>3071</v>
      </c>
      <c r="I5" s="16">
        <v>3151</v>
      </c>
      <c r="J5" s="16">
        <v>3147</v>
      </c>
      <c r="K5" s="16">
        <v>3144</v>
      </c>
      <c r="L5" s="16">
        <v>3151.4075800000001</v>
      </c>
      <c r="M5" s="16">
        <v>3100.6291200000001</v>
      </c>
      <c r="N5" s="16">
        <v>3049.7537699999998</v>
      </c>
      <c r="O5" s="16">
        <v>2708.91635</v>
      </c>
      <c r="P5" s="16">
        <v>2723.1669440000001</v>
      </c>
      <c r="Q5" s="16">
        <v>2757.201896</v>
      </c>
      <c r="R5" s="81">
        <v>2040.8726871181088</v>
      </c>
      <c r="S5" s="81">
        <v>1971.3723553472516</v>
      </c>
      <c r="T5" s="81">
        <v>1897.427666166165</v>
      </c>
      <c r="U5" s="81">
        <v>1819.9680195988888</v>
      </c>
      <c r="V5" s="81">
        <v>1681.3364020589393</v>
      </c>
      <c r="W5" s="81">
        <v>1542.70478451899</v>
      </c>
      <c r="X5" s="81">
        <v>1399.0445595462593</v>
      </c>
      <c r="Y5" s="85">
        <v>1352.129349998361</v>
      </c>
      <c r="Z5" s="85">
        <v>1305.2141404504628</v>
      </c>
      <c r="AA5" s="85">
        <v>1258.2989309025645</v>
      </c>
      <c r="AB5" s="98">
        <v>1235.1773880549235</v>
      </c>
      <c r="AC5" s="98">
        <v>1212.0558452072826</v>
      </c>
      <c r="AD5" s="98">
        <v>1188.9343023596418</v>
      </c>
      <c r="AE5" s="98">
        <v>1188.9343023596418</v>
      </c>
      <c r="AF5" s="98">
        <v>1188.9343023596418</v>
      </c>
    </row>
    <row r="6" spans="1:32" x14ac:dyDescent="0.3">
      <c r="A6" s="12" t="s">
        <v>3</v>
      </c>
      <c r="B6" s="16">
        <v>836</v>
      </c>
      <c r="C6" s="16">
        <v>785</v>
      </c>
      <c r="D6" s="16">
        <v>741</v>
      </c>
      <c r="E6" s="16">
        <v>712</v>
      </c>
      <c r="F6" s="16">
        <v>1196</v>
      </c>
      <c r="G6" s="16">
        <v>1281</v>
      </c>
      <c r="H6" s="16">
        <v>1353</v>
      </c>
      <c r="I6" s="16">
        <v>1308</v>
      </c>
      <c r="J6" s="16">
        <v>1303</v>
      </c>
      <c r="K6" s="16">
        <v>1298</v>
      </c>
      <c r="L6" s="16">
        <v>1196.9553500000002</v>
      </c>
      <c r="M6" s="16">
        <v>1177.0580299999999</v>
      </c>
      <c r="N6" s="16">
        <v>1100.92275</v>
      </c>
      <c r="O6" s="16">
        <v>767.93349799999999</v>
      </c>
      <c r="P6" s="16">
        <v>765.56884000000002</v>
      </c>
      <c r="Q6" s="16">
        <v>779.19232399999999</v>
      </c>
      <c r="R6" s="81">
        <v>737.82918226867719</v>
      </c>
      <c r="S6" s="81">
        <v>736.43552061866342</v>
      </c>
      <c r="T6" s="81">
        <v>733.83694894653399</v>
      </c>
      <c r="U6" s="81">
        <v>730.25936465728887</v>
      </c>
      <c r="V6" s="81">
        <v>681.83431181522224</v>
      </c>
      <c r="W6" s="81">
        <v>633.40925897315572</v>
      </c>
      <c r="X6" s="81">
        <v>584.79460552917806</v>
      </c>
      <c r="Y6" s="85">
        <v>574.93963427204926</v>
      </c>
      <c r="Z6" s="85">
        <v>565.08466301492047</v>
      </c>
      <c r="AA6" s="85">
        <v>555.22969175779167</v>
      </c>
      <c r="AB6" s="98">
        <v>548.19629229828604</v>
      </c>
      <c r="AC6" s="98">
        <v>541.16289283878041</v>
      </c>
      <c r="AD6" s="98">
        <v>534.12949337927466</v>
      </c>
      <c r="AE6" s="98">
        <v>534.12949337927466</v>
      </c>
      <c r="AF6" s="98">
        <v>534.12949337927466</v>
      </c>
    </row>
    <row r="7" spans="1:32" x14ac:dyDescent="0.3">
      <c r="A7" s="12" t="s">
        <v>4</v>
      </c>
      <c r="B7" s="16">
        <v>271</v>
      </c>
      <c r="C7" s="16">
        <v>221</v>
      </c>
      <c r="D7" s="16">
        <v>213</v>
      </c>
      <c r="E7" s="16">
        <v>262</v>
      </c>
      <c r="F7" s="16">
        <v>168</v>
      </c>
      <c r="G7" s="16">
        <v>165</v>
      </c>
      <c r="H7" s="16">
        <v>163</v>
      </c>
      <c r="I7" s="16">
        <v>155</v>
      </c>
      <c r="J7" s="16">
        <v>160</v>
      </c>
      <c r="K7" s="16">
        <v>158</v>
      </c>
      <c r="L7" s="16">
        <v>124.77827000000001</v>
      </c>
      <c r="M7" s="16">
        <v>126.84078</v>
      </c>
      <c r="N7" s="16">
        <v>129.07328000000001</v>
      </c>
      <c r="O7" s="16">
        <v>102.469069</v>
      </c>
      <c r="P7" s="16">
        <v>104.668492</v>
      </c>
      <c r="Q7" s="16">
        <v>107.18793700000001</v>
      </c>
      <c r="R7" s="81">
        <v>69.832238463935283</v>
      </c>
      <c r="S7" s="81">
        <v>66.85504224209707</v>
      </c>
      <c r="T7" s="81">
        <v>63.877846020258865</v>
      </c>
      <c r="U7" s="81">
        <v>60.900649798420659</v>
      </c>
      <c r="V7" s="81">
        <v>58.817829515613766</v>
      </c>
      <c r="W7" s="81">
        <v>56.735009232806881</v>
      </c>
      <c r="X7" s="81">
        <v>54.652188952959996</v>
      </c>
      <c r="Y7" s="85">
        <v>53.59743295831165</v>
      </c>
      <c r="Z7" s="85">
        <v>52.542676963663304</v>
      </c>
      <c r="AA7" s="85">
        <v>51.487920969014965</v>
      </c>
      <c r="AB7" s="98">
        <v>49.858043035845022</v>
      </c>
      <c r="AC7" s="98">
        <v>48.228165102675078</v>
      </c>
      <c r="AD7" s="98">
        <v>46.598287169505141</v>
      </c>
      <c r="AE7" s="98">
        <v>46.598287169505141</v>
      </c>
      <c r="AF7" s="98">
        <v>46.598287169505141</v>
      </c>
    </row>
    <row r="8" spans="1:32" x14ac:dyDescent="0.3">
      <c r="A8" s="12" t="s">
        <v>5</v>
      </c>
      <c r="B8" s="16">
        <v>77</v>
      </c>
      <c r="C8" s="16">
        <v>73</v>
      </c>
      <c r="D8" s="16">
        <v>65</v>
      </c>
      <c r="E8" s="16">
        <v>87</v>
      </c>
      <c r="F8" s="16">
        <v>97</v>
      </c>
      <c r="G8" s="16">
        <v>76</v>
      </c>
      <c r="H8" s="16">
        <v>81</v>
      </c>
      <c r="I8" s="16">
        <v>83</v>
      </c>
      <c r="J8" s="16">
        <v>91</v>
      </c>
      <c r="K8" s="16">
        <v>98</v>
      </c>
      <c r="L8" s="16">
        <v>83.40795</v>
      </c>
      <c r="M8" s="16">
        <v>89.052089999999993</v>
      </c>
      <c r="N8" s="16">
        <v>89.152259999999998</v>
      </c>
      <c r="O8" s="16">
        <v>85.839584000000002</v>
      </c>
      <c r="P8" s="16">
        <v>88.854873999999995</v>
      </c>
      <c r="Q8" s="16">
        <v>94.370709000000005</v>
      </c>
      <c r="R8" s="81">
        <v>68.942318994498351</v>
      </c>
      <c r="S8" s="81">
        <v>68.031785881019914</v>
      </c>
      <c r="T8" s="81">
        <v>67.102362767541464</v>
      </c>
      <c r="U8" s="81">
        <v>66.172939654063015</v>
      </c>
      <c r="V8" s="81">
        <v>70.560855850858687</v>
      </c>
      <c r="W8" s="81">
        <v>74.948772047654344</v>
      </c>
      <c r="X8" s="81">
        <v>79.336688248990015</v>
      </c>
      <c r="Y8" s="85">
        <v>76.395382605606812</v>
      </c>
      <c r="Z8" s="85">
        <v>73.45407696222361</v>
      </c>
      <c r="AA8" s="85">
        <v>70.512771318840407</v>
      </c>
      <c r="AB8" s="98">
        <v>71.837706398194797</v>
      </c>
      <c r="AC8" s="98">
        <v>73.162641477549187</v>
      </c>
      <c r="AD8" s="98">
        <v>74.487576556903591</v>
      </c>
      <c r="AE8" s="98">
        <v>74.487576556903591</v>
      </c>
      <c r="AF8" s="98">
        <v>74.487576556903591</v>
      </c>
    </row>
    <row r="9" spans="1:32" x14ac:dyDescent="0.3">
      <c r="A9" s="12" t="s">
        <v>6</v>
      </c>
      <c r="B9" s="16">
        <v>240</v>
      </c>
      <c r="C9" s="16">
        <v>63</v>
      </c>
      <c r="D9" s="16">
        <v>72</v>
      </c>
      <c r="E9" s="16">
        <v>124</v>
      </c>
      <c r="F9" s="16">
        <v>153</v>
      </c>
      <c r="G9" s="16">
        <v>121</v>
      </c>
      <c r="H9" s="16">
        <v>148</v>
      </c>
      <c r="I9" s="16">
        <v>123</v>
      </c>
      <c r="J9" s="16">
        <v>117</v>
      </c>
      <c r="K9" s="16">
        <v>110</v>
      </c>
      <c r="L9" s="16">
        <v>139.08267999999998</v>
      </c>
      <c r="M9" s="16">
        <v>143.15672000000001</v>
      </c>
      <c r="N9" s="16">
        <v>142.97984</v>
      </c>
      <c r="O9" s="16">
        <v>120.085521</v>
      </c>
      <c r="P9" s="16">
        <v>122.131897</v>
      </c>
      <c r="Q9" s="16">
        <v>124.29669899999999</v>
      </c>
      <c r="R9" s="81">
        <v>354.19122147511536</v>
      </c>
      <c r="S9" s="81">
        <v>357.19445137944541</v>
      </c>
      <c r="T9" s="81">
        <v>355.40608487377551</v>
      </c>
      <c r="U9" s="81">
        <v>353.61771836810561</v>
      </c>
      <c r="V9" s="81">
        <v>379.46226250983705</v>
      </c>
      <c r="W9" s="81">
        <v>405.30680665156854</v>
      </c>
      <c r="X9" s="81">
        <v>431.10159302277901</v>
      </c>
      <c r="Y9" s="85">
        <v>515.83167403989376</v>
      </c>
      <c r="Z9" s="85">
        <v>600.56175505700844</v>
      </c>
      <c r="AA9" s="85">
        <v>685.29183607412313</v>
      </c>
      <c r="AB9" s="98">
        <v>730.75758149403293</v>
      </c>
      <c r="AC9" s="98">
        <v>776.22332691394274</v>
      </c>
      <c r="AD9" s="98">
        <v>821.68907233385244</v>
      </c>
      <c r="AE9" s="98">
        <v>821.68907233385244</v>
      </c>
      <c r="AF9" s="98">
        <v>821.68907233385244</v>
      </c>
    </row>
    <row r="10" spans="1:32" x14ac:dyDescent="0.3">
      <c r="A10" s="12" t="s">
        <v>7</v>
      </c>
      <c r="B10" s="16">
        <v>187</v>
      </c>
      <c r="C10" s="16">
        <v>182</v>
      </c>
      <c r="D10" s="16">
        <v>205</v>
      </c>
      <c r="E10" s="16">
        <v>327</v>
      </c>
      <c r="F10" s="16">
        <v>378</v>
      </c>
      <c r="G10" s="16">
        <v>352</v>
      </c>
      <c r="H10" s="16">
        <v>361</v>
      </c>
      <c r="I10" s="16">
        <v>370</v>
      </c>
      <c r="J10" s="16">
        <v>389</v>
      </c>
      <c r="K10" s="16">
        <v>399</v>
      </c>
      <c r="L10" s="16">
        <v>432.79967999999997</v>
      </c>
      <c r="M10" s="16">
        <v>460.22217000000001</v>
      </c>
      <c r="N10" s="16">
        <v>466.66404999999997</v>
      </c>
      <c r="O10" s="16">
        <v>451.14304299999998</v>
      </c>
      <c r="P10" s="16">
        <v>478.78160800000001</v>
      </c>
      <c r="Q10" s="16">
        <v>504.27396999999996</v>
      </c>
      <c r="R10" s="81">
        <v>429.41703632859327</v>
      </c>
      <c r="S10" s="81">
        <v>448.09480315366233</v>
      </c>
      <c r="T10" s="81">
        <v>466.6387169787314</v>
      </c>
      <c r="U10" s="81">
        <v>482.00709080380039</v>
      </c>
      <c r="V10" s="81">
        <v>460.84304476063357</v>
      </c>
      <c r="W10" s="81">
        <v>439.67899871746681</v>
      </c>
      <c r="X10" s="81">
        <v>415.61537886786653</v>
      </c>
      <c r="Y10" s="85">
        <v>394.73716399052222</v>
      </c>
      <c r="Z10" s="85">
        <v>373.85894911317791</v>
      </c>
      <c r="AA10" s="85">
        <v>352.98073423583361</v>
      </c>
      <c r="AB10" s="98">
        <v>347.63279424615172</v>
      </c>
      <c r="AC10" s="98">
        <v>342.28485425646983</v>
      </c>
      <c r="AD10" s="98">
        <v>336.93691426678788</v>
      </c>
      <c r="AE10" s="98">
        <v>336.93691426678788</v>
      </c>
      <c r="AF10" s="98">
        <v>336.93691426678788</v>
      </c>
    </row>
    <row r="11" spans="1:32" x14ac:dyDescent="0.3">
      <c r="A11" s="12" t="s">
        <v>8</v>
      </c>
      <c r="B11" s="16">
        <v>0</v>
      </c>
      <c r="C11" s="16">
        <v>0</v>
      </c>
      <c r="D11" s="16">
        <v>0</v>
      </c>
      <c r="E11" s="16">
        <v>2</v>
      </c>
      <c r="F11" s="16">
        <v>1</v>
      </c>
      <c r="G11" s="16">
        <v>2</v>
      </c>
      <c r="H11" s="16">
        <v>3</v>
      </c>
      <c r="I11" s="16">
        <v>3</v>
      </c>
      <c r="J11" s="16">
        <v>3</v>
      </c>
      <c r="K11" s="16">
        <v>3</v>
      </c>
      <c r="L11" s="16">
        <v>2.3939499999999998</v>
      </c>
      <c r="M11" s="16">
        <v>2.5049999999999999</v>
      </c>
      <c r="N11" s="16">
        <v>2.55593</v>
      </c>
      <c r="O11" s="16">
        <v>4.2687879999999998</v>
      </c>
      <c r="P11" s="16">
        <v>4.3423470000000002</v>
      </c>
      <c r="Q11" s="16">
        <v>4.4422690000000005</v>
      </c>
      <c r="R11" s="81">
        <v>6.8837153010068972</v>
      </c>
      <c r="S11" s="81">
        <v>6.0440878971122682</v>
      </c>
      <c r="T11" s="81">
        <v>5.2044604932176393</v>
      </c>
      <c r="U11" s="81">
        <v>4.3648330893230094</v>
      </c>
      <c r="V11" s="81">
        <v>4.9626428834153398</v>
      </c>
      <c r="W11" s="81">
        <v>5.5604526775076701</v>
      </c>
      <c r="X11" s="81">
        <v>6.1582624718643011</v>
      </c>
      <c r="Y11" s="85">
        <v>4.4157021671166632</v>
      </c>
      <c r="Z11" s="85">
        <v>2.6731418623690253</v>
      </c>
      <c r="AA11" s="85">
        <v>0.93058155762138806</v>
      </c>
      <c r="AB11" s="98">
        <v>1.0268019288561849</v>
      </c>
      <c r="AC11" s="98">
        <v>1.1230223000909818</v>
      </c>
      <c r="AD11" s="98">
        <v>1.2192426713257789</v>
      </c>
      <c r="AE11" s="98">
        <v>1.2192426713257789</v>
      </c>
      <c r="AF11" s="98">
        <v>1.2192426713257789</v>
      </c>
    </row>
    <row r="12" spans="1:32" x14ac:dyDescent="0.3">
      <c r="A12" s="12" t="s">
        <v>10</v>
      </c>
      <c r="B12" s="16">
        <v>0</v>
      </c>
      <c r="C12" s="16">
        <v>0</v>
      </c>
      <c r="D12" s="16">
        <v>0</v>
      </c>
      <c r="E12" s="16">
        <v>2</v>
      </c>
      <c r="F12" s="16">
        <v>3</v>
      </c>
      <c r="G12" s="16">
        <v>6</v>
      </c>
      <c r="H12" s="16">
        <v>5</v>
      </c>
      <c r="I12" s="16">
        <v>5</v>
      </c>
      <c r="J12" s="16">
        <v>5</v>
      </c>
      <c r="K12" s="16">
        <v>6</v>
      </c>
      <c r="L12" s="16">
        <v>15.41628</v>
      </c>
      <c r="M12" s="16">
        <v>15.87298</v>
      </c>
      <c r="N12" s="16">
        <v>16.109929999999999</v>
      </c>
      <c r="O12" s="16">
        <v>14.487960999999999</v>
      </c>
      <c r="P12" s="16">
        <v>15.477937000000001</v>
      </c>
      <c r="Q12" s="16">
        <v>16.054811999999998</v>
      </c>
      <c r="R12" s="81">
        <v>19.134947455362997</v>
      </c>
      <c r="S12" s="81">
        <v>18.126297306349759</v>
      </c>
      <c r="T12" s="81">
        <v>17.117647157336521</v>
      </c>
      <c r="U12" s="81">
        <v>16.108997008323279</v>
      </c>
      <c r="V12" s="81">
        <v>14.160868191782185</v>
      </c>
      <c r="W12" s="81">
        <v>12.212739375241092</v>
      </c>
      <c r="X12" s="81">
        <v>10.264610558989501</v>
      </c>
      <c r="Y12" s="85">
        <v>13.360862965478017</v>
      </c>
      <c r="Z12" s="85">
        <v>16.45711537196653</v>
      </c>
      <c r="AA12" s="85">
        <v>19.553367778455048</v>
      </c>
      <c r="AB12" s="98">
        <v>15.045059446922883</v>
      </c>
      <c r="AC12" s="98">
        <v>10.536751115390718</v>
      </c>
      <c r="AD12" s="98">
        <v>6.0284427838585533</v>
      </c>
      <c r="AE12" s="98">
        <v>6.0284427838585533</v>
      </c>
      <c r="AF12" s="98">
        <v>6.0284427838585533</v>
      </c>
    </row>
    <row r="13" spans="1:32" x14ac:dyDescent="0.3">
      <c r="A13" s="12" t="s">
        <v>11</v>
      </c>
      <c r="B13" s="16">
        <v>440</v>
      </c>
      <c r="C13" s="16">
        <v>159</v>
      </c>
      <c r="D13" s="16">
        <v>111</v>
      </c>
      <c r="E13" s="16">
        <v>87</v>
      </c>
      <c r="F13" s="16">
        <v>91</v>
      </c>
      <c r="G13" s="16">
        <v>95</v>
      </c>
      <c r="H13" s="16">
        <v>96</v>
      </c>
      <c r="I13" s="16">
        <v>123</v>
      </c>
      <c r="J13" s="16">
        <v>114</v>
      </c>
      <c r="K13" s="16">
        <v>99</v>
      </c>
      <c r="L13" s="16">
        <v>152.58750000000001</v>
      </c>
      <c r="M13" s="16">
        <v>156.72121999999999</v>
      </c>
      <c r="N13" s="16">
        <v>163.25598000000002</v>
      </c>
      <c r="O13" s="16">
        <v>161.662462</v>
      </c>
      <c r="P13" s="16">
        <v>128.73061100000001</v>
      </c>
      <c r="Q13" s="16">
        <v>130.05542399999999</v>
      </c>
      <c r="R13" s="81">
        <v>110.75884598519221</v>
      </c>
      <c r="S13" s="81">
        <v>122.45176893154651</v>
      </c>
      <c r="T13" s="81">
        <v>134.08415893790081</v>
      </c>
      <c r="U13" s="81">
        <v>145.67798894425513</v>
      </c>
      <c r="V13" s="81">
        <v>129.51245676313343</v>
      </c>
      <c r="W13" s="81">
        <v>113.34692458201171</v>
      </c>
      <c r="X13" s="81">
        <v>97.055642013634028</v>
      </c>
      <c r="Y13" s="85">
        <v>92.475651779094903</v>
      </c>
      <c r="Z13" s="85">
        <v>87.895661544555779</v>
      </c>
      <c r="AA13" s="85">
        <v>83.315671310016654</v>
      </c>
      <c r="AB13" s="98">
        <v>93.489272459170436</v>
      </c>
      <c r="AC13" s="98">
        <v>103.66287360832422</v>
      </c>
      <c r="AD13" s="98">
        <v>113.836474757478</v>
      </c>
      <c r="AE13" s="98">
        <v>113.836474757478</v>
      </c>
      <c r="AF13" s="98">
        <v>113.836474757478</v>
      </c>
    </row>
    <row r="14" spans="1:32" x14ac:dyDescent="0.3">
      <c r="A14" s="12" t="s">
        <v>12</v>
      </c>
      <c r="B14" s="16">
        <v>12624</v>
      </c>
      <c r="C14" s="16">
        <v>12061</v>
      </c>
      <c r="D14" s="16">
        <v>11493</v>
      </c>
      <c r="E14" s="16">
        <v>10932</v>
      </c>
      <c r="F14" s="16">
        <v>9592</v>
      </c>
      <c r="G14" s="16">
        <v>9449</v>
      </c>
      <c r="H14" s="16">
        <v>9306</v>
      </c>
      <c r="I14" s="16">
        <v>9162</v>
      </c>
      <c r="J14" s="16">
        <v>9019</v>
      </c>
      <c r="K14" s="16">
        <v>8876</v>
      </c>
      <c r="L14" s="16">
        <v>8732.7439600000016</v>
      </c>
      <c r="M14" s="16">
        <v>8791.7872799999986</v>
      </c>
      <c r="N14" s="16">
        <v>8619.2681699999994</v>
      </c>
      <c r="O14" s="16">
        <v>8371.3374299999996</v>
      </c>
      <c r="P14" s="16">
        <v>8393.5218599999989</v>
      </c>
      <c r="Q14" s="16">
        <v>7774.1959100000004</v>
      </c>
      <c r="R14" s="81">
        <v>10337.276260006405</v>
      </c>
      <c r="S14" s="81">
        <v>9670.7664437215917</v>
      </c>
      <c r="T14" s="81">
        <v>9004.25662743678</v>
      </c>
      <c r="U14" s="81">
        <v>8337.7468111519684</v>
      </c>
      <c r="V14" s="81">
        <v>7992.0753288743799</v>
      </c>
      <c r="W14" s="81">
        <v>7646.4038465967915</v>
      </c>
      <c r="X14" s="81">
        <v>6941.4348573545103</v>
      </c>
      <c r="Y14" s="85">
        <v>6206.306086120233</v>
      </c>
      <c r="Z14" s="85">
        <v>5701.1166933170362</v>
      </c>
      <c r="AA14" s="85">
        <v>5870.3464310505587</v>
      </c>
      <c r="AB14" s="98">
        <v>5470.1885179752753</v>
      </c>
      <c r="AC14" s="98">
        <v>5070.0306048999919</v>
      </c>
      <c r="AD14" s="98">
        <v>4669.8726918247075</v>
      </c>
      <c r="AE14" s="98">
        <v>4135.3702389284335</v>
      </c>
      <c r="AF14" s="98">
        <v>3605.5329935165005</v>
      </c>
    </row>
    <row r="15" spans="1:32" x14ac:dyDescent="0.3">
      <c r="A15" s="12" t="s">
        <v>13</v>
      </c>
      <c r="B15" s="16">
        <v>2652</v>
      </c>
      <c r="C15" s="16">
        <v>2968</v>
      </c>
      <c r="D15" s="16">
        <v>3353</v>
      </c>
      <c r="E15" s="16">
        <v>3576</v>
      </c>
      <c r="F15" s="16">
        <v>3781</v>
      </c>
      <c r="G15" s="16">
        <v>3849</v>
      </c>
      <c r="H15" s="16">
        <v>3915</v>
      </c>
      <c r="I15" s="16">
        <v>3981</v>
      </c>
      <c r="J15" s="16">
        <v>4047</v>
      </c>
      <c r="K15" s="16">
        <v>4113</v>
      </c>
      <c r="L15" s="16">
        <v>4179.20856</v>
      </c>
      <c r="M15" s="16">
        <v>4178.1268799999998</v>
      </c>
      <c r="N15" s="16">
        <v>4156.3456699999997</v>
      </c>
      <c r="O15" s="16">
        <v>4084.4155989999999</v>
      </c>
      <c r="P15" s="16">
        <v>4166.9662539999999</v>
      </c>
      <c r="Q15" s="16">
        <v>4156.0193380000001</v>
      </c>
      <c r="R15" s="81">
        <v>4863.6926120568432</v>
      </c>
      <c r="S15" s="81">
        <v>4667.3733983374059</v>
      </c>
      <c r="T15" s="85">
        <v>4471.0541846179685</v>
      </c>
      <c r="U15" s="85">
        <v>4274.7349708985321</v>
      </c>
      <c r="V15" s="81">
        <v>3897.9005215019679</v>
      </c>
      <c r="W15" s="81">
        <v>3521.0660721054037</v>
      </c>
      <c r="X15" s="81">
        <v>3484.7652217895748</v>
      </c>
      <c r="Y15" s="85">
        <v>3391.3659774168882</v>
      </c>
      <c r="Z15" s="85">
        <v>3315.4739835340397</v>
      </c>
      <c r="AA15" s="85">
        <v>3081.3783318338765</v>
      </c>
      <c r="AB15" s="98">
        <v>2987.2250219897492</v>
      </c>
      <c r="AC15" s="98">
        <v>2893.0717121456219</v>
      </c>
      <c r="AD15" s="98">
        <v>2798.9184023014946</v>
      </c>
      <c r="AE15" s="98">
        <v>2607.160206201957</v>
      </c>
      <c r="AF15" s="98">
        <v>2415.4020101024194</v>
      </c>
    </row>
    <row r="16" spans="1:32" x14ac:dyDescent="0.3">
      <c r="A16" s="12" t="s">
        <v>14</v>
      </c>
      <c r="B16" s="16">
        <v>330</v>
      </c>
      <c r="C16" s="16">
        <v>165</v>
      </c>
      <c r="D16" s="16">
        <v>248</v>
      </c>
      <c r="E16" s="16">
        <v>310</v>
      </c>
      <c r="F16" s="16">
        <v>369</v>
      </c>
      <c r="G16" s="16">
        <v>286</v>
      </c>
      <c r="H16" s="16">
        <v>255</v>
      </c>
      <c r="I16" s="16">
        <v>241</v>
      </c>
      <c r="J16" s="16">
        <v>390</v>
      </c>
      <c r="K16" s="16">
        <v>267</v>
      </c>
      <c r="L16" s="16">
        <v>412.36083000000002</v>
      </c>
      <c r="M16" s="16">
        <v>186.56205</v>
      </c>
      <c r="N16" s="16">
        <v>179.48262</v>
      </c>
      <c r="O16" s="16">
        <v>251.008478</v>
      </c>
      <c r="P16" s="16">
        <v>276.02077600000001</v>
      </c>
      <c r="Q16" s="16">
        <v>184.00074600000002</v>
      </c>
      <c r="R16" s="81">
        <v>210.5218700388956</v>
      </c>
      <c r="S16" s="85">
        <v>178.22100162229688</v>
      </c>
      <c r="T16" s="85">
        <v>145.92013320569814</v>
      </c>
      <c r="U16" s="85">
        <v>270.91317886864238</v>
      </c>
      <c r="V16" s="81">
        <v>267.78411331565155</v>
      </c>
      <c r="W16" s="81">
        <v>264.65504776266073</v>
      </c>
      <c r="X16" s="81">
        <v>261.51536351830242</v>
      </c>
      <c r="Y16" s="85">
        <v>278.02373981873632</v>
      </c>
      <c r="Z16" s="85">
        <v>294.53211611917015</v>
      </c>
      <c r="AA16" s="85">
        <v>399.47283451301178</v>
      </c>
      <c r="AB16" s="98">
        <v>385.8654734312359</v>
      </c>
      <c r="AC16" s="98">
        <v>372.25811234946002</v>
      </c>
      <c r="AD16" s="98">
        <v>291.71748174010276</v>
      </c>
      <c r="AE16" s="98">
        <v>291.71748174010276</v>
      </c>
      <c r="AF16" s="98">
        <v>291.71748174010276</v>
      </c>
    </row>
    <row r="17" spans="1:32" x14ac:dyDescent="0.3">
      <c r="A17" s="9"/>
      <c r="B17" s="16"/>
      <c r="C17" s="16"/>
      <c r="D17" s="16"/>
      <c r="E17" s="16"/>
      <c r="F17" s="16"/>
      <c r="G17" s="16"/>
      <c r="H17" s="16"/>
      <c r="I17" s="16"/>
      <c r="J17" s="16"/>
      <c r="K17" s="16"/>
      <c r="L17" s="16"/>
      <c r="M17" s="16"/>
      <c r="N17" s="16"/>
      <c r="O17" s="16"/>
      <c r="P17" s="16"/>
      <c r="Q17" s="16"/>
      <c r="R17" s="16"/>
      <c r="S17" s="85"/>
      <c r="T17" s="85"/>
      <c r="U17" s="85"/>
      <c r="V17" s="16"/>
      <c r="W17" s="16"/>
      <c r="X17" s="16"/>
      <c r="Y17" s="16"/>
      <c r="Z17" s="16"/>
      <c r="AA17" s="16"/>
      <c r="AB17" s="88"/>
      <c r="AC17" s="88"/>
      <c r="AD17" s="88"/>
      <c r="AE17" s="88"/>
      <c r="AF17" s="88"/>
    </row>
    <row r="18" spans="1:32" x14ac:dyDescent="0.3">
      <c r="A18" s="17" t="s">
        <v>17</v>
      </c>
      <c r="B18" s="66">
        <v>26883</v>
      </c>
      <c r="C18" s="66">
        <v>26377</v>
      </c>
      <c r="D18" s="66">
        <v>27079</v>
      </c>
      <c r="E18" s="66">
        <v>25757</v>
      </c>
      <c r="F18" s="66">
        <v>25529</v>
      </c>
      <c r="G18" s="66">
        <v>25179</v>
      </c>
      <c r="H18" s="66">
        <v>25260</v>
      </c>
      <c r="I18" s="66">
        <v>25357</v>
      </c>
      <c r="J18" s="66">
        <v>25349</v>
      </c>
      <c r="K18" s="66">
        <v>24956</v>
      </c>
      <c r="L18" s="66">
        <v>24787.369309999998</v>
      </c>
      <c r="M18" s="66">
        <v>24704.96486</v>
      </c>
      <c r="N18" s="66">
        <v>24347.768379999998</v>
      </c>
      <c r="O18" s="66">
        <v>22844.750438000003</v>
      </c>
      <c r="P18" s="66">
        <v>22598.433585000002</v>
      </c>
      <c r="Q18" s="66">
        <v>21548.510710000002</v>
      </c>
      <c r="R18" s="66">
        <f>SUM(R4:R16)</f>
        <v>23958.760506115523</v>
      </c>
      <c r="S18" s="85">
        <f t="shared" ref="S18:AA18" si="0">SUM(S4:S16)</f>
        <v>22650.576240673705</v>
      </c>
      <c r="T18" s="85">
        <f t="shared" si="0"/>
        <v>21331.139755449538</v>
      </c>
      <c r="U18" s="85">
        <f t="shared" si="0"/>
        <v>20354.764446241734</v>
      </c>
      <c r="V18" s="82">
        <f t="shared" si="0"/>
        <v>19227.000091228514</v>
      </c>
      <c r="W18" s="82">
        <f t="shared" si="0"/>
        <v>18099.235736215302</v>
      </c>
      <c r="X18" s="82">
        <f t="shared" si="0"/>
        <v>16909.35917245684</v>
      </c>
      <c r="Y18" s="82">
        <f t="shared" si="0"/>
        <v>15771.705262182097</v>
      </c>
      <c r="Z18" s="82">
        <f t="shared" si="0"/>
        <v>14846.453588649203</v>
      </c>
      <c r="AA18" s="82">
        <f t="shared" si="0"/>
        <v>14518.913568566955</v>
      </c>
      <c r="AB18" s="88">
        <f>SUM(AB4:AB16)</f>
        <v>13901.029963905117</v>
      </c>
      <c r="AC18" s="88">
        <f t="shared" ref="AC18:AD18" si="1">SUM(AC4:AC16)</f>
        <v>13283.146359243277</v>
      </c>
      <c r="AD18" s="88">
        <f t="shared" si="1"/>
        <v>12598.329485053853</v>
      </c>
      <c r="AE18" s="88">
        <f t="shared" ref="AE18:AF18" si="2">SUM(AE4:AE16)</f>
        <v>11617.24313422687</v>
      </c>
      <c r="AF18" s="88">
        <f t="shared" si="2"/>
        <v>10489.026766691215</v>
      </c>
    </row>
    <row r="19" spans="1:32" x14ac:dyDescent="0.3">
      <c r="A19" s="63" t="s">
        <v>25</v>
      </c>
      <c r="B19" s="66" t="s">
        <v>9</v>
      </c>
      <c r="C19" s="66" t="s">
        <v>9</v>
      </c>
      <c r="D19" s="66" t="s">
        <v>9</v>
      </c>
      <c r="E19" s="66" t="s">
        <v>9</v>
      </c>
      <c r="F19" s="66">
        <v>361.68541999999997</v>
      </c>
      <c r="G19" s="66">
        <v>246.9358</v>
      </c>
      <c r="H19" s="66">
        <v>233.74489000000003</v>
      </c>
      <c r="I19" s="66">
        <v>233.74489000000003</v>
      </c>
      <c r="J19" s="66">
        <v>381.68380999999999</v>
      </c>
      <c r="K19" s="66">
        <v>258.19341000000003</v>
      </c>
      <c r="L19" s="66">
        <v>404.98626999999999</v>
      </c>
      <c r="M19" s="66">
        <v>179.11698000000001</v>
      </c>
      <c r="N19" s="66">
        <v>171.95885000000001</v>
      </c>
      <c r="O19" s="66">
        <v>236.147471</v>
      </c>
      <c r="P19" s="66">
        <v>263.201187</v>
      </c>
      <c r="Q19" s="66">
        <v>170.963967</v>
      </c>
      <c r="R19" s="66">
        <v>113.619264789</v>
      </c>
      <c r="S19" s="85">
        <v>113.619264789</v>
      </c>
      <c r="T19" s="85">
        <v>113.619264789</v>
      </c>
      <c r="U19" s="85">
        <v>93.808955837276386</v>
      </c>
      <c r="V19" s="66">
        <v>93.808955837276386</v>
      </c>
      <c r="W19" s="66">
        <v>93.808955837276386</v>
      </c>
      <c r="X19" s="66">
        <v>96.370082406500003</v>
      </c>
      <c r="Y19" s="66">
        <v>96.370082406500003</v>
      </c>
      <c r="Z19" s="66">
        <v>96.370082406500003</v>
      </c>
      <c r="AA19" s="66">
        <v>184.80242449990774</v>
      </c>
      <c r="AB19" s="88">
        <v>184.80242449990774</v>
      </c>
      <c r="AC19" s="88">
        <v>184.80242449990774</v>
      </c>
      <c r="AD19" s="88">
        <v>117.5777289166419</v>
      </c>
      <c r="AE19" s="88">
        <v>117.5777289166419</v>
      </c>
      <c r="AF19" s="88">
        <v>117.5777289166419</v>
      </c>
    </row>
    <row r="20" spans="1:32" x14ac:dyDescent="0.3">
      <c r="A20" s="1" t="s">
        <v>31</v>
      </c>
      <c r="B20" s="66">
        <v>26883</v>
      </c>
      <c r="C20" s="66">
        <v>26377</v>
      </c>
      <c r="D20" s="66">
        <v>27079</v>
      </c>
      <c r="E20" s="66">
        <v>25757</v>
      </c>
      <c r="F20" s="66">
        <v>25167.314579999998</v>
      </c>
      <c r="G20" s="66">
        <v>24932.064200000001</v>
      </c>
      <c r="H20" s="66">
        <v>25026.255109999998</v>
      </c>
      <c r="I20" s="66">
        <v>25123.255109999998</v>
      </c>
      <c r="J20" s="66">
        <v>24967.316190000001</v>
      </c>
      <c r="K20" s="66">
        <v>24697.80659</v>
      </c>
      <c r="L20" s="66">
        <v>24382.383039999997</v>
      </c>
      <c r="M20" s="66">
        <v>24525.847880000001</v>
      </c>
      <c r="N20" s="66">
        <v>24175.809529999999</v>
      </c>
      <c r="O20" s="66">
        <v>22608.602967000003</v>
      </c>
      <c r="P20" s="66">
        <v>22335.232398000004</v>
      </c>
      <c r="Q20" s="66">
        <v>21377.546743000003</v>
      </c>
      <c r="R20" s="66">
        <f>R18 - R19</f>
        <v>23845.141241326524</v>
      </c>
      <c r="S20" s="85">
        <f t="shared" ref="S20:Z20" si="3">S18 - S19</f>
        <v>22536.956975884706</v>
      </c>
      <c r="T20" s="85">
        <f t="shared" si="3"/>
        <v>21217.52049066054</v>
      </c>
      <c r="U20" s="85">
        <f t="shared" si="3"/>
        <v>20260.955490404456</v>
      </c>
      <c r="V20" s="66">
        <f t="shared" si="3"/>
        <v>19133.191135391236</v>
      </c>
      <c r="W20" s="66">
        <f t="shared" si="3"/>
        <v>18005.426780378024</v>
      </c>
      <c r="X20" s="66">
        <f t="shared" si="3"/>
        <v>16812.989090050338</v>
      </c>
      <c r="Y20" s="66">
        <f t="shared" si="3"/>
        <v>15675.335179775597</v>
      </c>
      <c r="Z20" s="66">
        <f t="shared" si="3"/>
        <v>14750.083506242703</v>
      </c>
      <c r="AA20" s="66">
        <f t="shared" ref="AA20" si="4">AA18 - AA19</f>
        <v>14334.111144067048</v>
      </c>
      <c r="AB20" s="88">
        <f>AB18 - AB19</f>
        <v>13716.22753940521</v>
      </c>
      <c r="AC20" s="88">
        <f t="shared" ref="AC20:AD20" si="5">AC18 - AC19</f>
        <v>13098.34393474337</v>
      </c>
      <c r="AD20" s="88">
        <f t="shared" si="5"/>
        <v>12480.751756137211</v>
      </c>
      <c r="AE20" s="88">
        <f t="shared" ref="AE20:AF20" si="6">AE18 - AE19</f>
        <v>11499.665405310228</v>
      </c>
      <c r="AF20" s="88">
        <f t="shared" si="6"/>
        <v>10371.449037774573</v>
      </c>
    </row>
    <row r="21" spans="1:32" x14ac:dyDescent="0.3">
      <c r="A21" s="53" t="s">
        <v>26</v>
      </c>
      <c r="B21" s="66"/>
      <c r="C21" s="66"/>
      <c r="D21" s="66"/>
      <c r="E21" s="66"/>
      <c r="F21" s="66">
        <f t="shared" ref="F21:AA21" si="7">F16 - F19</f>
        <v>7.3145800000000349</v>
      </c>
      <c r="G21" s="66">
        <f t="shared" si="7"/>
        <v>39.0642</v>
      </c>
      <c r="H21" s="66">
        <f t="shared" si="7"/>
        <v>21.255109999999974</v>
      </c>
      <c r="I21" s="66">
        <f t="shared" si="7"/>
        <v>7.2551099999999735</v>
      </c>
      <c r="J21" s="66">
        <f t="shared" si="7"/>
        <v>8.316190000000006</v>
      </c>
      <c r="K21" s="66">
        <f t="shared" si="7"/>
        <v>8.8065899999999715</v>
      </c>
      <c r="L21" s="66">
        <f t="shared" si="7"/>
        <v>7.3745600000000309</v>
      </c>
      <c r="M21" s="66">
        <f t="shared" si="7"/>
        <v>7.445069999999987</v>
      </c>
      <c r="N21" s="66">
        <f t="shared" si="7"/>
        <v>7.5237699999999847</v>
      </c>
      <c r="O21" s="66">
        <f t="shared" si="7"/>
        <v>14.861007000000001</v>
      </c>
      <c r="P21" s="66">
        <f t="shared" si="7"/>
        <v>12.819589000000008</v>
      </c>
      <c r="Q21" s="66">
        <f t="shared" si="7"/>
        <v>13.036779000000024</v>
      </c>
      <c r="R21" s="66">
        <f t="shared" si="7"/>
        <v>96.902605249895601</v>
      </c>
      <c r="S21" s="85">
        <f t="shared" si="7"/>
        <v>64.601736833296883</v>
      </c>
      <c r="T21" s="85">
        <f t="shared" si="7"/>
        <v>32.300868416698137</v>
      </c>
      <c r="U21" s="85">
        <f t="shared" si="7"/>
        <v>177.10422303136599</v>
      </c>
      <c r="V21" s="66">
        <f t="shared" si="7"/>
        <v>173.97515747837517</v>
      </c>
      <c r="W21" s="66">
        <f t="shared" si="7"/>
        <v>170.84609192538434</v>
      </c>
      <c r="X21" s="66">
        <f t="shared" si="7"/>
        <v>165.14528111180243</v>
      </c>
      <c r="Y21" s="66">
        <f t="shared" si="7"/>
        <v>181.65365741223633</v>
      </c>
      <c r="Z21" s="66">
        <f t="shared" si="7"/>
        <v>198.16203371267017</v>
      </c>
      <c r="AA21" s="66">
        <f t="shared" si="7"/>
        <v>214.67041001310403</v>
      </c>
      <c r="AB21" s="82">
        <f>AB16 - AB19</f>
        <v>201.06304893132815</v>
      </c>
      <c r="AC21" s="87">
        <f t="shared" ref="AC21:AD21" si="8">AC16 - AC19</f>
        <v>187.45568784955228</v>
      </c>
      <c r="AD21" s="87">
        <f t="shared" si="8"/>
        <v>174.13975282346087</v>
      </c>
      <c r="AE21" s="88">
        <f t="shared" ref="AE21:AF21" si="9">AE16 - AE19</f>
        <v>174.13975282346087</v>
      </c>
      <c r="AF21" s="88">
        <f t="shared" si="9"/>
        <v>174.13975282346087</v>
      </c>
    </row>
    <row r="22" spans="1:32" x14ac:dyDescent="0.3">
      <c r="A22" s="10"/>
      <c r="B22" s="66"/>
      <c r="C22" s="66"/>
      <c r="D22" s="66"/>
      <c r="E22" s="66"/>
      <c r="F22" s="66"/>
      <c r="G22" s="66"/>
      <c r="H22" s="66"/>
      <c r="I22" s="66"/>
      <c r="J22" s="66"/>
      <c r="K22" s="66"/>
      <c r="L22" s="66"/>
      <c r="M22" s="66"/>
      <c r="N22" s="66"/>
      <c r="O22" s="66"/>
      <c r="P22" s="66"/>
      <c r="Q22" s="66"/>
      <c r="R22" s="66"/>
      <c r="S22" s="66"/>
      <c r="T22" s="66"/>
      <c r="U22" s="66"/>
      <c r="V22" s="66"/>
      <c r="W22" s="66"/>
      <c r="X22" s="66"/>
      <c r="Y22" s="66"/>
      <c r="Z22" s="66"/>
      <c r="AA22" s="66"/>
      <c r="AB22" s="66"/>
      <c r="AC22" s="66"/>
      <c r="AD22" s="9"/>
      <c r="AE22" s="88"/>
      <c r="AF22" s="88"/>
    </row>
    <row r="23" spans="1:32" x14ac:dyDescent="0.3">
      <c r="A23" s="10"/>
      <c r="B23" s="66"/>
      <c r="C23" s="66"/>
      <c r="D23" s="66"/>
      <c r="E23" s="66"/>
      <c r="F23" s="66"/>
      <c r="G23" s="66"/>
      <c r="H23" s="66"/>
      <c r="I23" s="66"/>
      <c r="J23" s="66"/>
      <c r="K23" s="66"/>
      <c r="L23" s="66"/>
      <c r="M23" s="66"/>
      <c r="N23" s="66"/>
      <c r="O23" s="66"/>
      <c r="P23" s="66"/>
      <c r="Q23" s="66"/>
      <c r="R23" s="66"/>
      <c r="S23" s="66"/>
      <c r="T23" s="66"/>
      <c r="U23" s="66"/>
      <c r="V23" s="66"/>
      <c r="W23" s="66"/>
      <c r="X23" s="66"/>
      <c r="Y23" s="66"/>
      <c r="Z23" s="66"/>
      <c r="AA23" s="66"/>
      <c r="AB23" s="66"/>
      <c r="AC23" s="66"/>
      <c r="AD23" s="9"/>
      <c r="AE23" s="88"/>
      <c r="AF23" s="88"/>
    </row>
    <row r="24" spans="1:32" x14ac:dyDescent="0.3">
      <c r="A24" s="53" t="s">
        <v>27</v>
      </c>
      <c r="B24" s="66">
        <f>SUM(B4:B6)</f>
        <v>10061</v>
      </c>
      <c r="C24" s="66">
        <f t="shared" ref="C24:AA24" si="10">SUM(C4:C6)</f>
        <v>10486</v>
      </c>
      <c r="D24" s="66">
        <f t="shared" si="10"/>
        <v>11320</v>
      </c>
      <c r="E24" s="66">
        <f t="shared" si="10"/>
        <v>10048</v>
      </c>
      <c r="F24" s="66">
        <f t="shared" si="10"/>
        <v>10894</v>
      </c>
      <c r="G24" s="66">
        <f t="shared" si="10"/>
        <v>10779</v>
      </c>
      <c r="H24" s="66">
        <f t="shared" si="10"/>
        <v>10928</v>
      </c>
      <c r="I24" s="66">
        <f t="shared" si="10"/>
        <v>11110</v>
      </c>
      <c r="J24" s="66">
        <f t="shared" si="10"/>
        <v>11015</v>
      </c>
      <c r="K24" s="66">
        <f t="shared" si="10"/>
        <v>10826</v>
      </c>
      <c r="L24" s="66">
        <f t="shared" si="10"/>
        <v>10512.581590000002</v>
      </c>
      <c r="M24" s="66">
        <f t="shared" si="10"/>
        <v>10554.109419999999</v>
      </c>
      <c r="N24" s="66">
        <f t="shared" si="10"/>
        <v>10382.87221</v>
      </c>
      <c r="O24" s="66">
        <f t="shared" si="10"/>
        <v>9198.0252550000005</v>
      </c>
      <c r="P24" s="66">
        <f t="shared" si="10"/>
        <v>8818.9369289999995</v>
      </c>
      <c r="Q24" s="66">
        <f t="shared" si="10"/>
        <v>8453.6128960000005</v>
      </c>
      <c r="R24" s="66">
        <f t="shared" si="10"/>
        <v>7488.1094400096754</v>
      </c>
      <c r="S24" s="66">
        <f t="shared" si="10"/>
        <v>7047.4171602011756</v>
      </c>
      <c r="T24" s="66">
        <f t="shared" si="10"/>
        <v>6600.477532960329</v>
      </c>
      <c r="U24" s="66">
        <f t="shared" si="10"/>
        <v>6342.5192676562992</v>
      </c>
      <c r="V24" s="66">
        <f t="shared" si="10"/>
        <v>5950.9201670612429</v>
      </c>
      <c r="W24" s="66">
        <f t="shared" si="10"/>
        <v>5559.3210664661865</v>
      </c>
      <c r="X24" s="66">
        <f t="shared" si="10"/>
        <v>5127.4593656573697</v>
      </c>
      <c r="Y24" s="66">
        <f t="shared" si="10"/>
        <v>4745.1955883202154</v>
      </c>
      <c r="Z24" s="66">
        <f t="shared" si="10"/>
        <v>4327.8874188039936</v>
      </c>
      <c r="AA24" s="66">
        <f t="shared" si="10"/>
        <v>3903.643087925605</v>
      </c>
      <c r="AB24" s="87">
        <f t="shared" ref="AB24:AD24" si="11">SUM(AB4:AB6)</f>
        <v>3748.103691499683</v>
      </c>
      <c r="AC24" s="87">
        <f t="shared" si="11"/>
        <v>3592.5642950737606</v>
      </c>
      <c r="AD24" s="87">
        <f t="shared" si="11"/>
        <v>3437.0248986478382</v>
      </c>
      <c r="AE24" s="88">
        <f t="shared" ref="AE24:AF24" si="12">SUM(AE4:AE6)</f>
        <v>3182.1991968166658</v>
      </c>
      <c r="AF24" s="88">
        <f t="shared" si="12"/>
        <v>2775.5782707924795</v>
      </c>
    </row>
    <row r="25" spans="1:32" x14ac:dyDescent="0.3">
      <c r="A25" s="53" t="s">
        <v>28</v>
      </c>
      <c r="B25" s="66">
        <f>SUM(B7:B13)</f>
        <v>1215</v>
      </c>
      <c r="C25" s="66">
        <f t="shared" ref="C25:AA25" si="13">SUM(C7:C13)</f>
        <v>698</v>
      </c>
      <c r="D25" s="66">
        <f t="shared" si="13"/>
        <v>666</v>
      </c>
      <c r="E25" s="66">
        <f t="shared" si="13"/>
        <v>891</v>
      </c>
      <c r="F25" s="66">
        <f t="shared" si="13"/>
        <v>891</v>
      </c>
      <c r="G25" s="66">
        <f t="shared" si="13"/>
        <v>817</v>
      </c>
      <c r="H25" s="66">
        <f t="shared" si="13"/>
        <v>857</v>
      </c>
      <c r="I25" s="66">
        <f t="shared" si="13"/>
        <v>862</v>
      </c>
      <c r="J25" s="66">
        <f t="shared" si="13"/>
        <v>879</v>
      </c>
      <c r="K25" s="66">
        <f t="shared" si="13"/>
        <v>873</v>
      </c>
      <c r="L25" s="66">
        <f t="shared" si="13"/>
        <v>950.46630999999991</v>
      </c>
      <c r="M25" s="66">
        <f t="shared" si="13"/>
        <v>994.37095999999997</v>
      </c>
      <c r="N25" s="66">
        <f t="shared" si="13"/>
        <v>1009.7912699999999</v>
      </c>
      <c r="O25" s="66">
        <f t="shared" si="13"/>
        <v>939.95642800000007</v>
      </c>
      <c r="P25" s="66">
        <f t="shared" si="13"/>
        <v>942.98776599999997</v>
      </c>
      <c r="Q25" s="66">
        <f t="shared" si="13"/>
        <v>980.6818199999999</v>
      </c>
      <c r="R25" s="66">
        <f t="shared" si="13"/>
        <v>1059.1603240037043</v>
      </c>
      <c r="S25" s="66">
        <f t="shared" si="13"/>
        <v>1086.7982367912332</v>
      </c>
      <c r="T25" s="66">
        <f t="shared" si="13"/>
        <v>1109.4312772287622</v>
      </c>
      <c r="U25" s="66">
        <f t="shared" si="13"/>
        <v>1128.8502176662912</v>
      </c>
      <c r="V25" s="66">
        <f t="shared" si="13"/>
        <v>1118.319960475274</v>
      </c>
      <c r="W25" s="66">
        <f t="shared" si="13"/>
        <v>1107.789703284257</v>
      </c>
      <c r="X25" s="66">
        <f t="shared" si="13"/>
        <v>1094.1843641370833</v>
      </c>
      <c r="Y25" s="66">
        <f t="shared" si="13"/>
        <v>1150.8138705060242</v>
      </c>
      <c r="Z25" s="66">
        <f t="shared" si="13"/>
        <v>1207.4433768749645</v>
      </c>
      <c r="AA25" s="66">
        <f t="shared" si="13"/>
        <v>1264.0728832439052</v>
      </c>
      <c r="AB25" s="87">
        <f t="shared" ref="AB25:AD25" si="14">SUM(AB7:AB13)</f>
        <v>1309.6472590091739</v>
      </c>
      <c r="AC25" s="87">
        <f t="shared" si="14"/>
        <v>1355.2216347744427</v>
      </c>
      <c r="AD25" s="87">
        <f t="shared" si="14"/>
        <v>1400.7960105397112</v>
      </c>
      <c r="AE25" s="88">
        <f t="shared" ref="AE25:AF25" si="15">SUM(AE7:AE13)</f>
        <v>1400.7960105397112</v>
      </c>
      <c r="AF25" s="88">
        <f t="shared" si="15"/>
        <v>1400.7960105397112</v>
      </c>
    </row>
    <row r="26" spans="1:32" x14ac:dyDescent="0.3">
      <c r="A26" s="53" t="s">
        <v>29</v>
      </c>
      <c r="B26" s="66">
        <f>B14+B15</f>
        <v>15276</v>
      </c>
      <c r="C26" s="66">
        <f t="shared" ref="C26:AA26" si="16">C14+C15</f>
        <v>15029</v>
      </c>
      <c r="D26" s="66">
        <f t="shared" si="16"/>
        <v>14846</v>
      </c>
      <c r="E26" s="66">
        <f t="shared" si="16"/>
        <v>14508</v>
      </c>
      <c r="F26" s="66">
        <f t="shared" si="16"/>
        <v>13373</v>
      </c>
      <c r="G26" s="66">
        <f t="shared" si="16"/>
        <v>13298</v>
      </c>
      <c r="H26" s="66">
        <f t="shared" si="16"/>
        <v>13221</v>
      </c>
      <c r="I26" s="66">
        <f t="shared" si="16"/>
        <v>13143</v>
      </c>
      <c r="J26" s="66">
        <f t="shared" si="16"/>
        <v>13066</v>
      </c>
      <c r="K26" s="66">
        <f t="shared" si="16"/>
        <v>12989</v>
      </c>
      <c r="L26" s="66">
        <f t="shared" si="16"/>
        <v>12911.952520000003</v>
      </c>
      <c r="M26" s="66">
        <f t="shared" si="16"/>
        <v>12969.914159999998</v>
      </c>
      <c r="N26" s="66">
        <f t="shared" si="16"/>
        <v>12775.613839999998</v>
      </c>
      <c r="O26" s="66">
        <f t="shared" si="16"/>
        <v>12455.753029</v>
      </c>
      <c r="P26" s="66">
        <f t="shared" si="16"/>
        <v>12560.488114</v>
      </c>
      <c r="Q26" s="66">
        <f t="shared" si="16"/>
        <v>11930.215248</v>
      </c>
      <c r="R26" s="66">
        <f t="shared" si="16"/>
        <v>15200.968872063248</v>
      </c>
      <c r="S26" s="66">
        <f t="shared" si="16"/>
        <v>14338.139842058998</v>
      </c>
      <c r="T26" s="66">
        <f t="shared" si="16"/>
        <v>13475.310812054748</v>
      </c>
      <c r="U26" s="66">
        <f t="shared" si="16"/>
        <v>12612.481782050501</v>
      </c>
      <c r="V26" s="66">
        <f t="shared" si="16"/>
        <v>11889.975850376348</v>
      </c>
      <c r="W26" s="66">
        <f t="shared" si="16"/>
        <v>11167.469918702194</v>
      </c>
      <c r="X26" s="66">
        <f t="shared" si="16"/>
        <v>10426.200079144084</v>
      </c>
      <c r="Y26" s="66">
        <f t="shared" si="16"/>
        <v>9597.6720635371203</v>
      </c>
      <c r="Z26" s="66">
        <f t="shared" si="16"/>
        <v>9016.5906768510758</v>
      </c>
      <c r="AA26" s="66">
        <f t="shared" si="16"/>
        <v>8951.7247628844343</v>
      </c>
      <c r="AB26" s="87">
        <f t="shared" ref="AB26:AD26" si="17">AB14+AB15</f>
        <v>8457.413539965024</v>
      </c>
      <c r="AC26" s="87">
        <f t="shared" si="17"/>
        <v>7963.1023170456137</v>
      </c>
      <c r="AD26" s="87">
        <f t="shared" si="17"/>
        <v>7468.7910941262016</v>
      </c>
      <c r="AE26" s="88">
        <f t="shared" ref="AE26:AF26" si="18">AE14+AE15</f>
        <v>6742.5304451303909</v>
      </c>
      <c r="AF26" s="88">
        <f t="shared" si="18"/>
        <v>6020.9350036189198</v>
      </c>
    </row>
    <row r="27" spans="1:32" x14ac:dyDescent="0.3">
      <c r="A27" s="53" t="s">
        <v>30</v>
      </c>
      <c r="B27" s="66">
        <f>B16</f>
        <v>330</v>
      </c>
      <c r="C27" s="66">
        <f t="shared" ref="C27:AA27" si="19">C16</f>
        <v>165</v>
      </c>
      <c r="D27" s="66">
        <f t="shared" si="19"/>
        <v>248</v>
      </c>
      <c r="E27" s="66">
        <f t="shared" si="19"/>
        <v>310</v>
      </c>
      <c r="F27" s="66">
        <f t="shared" si="19"/>
        <v>369</v>
      </c>
      <c r="G27" s="66">
        <f t="shared" si="19"/>
        <v>286</v>
      </c>
      <c r="H27" s="66">
        <f t="shared" si="19"/>
        <v>255</v>
      </c>
      <c r="I27" s="66">
        <f t="shared" si="19"/>
        <v>241</v>
      </c>
      <c r="J27" s="66">
        <f t="shared" si="19"/>
        <v>390</v>
      </c>
      <c r="K27" s="66">
        <f t="shared" si="19"/>
        <v>267</v>
      </c>
      <c r="L27" s="66">
        <f t="shared" si="19"/>
        <v>412.36083000000002</v>
      </c>
      <c r="M27" s="66">
        <f t="shared" si="19"/>
        <v>186.56205</v>
      </c>
      <c r="N27" s="66">
        <f t="shared" si="19"/>
        <v>179.48262</v>
      </c>
      <c r="O27" s="66">
        <f t="shared" si="19"/>
        <v>251.008478</v>
      </c>
      <c r="P27" s="66">
        <f t="shared" si="19"/>
        <v>276.02077600000001</v>
      </c>
      <c r="Q27" s="66">
        <f t="shared" si="19"/>
        <v>184.00074600000002</v>
      </c>
      <c r="R27" s="66">
        <f t="shared" si="19"/>
        <v>210.5218700388956</v>
      </c>
      <c r="S27" s="66">
        <f t="shared" si="19"/>
        <v>178.22100162229688</v>
      </c>
      <c r="T27" s="66">
        <f t="shared" si="19"/>
        <v>145.92013320569814</v>
      </c>
      <c r="U27" s="66">
        <f t="shared" si="19"/>
        <v>270.91317886864238</v>
      </c>
      <c r="V27" s="66">
        <f t="shared" si="19"/>
        <v>267.78411331565155</v>
      </c>
      <c r="W27" s="66">
        <f t="shared" si="19"/>
        <v>264.65504776266073</v>
      </c>
      <c r="X27" s="66">
        <f t="shared" si="19"/>
        <v>261.51536351830242</v>
      </c>
      <c r="Y27" s="66">
        <f t="shared" si="19"/>
        <v>278.02373981873632</v>
      </c>
      <c r="Z27" s="66">
        <f t="shared" si="19"/>
        <v>294.53211611917015</v>
      </c>
      <c r="AA27" s="66">
        <f t="shared" si="19"/>
        <v>399.47283451301178</v>
      </c>
      <c r="AB27" s="87">
        <f t="shared" ref="AB27:AD27" si="20">AB16</f>
        <v>385.8654734312359</v>
      </c>
      <c r="AC27" s="87">
        <f t="shared" si="20"/>
        <v>372.25811234946002</v>
      </c>
      <c r="AD27" s="87">
        <f t="shared" si="20"/>
        <v>291.71748174010276</v>
      </c>
      <c r="AE27" s="88">
        <f t="shared" ref="AE27:AF27" si="21">AE16</f>
        <v>291.71748174010276</v>
      </c>
      <c r="AF27" s="88">
        <f t="shared" si="21"/>
        <v>291.71748174010276</v>
      </c>
    </row>
    <row r="28" spans="1:32" x14ac:dyDescent="0.3">
      <c r="A28" s="53" t="s">
        <v>17</v>
      </c>
      <c r="B28" s="66">
        <f>SUM(B24:B27)</f>
        <v>26882</v>
      </c>
      <c r="C28" s="66">
        <f t="shared" ref="C28:AA28" si="22">SUM(C24:C27)</f>
        <v>26378</v>
      </c>
      <c r="D28" s="66">
        <f t="shared" si="22"/>
        <v>27080</v>
      </c>
      <c r="E28" s="66">
        <f t="shared" si="22"/>
        <v>25757</v>
      </c>
      <c r="F28" s="66">
        <f t="shared" si="22"/>
        <v>25527</v>
      </c>
      <c r="G28" s="66">
        <f t="shared" si="22"/>
        <v>25180</v>
      </c>
      <c r="H28" s="66">
        <f t="shared" si="22"/>
        <v>25261</v>
      </c>
      <c r="I28" s="66">
        <f t="shared" si="22"/>
        <v>25356</v>
      </c>
      <c r="J28" s="66">
        <f t="shared" si="22"/>
        <v>25350</v>
      </c>
      <c r="K28" s="66">
        <f t="shared" si="22"/>
        <v>24955</v>
      </c>
      <c r="L28" s="66">
        <f t="shared" si="22"/>
        <v>24787.361250000005</v>
      </c>
      <c r="M28" s="66">
        <f t="shared" si="22"/>
        <v>24704.956589999998</v>
      </c>
      <c r="N28" s="66">
        <f t="shared" si="22"/>
        <v>24347.759939999996</v>
      </c>
      <c r="O28" s="66">
        <f t="shared" si="22"/>
        <v>22844.743189999997</v>
      </c>
      <c r="P28" s="66">
        <f t="shared" si="22"/>
        <v>22598.433585000002</v>
      </c>
      <c r="Q28" s="66">
        <f t="shared" si="22"/>
        <v>21548.510710000002</v>
      </c>
      <c r="R28" s="66">
        <f t="shared" si="22"/>
        <v>23958.760506115519</v>
      </c>
      <c r="S28" s="66">
        <f t="shared" si="22"/>
        <v>22650.576240673705</v>
      </c>
      <c r="T28" s="66">
        <f t="shared" si="22"/>
        <v>21331.139755449538</v>
      </c>
      <c r="U28" s="66">
        <f t="shared" si="22"/>
        <v>20354.764446241734</v>
      </c>
      <c r="V28" s="66">
        <f t="shared" si="22"/>
        <v>19227.000091228514</v>
      </c>
      <c r="W28" s="66">
        <f t="shared" si="22"/>
        <v>18099.235736215302</v>
      </c>
      <c r="X28" s="66">
        <f t="shared" si="22"/>
        <v>16909.35917245684</v>
      </c>
      <c r="Y28" s="66">
        <f t="shared" si="22"/>
        <v>15771.705262182097</v>
      </c>
      <c r="Z28" s="66">
        <f t="shared" si="22"/>
        <v>14846.453588649203</v>
      </c>
      <c r="AA28" s="66">
        <f t="shared" si="22"/>
        <v>14518.913568566955</v>
      </c>
      <c r="AB28" s="87">
        <f t="shared" ref="AB28:AD28" si="23">SUM(AB24:AB27)</f>
        <v>13901.029963905117</v>
      </c>
      <c r="AC28" s="87">
        <f t="shared" si="23"/>
        <v>13283.146359243277</v>
      </c>
      <c r="AD28" s="87">
        <f t="shared" si="23"/>
        <v>12598.329485053855</v>
      </c>
      <c r="AE28" s="88">
        <f t="shared" ref="AE28:AF28" si="24">SUM(AE24:AE27)</f>
        <v>11617.243134226872</v>
      </c>
      <c r="AF28" s="88">
        <f t="shared" si="24"/>
        <v>10489.026766691213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26"/>
  <sheetViews>
    <sheetView workbookViewId="0">
      <pane xSplit="1" ySplit="3" topLeftCell="B4" activePane="bottomRight" state="frozen"/>
      <selection pane="topRight" activeCell="B1" sqref="B1"/>
      <selection pane="bottomLeft" activeCell="A5" sqref="A5"/>
      <selection pane="bottomRight" activeCell="A39" sqref="A39"/>
    </sheetView>
  </sheetViews>
  <sheetFormatPr defaultColWidth="8.77734375" defaultRowHeight="14.4" x14ac:dyDescent="0.3"/>
  <cols>
    <col min="1" max="1" width="35.44140625" bestFit="1" customWidth="1"/>
  </cols>
  <sheetData>
    <row r="1" spans="1:32" x14ac:dyDescent="0.3">
      <c r="A1" s="21"/>
      <c r="B1" s="21"/>
      <c r="C1" s="21"/>
      <c r="D1" s="21"/>
      <c r="E1" s="23" t="s">
        <v>19</v>
      </c>
      <c r="F1" s="23"/>
      <c r="G1" s="23"/>
      <c r="H1" s="23"/>
      <c r="I1" s="23"/>
      <c r="J1" s="23"/>
      <c r="K1" s="23"/>
      <c r="L1" s="23"/>
      <c r="M1" s="21"/>
      <c r="N1" s="21"/>
      <c r="O1" s="21"/>
      <c r="P1" s="21"/>
      <c r="Q1" s="21"/>
      <c r="R1" s="20"/>
      <c r="S1" s="21"/>
      <c r="T1" s="21"/>
      <c r="U1" s="21"/>
      <c r="V1" s="21"/>
      <c r="W1" s="21"/>
      <c r="X1" s="21"/>
      <c r="Y1" s="21"/>
      <c r="Z1" s="21"/>
      <c r="AA1" s="21"/>
      <c r="AB1" s="18"/>
      <c r="AC1" s="18"/>
      <c r="AD1" s="18"/>
    </row>
    <row r="2" spans="1:32" x14ac:dyDescent="0.3">
      <c r="A2" s="21"/>
      <c r="B2" s="21"/>
      <c r="C2" s="21"/>
      <c r="D2" s="21"/>
      <c r="E2" s="23" t="s">
        <v>34</v>
      </c>
      <c r="F2" s="23"/>
      <c r="G2" s="23"/>
      <c r="H2" s="23"/>
      <c r="I2" s="23"/>
      <c r="J2" s="23"/>
      <c r="K2" s="23"/>
      <c r="L2" s="23"/>
      <c r="M2" s="21"/>
      <c r="N2" s="21"/>
      <c r="O2" s="21"/>
      <c r="P2" s="21"/>
      <c r="Q2" s="21"/>
      <c r="R2" s="20"/>
      <c r="S2" s="21"/>
      <c r="T2" s="21"/>
      <c r="U2" s="21"/>
      <c r="V2" s="21"/>
      <c r="W2" s="21"/>
      <c r="X2" s="21"/>
      <c r="Y2" s="21"/>
      <c r="Z2" s="21"/>
      <c r="AA2" s="21"/>
      <c r="AB2" s="18"/>
      <c r="AC2" s="18"/>
      <c r="AD2" s="18"/>
    </row>
    <row r="3" spans="1:32" x14ac:dyDescent="0.3">
      <c r="A3" s="22" t="s">
        <v>0</v>
      </c>
      <c r="B3" s="23">
        <v>1970</v>
      </c>
      <c r="C3" s="23">
        <v>1975</v>
      </c>
      <c r="D3" s="23">
        <v>1980</v>
      </c>
      <c r="E3" s="23">
        <v>1985</v>
      </c>
      <c r="F3" s="23">
        <v>1990</v>
      </c>
      <c r="G3" s="23">
        <v>1991</v>
      </c>
      <c r="H3" s="23">
        <v>1992</v>
      </c>
      <c r="I3" s="23">
        <v>1993</v>
      </c>
      <c r="J3" s="23">
        <v>1994</v>
      </c>
      <c r="K3" s="23">
        <v>1995</v>
      </c>
      <c r="L3" s="23">
        <v>1996</v>
      </c>
      <c r="M3" s="23">
        <v>1997</v>
      </c>
      <c r="N3" s="23">
        <v>1998</v>
      </c>
      <c r="O3" s="23">
        <v>1999</v>
      </c>
      <c r="P3" s="23">
        <v>2000</v>
      </c>
      <c r="Q3" s="23">
        <v>2001</v>
      </c>
      <c r="R3" s="23">
        <v>2002</v>
      </c>
      <c r="S3" s="23">
        <v>2003</v>
      </c>
      <c r="T3" s="23">
        <v>2004</v>
      </c>
      <c r="U3" s="23">
        <v>2005</v>
      </c>
      <c r="V3" s="23">
        <v>2006</v>
      </c>
      <c r="W3" s="23">
        <v>2007</v>
      </c>
      <c r="X3" s="23">
        <v>2008</v>
      </c>
      <c r="Y3" s="23">
        <v>2009</v>
      </c>
      <c r="Z3" s="23">
        <v>2010</v>
      </c>
      <c r="AA3" s="23">
        <v>2011</v>
      </c>
      <c r="AB3" s="24">
        <v>2012</v>
      </c>
      <c r="AC3" s="24">
        <v>2013</v>
      </c>
      <c r="AD3" s="24">
        <v>2014</v>
      </c>
      <c r="AE3" s="58">
        <v>2015</v>
      </c>
      <c r="AF3" s="58">
        <v>2016</v>
      </c>
    </row>
    <row r="4" spans="1:32" x14ac:dyDescent="0.3">
      <c r="A4" s="21" t="s">
        <v>1</v>
      </c>
      <c r="B4" s="25">
        <v>1775</v>
      </c>
      <c r="C4" s="25">
        <v>1191</v>
      </c>
      <c r="D4" s="25">
        <v>879</v>
      </c>
      <c r="E4" s="25">
        <v>280</v>
      </c>
      <c r="F4" s="25">
        <v>295</v>
      </c>
      <c r="G4" s="25">
        <v>257</v>
      </c>
      <c r="H4" s="25">
        <v>257</v>
      </c>
      <c r="I4" s="25">
        <v>279</v>
      </c>
      <c r="J4" s="25">
        <v>273</v>
      </c>
      <c r="K4" s="25">
        <v>268</v>
      </c>
      <c r="L4" s="25">
        <v>288.798</v>
      </c>
      <c r="M4" s="25">
        <v>294.51600000000002</v>
      </c>
      <c r="N4" s="25">
        <v>228.99799999999999</v>
      </c>
      <c r="O4" s="25">
        <v>722.78499999999997</v>
      </c>
      <c r="P4" s="25">
        <v>686.77499999999998</v>
      </c>
      <c r="Q4" s="25">
        <v>696.35299999999995</v>
      </c>
      <c r="R4" s="81">
        <v>620.04125192236643</v>
      </c>
      <c r="S4" s="81">
        <v>622.40986114455814</v>
      </c>
      <c r="T4" s="81">
        <v>624.71324373840207</v>
      </c>
      <c r="U4" s="81">
        <v>627.01662633224601</v>
      </c>
      <c r="V4" s="81">
        <v>555.5212443869973</v>
      </c>
      <c r="W4" s="81">
        <v>484.02586244174864</v>
      </c>
      <c r="X4" s="81">
        <v>408.7574299195839</v>
      </c>
      <c r="Y4" s="85">
        <v>365.89188177038147</v>
      </c>
      <c r="Z4" s="85">
        <v>323.02633362117905</v>
      </c>
      <c r="AA4" s="85">
        <v>280.16078547197657</v>
      </c>
      <c r="AB4" s="98">
        <v>262.96713885791081</v>
      </c>
      <c r="AC4" s="98">
        <v>245.77349224384506</v>
      </c>
      <c r="AD4" s="98">
        <v>228.57984562977927</v>
      </c>
      <c r="AE4" s="98">
        <v>228.57984562977927</v>
      </c>
      <c r="AF4" s="98">
        <v>228.57984562977927</v>
      </c>
    </row>
    <row r="5" spans="1:32" x14ac:dyDescent="0.3">
      <c r="A5" s="21" t="s">
        <v>2</v>
      </c>
      <c r="B5" s="25">
        <v>641</v>
      </c>
      <c r="C5" s="25">
        <v>564</v>
      </c>
      <c r="D5" s="25">
        <v>679</v>
      </c>
      <c r="E5" s="25">
        <v>247</v>
      </c>
      <c r="F5" s="25">
        <v>270</v>
      </c>
      <c r="G5" s="25">
        <v>233</v>
      </c>
      <c r="H5" s="25">
        <v>243</v>
      </c>
      <c r="I5" s="25">
        <v>257</v>
      </c>
      <c r="J5" s="25">
        <v>270</v>
      </c>
      <c r="K5" s="25">
        <v>302</v>
      </c>
      <c r="L5" s="25">
        <v>238.40700000000001</v>
      </c>
      <c r="M5" s="25">
        <v>232.35400000000001</v>
      </c>
      <c r="N5" s="25">
        <v>228.94399999999999</v>
      </c>
      <c r="O5" s="25">
        <v>317.49700000000001</v>
      </c>
      <c r="P5" s="25">
        <v>319.745</v>
      </c>
      <c r="Q5" s="25">
        <v>329.92500000000001</v>
      </c>
      <c r="R5" s="81">
        <v>339.09766975272237</v>
      </c>
      <c r="S5" s="81">
        <v>344.62579358279737</v>
      </c>
      <c r="T5" s="81">
        <v>348.26678889636923</v>
      </c>
      <c r="U5" s="81">
        <v>350.03223250633778</v>
      </c>
      <c r="V5" s="81">
        <v>296.57708084908433</v>
      </c>
      <c r="W5" s="81">
        <v>243.12192919183084</v>
      </c>
      <c r="X5" s="81">
        <v>189.08800683903758</v>
      </c>
      <c r="Y5" s="85">
        <v>217.58418832797426</v>
      </c>
      <c r="Z5" s="85">
        <v>246.08036981691095</v>
      </c>
      <c r="AA5" s="85">
        <v>274.57655130584766</v>
      </c>
      <c r="AB5" s="98">
        <v>291.3302035693049</v>
      </c>
      <c r="AC5" s="98">
        <v>308.08385583276214</v>
      </c>
      <c r="AD5" s="98">
        <v>324.83750809621938</v>
      </c>
      <c r="AE5" s="98">
        <v>324.83750809621938</v>
      </c>
      <c r="AF5" s="98">
        <v>324.83750809621938</v>
      </c>
    </row>
    <row r="6" spans="1:32" x14ac:dyDescent="0.3">
      <c r="A6" s="21" t="s">
        <v>3</v>
      </c>
      <c r="B6" s="25">
        <v>455</v>
      </c>
      <c r="C6" s="25">
        <v>492</v>
      </c>
      <c r="D6" s="25">
        <v>887</v>
      </c>
      <c r="E6" s="25">
        <v>1009</v>
      </c>
      <c r="F6" s="25">
        <v>631</v>
      </c>
      <c r="G6" s="25">
        <v>657</v>
      </c>
      <c r="H6" s="25">
        <v>683</v>
      </c>
      <c r="I6" s="25">
        <v>588</v>
      </c>
      <c r="J6" s="25">
        <v>570</v>
      </c>
      <c r="K6" s="25">
        <v>610</v>
      </c>
      <c r="L6" s="25">
        <v>380.17399999999998</v>
      </c>
      <c r="M6" s="25">
        <v>380.75599999999997</v>
      </c>
      <c r="N6" s="25">
        <v>378.33600000000001</v>
      </c>
      <c r="O6" s="25">
        <v>421.44600000000003</v>
      </c>
      <c r="P6" s="25">
        <v>464.55599999999998</v>
      </c>
      <c r="Q6" s="25">
        <v>467.125</v>
      </c>
      <c r="R6" s="81">
        <v>490.78173310671139</v>
      </c>
      <c r="S6" s="81">
        <v>482.17711988965749</v>
      </c>
      <c r="T6" s="81">
        <v>473.35842190228726</v>
      </c>
      <c r="U6" s="81">
        <v>464.41802008011126</v>
      </c>
      <c r="V6" s="81">
        <v>439.0282779088742</v>
      </c>
      <c r="W6" s="81">
        <v>413.63853573763714</v>
      </c>
      <c r="X6" s="81">
        <v>388.22045990230396</v>
      </c>
      <c r="Y6" s="85">
        <v>400.12031870096115</v>
      </c>
      <c r="Z6" s="85">
        <v>412.02017749961834</v>
      </c>
      <c r="AA6" s="85">
        <v>423.92003629827548</v>
      </c>
      <c r="AB6" s="98">
        <v>405.36583210180913</v>
      </c>
      <c r="AC6" s="98">
        <v>386.81162790534279</v>
      </c>
      <c r="AD6" s="98">
        <v>368.25742370887644</v>
      </c>
      <c r="AE6" s="98">
        <v>368.25742370887644</v>
      </c>
      <c r="AF6" s="98">
        <v>368.25742370887644</v>
      </c>
    </row>
    <row r="7" spans="1:32" x14ac:dyDescent="0.3">
      <c r="A7" s="21" t="s">
        <v>4</v>
      </c>
      <c r="B7" s="25">
        <v>235</v>
      </c>
      <c r="C7" s="25">
        <v>127</v>
      </c>
      <c r="D7" s="25">
        <v>148</v>
      </c>
      <c r="E7" s="25">
        <v>58</v>
      </c>
      <c r="F7" s="25">
        <v>77</v>
      </c>
      <c r="G7" s="25">
        <v>68</v>
      </c>
      <c r="H7" s="25">
        <v>71</v>
      </c>
      <c r="I7" s="25">
        <v>66</v>
      </c>
      <c r="J7" s="25">
        <v>76</v>
      </c>
      <c r="K7" s="25">
        <v>67</v>
      </c>
      <c r="L7" s="25">
        <v>63.113999999999997</v>
      </c>
      <c r="M7" s="25">
        <v>63.838000000000001</v>
      </c>
      <c r="N7" s="25">
        <v>64.835999999999999</v>
      </c>
      <c r="O7" s="25">
        <v>53.722999999999999</v>
      </c>
      <c r="P7" s="25">
        <v>54.972999999999999</v>
      </c>
      <c r="Q7" s="25">
        <v>56.561999999999998</v>
      </c>
      <c r="R7" s="81">
        <v>39.762792402003484</v>
      </c>
      <c r="S7" s="81">
        <v>38.440609813473081</v>
      </c>
      <c r="T7" s="81">
        <v>37.116997224942679</v>
      </c>
      <c r="U7" s="81">
        <v>35.793384636412277</v>
      </c>
      <c r="V7" s="81">
        <v>32.503366587494853</v>
      </c>
      <c r="W7" s="81">
        <v>29.213348538577428</v>
      </c>
      <c r="X7" s="81">
        <v>25.923330490425595</v>
      </c>
      <c r="Y7" s="85">
        <v>24.678901227595262</v>
      </c>
      <c r="Z7" s="85">
        <v>23.434471964764928</v>
      </c>
      <c r="AA7" s="85">
        <v>22.19004270193459</v>
      </c>
      <c r="AB7" s="98">
        <v>21.373556840431846</v>
      </c>
      <c r="AC7" s="98">
        <v>20.557070978929101</v>
      </c>
      <c r="AD7" s="98">
        <v>19.740585117426352</v>
      </c>
      <c r="AE7" s="98">
        <v>19.740585117426352</v>
      </c>
      <c r="AF7" s="98">
        <v>19.740585117426352</v>
      </c>
    </row>
    <row r="8" spans="1:32" x14ac:dyDescent="0.3">
      <c r="A8" s="21" t="s">
        <v>5</v>
      </c>
      <c r="B8" s="25">
        <v>1316</v>
      </c>
      <c r="C8" s="25">
        <v>825</v>
      </c>
      <c r="D8" s="25">
        <v>622</v>
      </c>
      <c r="E8" s="25">
        <v>220</v>
      </c>
      <c r="F8" s="25">
        <v>214</v>
      </c>
      <c r="G8" s="25">
        <v>251</v>
      </c>
      <c r="H8" s="25">
        <v>250</v>
      </c>
      <c r="I8" s="25">
        <v>181</v>
      </c>
      <c r="J8" s="25">
        <v>184</v>
      </c>
      <c r="K8" s="25">
        <v>212</v>
      </c>
      <c r="L8" s="25">
        <v>144.05099999999999</v>
      </c>
      <c r="M8" s="25">
        <v>151.08199999999999</v>
      </c>
      <c r="N8" s="25">
        <v>150.11699999999999</v>
      </c>
      <c r="O8" s="25">
        <v>135.86699999999999</v>
      </c>
      <c r="P8" s="25">
        <v>139.762</v>
      </c>
      <c r="Q8" s="25">
        <v>147.798</v>
      </c>
      <c r="R8" s="81">
        <v>81.177793980734137</v>
      </c>
      <c r="S8" s="81">
        <v>81.852192603772224</v>
      </c>
      <c r="T8" s="81">
        <v>82.514101226810311</v>
      </c>
      <c r="U8" s="81">
        <v>83.176009849848384</v>
      </c>
      <c r="V8" s="81">
        <v>82.469323512070602</v>
      </c>
      <c r="W8" s="81">
        <v>81.762637174292806</v>
      </c>
      <c r="X8" s="81">
        <v>81.055950837610823</v>
      </c>
      <c r="Y8" s="85">
        <v>75.047011263886091</v>
      </c>
      <c r="Z8" s="85">
        <v>69.03807169016136</v>
      </c>
      <c r="AA8" s="85">
        <v>63.029132116436614</v>
      </c>
      <c r="AB8" s="98">
        <v>61.509869586313101</v>
      </c>
      <c r="AC8" s="98">
        <v>59.990607056189589</v>
      </c>
      <c r="AD8" s="98">
        <v>58.471344526066083</v>
      </c>
      <c r="AE8" s="98">
        <v>58.471344526066083</v>
      </c>
      <c r="AF8" s="98">
        <v>58.471344526066083</v>
      </c>
    </row>
    <row r="9" spans="1:32" x14ac:dyDescent="0.3">
      <c r="A9" s="21" t="s">
        <v>6</v>
      </c>
      <c r="B9" s="25">
        <v>286</v>
      </c>
      <c r="C9" s="25">
        <v>179</v>
      </c>
      <c r="D9" s="25">
        <v>138</v>
      </c>
      <c r="E9" s="25">
        <v>63</v>
      </c>
      <c r="F9" s="25">
        <v>55</v>
      </c>
      <c r="G9" s="25">
        <v>43</v>
      </c>
      <c r="H9" s="25">
        <v>43</v>
      </c>
      <c r="I9" s="25">
        <v>38</v>
      </c>
      <c r="J9" s="25">
        <v>38</v>
      </c>
      <c r="K9" s="25">
        <v>40</v>
      </c>
      <c r="L9" s="25">
        <v>29.280999999999999</v>
      </c>
      <c r="M9" s="25">
        <v>29.86</v>
      </c>
      <c r="N9" s="25">
        <v>29.530999999999999</v>
      </c>
      <c r="O9" s="25">
        <v>38.009</v>
      </c>
      <c r="P9" s="25">
        <v>38.417000000000002</v>
      </c>
      <c r="Q9" s="25">
        <v>38.814999999999998</v>
      </c>
      <c r="R9" s="81">
        <v>24.59814210622099</v>
      </c>
      <c r="S9" s="81">
        <v>25.778845034368967</v>
      </c>
      <c r="T9" s="81">
        <v>26.88008695251694</v>
      </c>
      <c r="U9" s="81">
        <v>27.981328870664914</v>
      </c>
      <c r="V9" s="81">
        <v>28.622774301899945</v>
      </c>
      <c r="W9" s="81">
        <v>29.264219733134979</v>
      </c>
      <c r="X9" s="81">
        <v>29.893492998561285</v>
      </c>
      <c r="Y9" s="85">
        <v>31.62173695193572</v>
      </c>
      <c r="Z9" s="85">
        <v>33.349980905310154</v>
      </c>
      <c r="AA9" s="85">
        <v>35.078224858684592</v>
      </c>
      <c r="AB9" s="98">
        <v>35.424803350561028</v>
      </c>
      <c r="AC9" s="98">
        <v>35.771381842437464</v>
      </c>
      <c r="AD9" s="98">
        <v>36.117960334313906</v>
      </c>
      <c r="AE9" s="98">
        <v>36.117960334313906</v>
      </c>
      <c r="AF9" s="98">
        <v>36.117960334313906</v>
      </c>
    </row>
    <row r="10" spans="1:32" x14ac:dyDescent="0.3">
      <c r="A10" s="21" t="s">
        <v>7</v>
      </c>
      <c r="B10" s="25">
        <v>5832</v>
      </c>
      <c r="C10" s="25">
        <v>2572</v>
      </c>
      <c r="D10" s="25">
        <v>1846</v>
      </c>
      <c r="E10" s="25">
        <v>611</v>
      </c>
      <c r="F10" s="25">
        <v>583</v>
      </c>
      <c r="G10" s="25">
        <v>520</v>
      </c>
      <c r="H10" s="25">
        <v>506</v>
      </c>
      <c r="I10" s="25">
        <v>501</v>
      </c>
      <c r="J10" s="25">
        <v>495</v>
      </c>
      <c r="K10" s="25">
        <v>511</v>
      </c>
      <c r="L10" s="25">
        <v>325.16699999999997</v>
      </c>
      <c r="M10" s="25">
        <v>336.26600000000002</v>
      </c>
      <c r="N10" s="25">
        <v>338.04</v>
      </c>
      <c r="O10" s="25">
        <v>364.78500000000003</v>
      </c>
      <c r="P10" s="25">
        <v>378.35399999999998</v>
      </c>
      <c r="Q10" s="25">
        <v>393.55599999999998</v>
      </c>
      <c r="R10" s="81">
        <v>976.42755834609034</v>
      </c>
      <c r="S10" s="81">
        <v>988.34534694192405</v>
      </c>
      <c r="T10" s="81">
        <v>998.86492072826775</v>
      </c>
      <c r="U10" s="81">
        <v>1009.2498824892944</v>
      </c>
      <c r="V10" s="81">
        <v>1032.0488414719096</v>
      </c>
      <c r="W10" s="81">
        <v>1054.8478004545248</v>
      </c>
      <c r="X10" s="81">
        <v>1076.2264167895439</v>
      </c>
      <c r="Y10" s="85">
        <v>972.87515023915944</v>
      </c>
      <c r="Z10" s="85">
        <v>869.52388368877496</v>
      </c>
      <c r="AA10" s="85">
        <v>766.17261713839048</v>
      </c>
      <c r="AB10" s="98">
        <v>769.77620674208015</v>
      </c>
      <c r="AC10" s="98">
        <v>773.37979634576982</v>
      </c>
      <c r="AD10" s="98">
        <v>776.98338594945949</v>
      </c>
      <c r="AE10" s="98">
        <v>776.98338594945949</v>
      </c>
      <c r="AF10" s="98">
        <v>776.98338594945949</v>
      </c>
    </row>
    <row r="11" spans="1:32" x14ac:dyDescent="0.3">
      <c r="A11" s="21" t="s">
        <v>8</v>
      </c>
      <c r="B11" s="25" t="s">
        <v>9</v>
      </c>
      <c r="C11" s="25" t="s">
        <v>9</v>
      </c>
      <c r="D11" s="25" t="s">
        <v>9</v>
      </c>
      <c r="E11" s="25">
        <v>2</v>
      </c>
      <c r="F11" s="25">
        <v>4</v>
      </c>
      <c r="G11" s="25">
        <v>5</v>
      </c>
      <c r="H11" s="25">
        <v>5</v>
      </c>
      <c r="I11" s="25">
        <v>6</v>
      </c>
      <c r="J11" s="25">
        <v>6</v>
      </c>
      <c r="K11" s="25">
        <v>6</v>
      </c>
      <c r="L11" s="25">
        <v>5.7670000000000003</v>
      </c>
      <c r="M11" s="25">
        <v>6.0149999999999997</v>
      </c>
      <c r="N11" s="25">
        <v>6.1790000000000003</v>
      </c>
      <c r="O11" s="25">
        <v>16.812000000000001</v>
      </c>
      <c r="P11" s="25">
        <v>17.149999999999999</v>
      </c>
      <c r="Q11" s="25">
        <v>17.617999999999999</v>
      </c>
      <c r="R11" s="81">
        <v>8.1274688652059126</v>
      </c>
      <c r="S11" s="81">
        <v>8.1577362441042052</v>
      </c>
      <c r="T11" s="81">
        <v>8.1880036230024995</v>
      </c>
      <c r="U11" s="81">
        <v>8.2182710019007903</v>
      </c>
      <c r="V11" s="81">
        <v>6.9823985434001932</v>
      </c>
      <c r="W11" s="81">
        <v>5.7465260848995969</v>
      </c>
      <c r="X11" s="81">
        <v>4.510653626322803</v>
      </c>
      <c r="Y11" s="85">
        <v>4.4603537384461909</v>
      </c>
      <c r="Z11" s="85">
        <v>4.4100538505695788</v>
      </c>
      <c r="AA11" s="85">
        <v>4.3597539626929676</v>
      </c>
      <c r="AB11" s="98">
        <v>4.3198985397907546</v>
      </c>
      <c r="AC11" s="98">
        <v>4.2800431168885416</v>
      </c>
      <c r="AD11" s="98">
        <v>4.2401876939863277</v>
      </c>
      <c r="AE11" s="98">
        <v>4.2401876939863277</v>
      </c>
      <c r="AF11" s="98">
        <v>4.2401876939863277</v>
      </c>
    </row>
    <row r="12" spans="1:32" x14ac:dyDescent="0.3">
      <c r="A12" s="21" t="s">
        <v>10</v>
      </c>
      <c r="B12" s="25" t="s">
        <v>9</v>
      </c>
      <c r="C12" s="25" t="s">
        <v>9</v>
      </c>
      <c r="D12" s="25" t="s">
        <v>9</v>
      </c>
      <c r="E12" s="25">
        <v>107</v>
      </c>
      <c r="F12" s="25">
        <v>102</v>
      </c>
      <c r="G12" s="25">
        <v>101</v>
      </c>
      <c r="H12" s="25">
        <v>117</v>
      </c>
      <c r="I12" s="25">
        <v>114</v>
      </c>
      <c r="J12" s="25">
        <v>106</v>
      </c>
      <c r="K12" s="25">
        <v>109</v>
      </c>
      <c r="L12" s="25">
        <v>80.506</v>
      </c>
      <c r="M12" s="25">
        <v>83.119</v>
      </c>
      <c r="N12" s="25">
        <v>84.016999999999996</v>
      </c>
      <c r="O12" s="25">
        <v>82.606999999999999</v>
      </c>
      <c r="P12" s="25">
        <v>84.274000000000001</v>
      </c>
      <c r="Q12" s="25">
        <v>88.075000000000003</v>
      </c>
      <c r="R12" s="81">
        <v>59.921086644606788</v>
      </c>
      <c r="S12" s="81">
        <v>59.256800037540692</v>
      </c>
      <c r="T12" s="81">
        <v>58.509292181724597</v>
      </c>
      <c r="U12" s="81">
        <v>57.761784325908501</v>
      </c>
      <c r="V12" s="81">
        <v>55.650455636418698</v>
      </c>
      <c r="W12" s="81">
        <v>53.539126946928896</v>
      </c>
      <c r="X12" s="81">
        <v>51.31641124425969</v>
      </c>
      <c r="Y12" s="85">
        <v>51.533564989224722</v>
      </c>
      <c r="Z12" s="85">
        <v>51.750718734189753</v>
      </c>
      <c r="AA12" s="85">
        <v>51.967872479154792</v>
      </c>
      <c r="AB12" s="98">
        <v>57.021416926972627</v>
      </c>
      <c r="AC12" s="98">
        <v>62.074961374790462</v>
      </c>
      <c r="AD12" s="98">
        <v>67.128505822608304</v>
      </c>
      <c r="AE12" s="98">
        <v>67.128505822608304</v>
      </c>
      <c r="AF12" s="98">
        <v>67.128505822608304</v>
      </c>
    </row>
    <row r="13" spans="1:32" x14ac:dyDescent="0.3">
      <c r="A13" s="21" t="s">
        <v>11</v>
      </c>
      <c r="B13" s="25">
        <v>999</v>
      </c>
      <c r="C13" s="25">
        <v>371</v>
      </c>
      <c r="D13" s="25">
        <v>273</v>
      </c>
      <c r="E13" s="25">
        <v>278</v>
      </c>
      <c r="F13" s="25">
        <v>271</v>
      </c>
      <c r="G13" s="25">
        <v>276</v>
      </c>
      <c r="H13" s="25">
        <v>278</v>
      </c>
      <c r="I13" s="25">
        <v>334</v>
      </c>
      <c r="J13" s="25">
        <v>313</v>
      </c>
      <c r="K13" s="25">
        <v>287</v>
      </c>
      <c r="L13" s="25">
        <v>453.84800000000001</v>
      </c>
      <c r="M13" s="25">
        <v>467.56099999999998</v>
      </c>
      <c r="N13" s="25">
        <v>488.327</v>
      </c>
      <c r="O13" s="25">
        <v>467.827</v>
      </c>
      <c r="P13" s="25">
        <v>361.68200000000002</v>
      </c>
      <c r="Q13" s="25">
        <v>362.50799999999998</v>
      </c>
      <c r="R13" s="81">
        <v>288.93887775040366</v>
      </c>
      <c r="S13" s="81">
        <v>289.29318331788511</v>
      </c>
      <c r="T13" s="81">
        <v>289.34289102536655</v>
      </c>
      <c r="U13" s="81">
        <v>289.10846499472802</v>
      </c>
      <c r="V13" s="81">
        <v>272.00802351111867</v>
      </c>
      <c r="W13" s="81">
        <v>254.90758202750936</v>
      </c>
      <c r="X13" s="81">
        <v>237.59190334822034</v>
      </c>
      <c r="Y13" s="85">
        <v>222.35559237854568</v>
      </c>
      <c r="Z13" s="85">
        <v>207.11928140887102</v>
      </c>
      <c r="AA13" s="85">
        <v>191.88297043919638</v>
      </c>
      <c r="AB13" s="98">
        <v>229.69249885283554</v>
      </c>
      <c r="AC13" s="98">
        <v>267.50202726647473</v>
      </c>
      <c r="AD13" s="98">
        <v>305.31155568011388</v>
      </c>
      <c r="AE13" s="98">
        <v>305.31155568011388</v>
      </c>
      <c r="AF13" s="98">
        <v>305.31155568011388</v>
      </c>
    </row>
    <row r="14" spans="1:32" x14ac:dyDescent="0.3">
      <c r="A14" s="21" t="s">
        <v>12</v>
      </c>
      <c r="B14" s="25">
        <v>480</v>
      </c>
      <c r="C14" s="25">
        <v>456</v>
      </c>
      <c r="D14" s="25">
        <v>432</v>
      </c>
      <c r="E14" s="25">
        <v>408</v>
      </c>
      <c r="F14" s="25">
        <v>387</v>
      </c>
      <c r="G14" s="25">
        <v>370</v>
      </c>
      <c r="H14" s="25">
        <v>354</v>
      </c>
      <c r="I14" s="25">
        <v>337</v>
      </c>
      <c r="J14" s="25">
        <v>321</v>
      </c>
      <c r="K14" s="25">
        <v>304</v>
      </c>
      <c r="L14" s="25">
        <v>287.14699999999999</v>
      </c>
      <c r="M14" s="25">
        <v>274.05</v>
      </c>
      <c r="N14" s="25">
        <v>256.18</v>
      </c>
      <c r="O14" s="25">
        <v>240.77199999999999</v>
      </c>
      <c r="P14" s="25">
        <v>229.83500000000001</v>
      </c>
      <c r="Q14" s="25">
        <v>212.499</v>
      </c>
      <c r="R14" s="81">
        <v>401.749321676188</v>
      </c>
      <c r="S14" s="81">
        <v>395.42195942815664</v>
      </c>
      <c r="T14" s="81">
        <v>389.09459718012533</v>
      </c>
      <c r="U14" s="81">
        <v>382.76723493209403</v>
      </c>
      <c r="V14" s="81">
        <v>376.27577823486689</v>
      </c>
      <c r="W14" s="81">
        <v>369.78432153763976</v>
      </c>
      <c r="X14" s="81">
        <v>331.89977297923997</v>
      </c>
      <c r="Y14" s="85">
        <v>304.62954321637841</v>
      </c>
      <c r="Z14" s="85">
        <v>278.72452749677018</v>
      </c>
      <c r="AA14" s="85">
        <v>370.82588154454737</v>
      </c>
      <c r="AB14" s="98">
        <v>350.59772386233567</v>
      </c>
      <c r="AC14" s="98">
        <v>330.36956618012397</v>
      </c>
      <c r="AD14" s="98">
        <v>310.14140849791227</v>
      </c>
      <c r="AE14" s="98">
        <v>298.21431168907822</v>
      </c>
      <c r="AF14" s="98">
        <v>286.59704645716516</v>
      </c>
    </row>
    <row r="15" spans="1:32" x14ac:dyDescent="0.3">
      <c r="A15" s="21" t="s">
        <v>13</v>
      </c>
      <c r="B15" s="25">
        <v>164</v>
      </c>
      <c r="C15" s="25">
        <v>209</v>
      </c>
      <c r="D15" s="25">
        <v>257</v>
      </c>
      <c r="E15" s="25">
        <v>304</v>
      </c>
      <c r="F15" s="25">
        <v>328</v>
      </c>
      <c r="G15" s="25">
        <v>331</v>
      </c>
      <c r="H15" s="25">
        <v>333</v>
      </c>
      <c r="I15" s="25">
        <v>335</v>
      </c>
      <c r="J15" s="25">
        <v>337</v>
      </c>
      <c r="K15" s="25">
        <v>339</v>
      </c>
      <c r="L15" s="25">
        <v>341.42500000000001</v>
      </c>
      <c r="M15" s="25">
        <v>336.661</v>
      </c>
      <c r="N15" s="25">
        <v>331.69600000000003</v>
      </c>
      <c r="O15" s="25">
        <v>335.51</v>
      </c>
      <c r="P15" s="25">
        <v>322.245</v>
      </c>
      <c r="Q15" s="25">
        <v>316.51</v>
      </c>
      <c r="R15" s="81">
        <v>362.42749983522202</v>
      </c>
      <c r="S15" s="81">
        <v>342.84165085941333</v>
      </c>
      <c r="T15" s="81">
        <v>323.25580188360465</v>
      </c>
      <c r="U15" s="81">
        <v>303.66995290779602</v>
      </c>
      <c r="V15" s="81">
        <v>283.35292349188006</v>
      </c>
      <c r="W15" s="81">
        <v>263.03589407596417</v>
      </c>
      <c r="X15" s="81">
        <v>259.82773366055494</v>
      </c>
      <c r="Y15" s="85">
        <v>242.39270186126541</v>
      </c>
      <c r="Z15" s="85">
        <v>228.0671253247987</v>
      </c>
      <c r="AA15" s="85">
        <v>223.3974228790905</v>
      </c>
      <c r="AB15" s="98">
        <v>215.55479514718033</v>
      </c>
      <c r="AC15" s="98">
        <v>207.71216741527016</v>
      </c>
      <c r="AD15" s="98">
        <v>199.86953968335996</v>
      </c>
      <c r="AE15" s="98">
        <v>181.24770014533846</v>
      </c>
      <c r="AF15" s="98">
        <v>162.62586060731695</v>
      </c>
    </row>
    <row r="16" spans="1:32" x14ac:dyDescent="0.3">
      <c r="A16" s="21" t="s">
        <v>14</v>
      </c>
      <c r="B16" s="25">
        <v>839</v>
      </c>
      <c r="C16" s="25">
        <v>569</v>
      </c>
      <c r="D16" s="25">
        <v>852</v>
      </c>
      <c r="E16" s="25">
        <v>37736</v>
      </c>
      <c r="F16" s="25">
        <v>24536</v>
      </c>
      <c r="G16" s="25">
        <v>24233</v>
      </c>
      <c r="H16" s="25">
        <v>23958</v>
      </c>
      <c r="I16" s="25">
        <v>24328</v>
      </c>
      <c r="J16" s="25">
        <v>25619</v>
      </c>
      <c r="K16" s="25">
        <v>22765</v>
      </c>
      <c r="L16" s="25">
        <v>20219.312000000002</v>
      </c>
      <c r="M16" s="25">
        <v>20252.550999999999</v>
      </c>
      <c r="N16" s="25">
        <v>20307.467000000001</v>
      </c>
      <c r="O16" s="25">
        <v>20185.744999999999</v>
      </c>
      <c r="P16" s="25">
        <v>20649.109</v>
      </c>
      <c r="Q16" s="25">
        <v>20580.25</v>
      </c>
      <c r="R16" s="81">
        <v>17882.827907800489</v>
      </c>
      <c r="S16" s="85">
        <v>17985.884212564724</v>
      </c>
      <c r="T16" s="85">
        <v>18088.94051732896</v>
      </c>
      <c r="U16" s="85">
        <v>17662.329135404554</v>
      </c>
      <c r="V16" s="81">
        <v>17940.09321314051</v>
      </c>
      <c r="W16" s="81">
        <v>18217.857290876465</v>
      </c>
      <c r="X16" s="81">
        <v>18495.620668860582</v>
      </c>
      <c r="Y16" s="85">
        <v>18286.050507690634</v>
      </c>
      <c r="Z16" s="85">
        <v>18076.480346520686</v>
      </c>
      <c r="AA16" s="85">
        <v>18014.966925318917</v>
      </c>
      <c r="AB16" s="98">
        <v>19368.935452235557</v>
      </c>
      <c r="AC16" s="98">
        <v>20722.903979152197</v>
      </c>
      <c r="AD16" s="98">
        <v>21802.648422309925</v>
      </c>
      <c r="AE16" s="98">
        <v>21802.648422309925</v>
      </c>
      <c r="AF16" s="98">
        <v>21802.648422309925</v>
      </c>
    </row>
    <row r="17" spans="1:32" x14ac:dyDescent="0.3">
      <c r="A17" s="18"/>
      <c r="B17" s="25"/>
      <c r="C17" s="25"/>
      <c r="D17" s="25"/>
      <c r="E17" s="25"/>
      <c r="F17" s="25"/>
      <c r="G17" s="25"/>
      <c r="H17" s="25"/>
      <c r="I17" s="25"/>
      <c r="J17" s="25"/>
      <c r="K17" s="25"/>
      <c r="L17" s="25"/>
      <c r="M17" s="25"/>
      <c r="N17" s="25"/>
      <c r="O17" s="25"/>
      <c r="P17" s="25"/>
      <c r="Q17" s="25"/>
      <c r="R17" s="85"/>
      <c r="S17" s="85"/>
      <c r="T17" s="85"/>
      <c r="U17" s="85"/>
      <c r="V17" s="25"/>
      <c r="W17" s="25"/>
      <c r="X17" s="25"/>
      <c r="Y17" s="25"/>
      <c r="Z17" s="25"/>
      <c r="AA17" s="25"/>
      <c r="AB17" s="88"/>
      <c r="AC17" s="88"/>
      <c r="AD17" s="88"/>
      <c r="AE17" s="88"/>
      <c r="AF17" s="88"/>
    </row>
    <row r="18" spans="1:32" x14ac:dyDescent="0.3">
      <c r="A18" s="18"/>
      <c r="B18" s="25"/>
      <c r="C18" s="25"/>
      <c r="D18" s="25"/>
      <c r="E18" s="25"/>
      <c r="F18" s="25"/>
      <c r="G18" s="25"/>
      <c r="H18" s="25"/>
      <c r="I18" s="25"/>
      <c r="J18" s="25"/>
      <c r="K18" s="25"/>
      <c r="L18" s="25"/>
      <c r="M18" s="25"/>
      <c r="N18" s="25"/>
      <c r="O18" s="25"/>
      <c r="P18" s="25"/>
      <c r="Q18" s="25"/>
      <c r="R18" s="85"/>
      <c r="S18" s="85"/>
      <c r="T18" s="85"/>
      <c r="U18" s="85"/>
      <c r="V18" s="25"/>
      <c r="W18" s="25"/>
      <c r="X18" s="25"/>
      <c r="Y18" s="25"/>
      <c r="Z18" s="25"/>
      <c r="AA18" s="25"/>
      <c r="AB18" s="88"/>
      <c r="AC18" s="88"/>
      <c r="AD18" s="88"/>
      <c r="AE18" s="88"/>
      <c r="AF18" s="88"/>
    </row>
    <row r="19" spans="1:32" x14ac:dyDescent="0.3">
      <c r="A19" s="18" t="s">
        <v>17</v>
      </c>
      <c r="B19" s="68">
        <v>13022</v>
      </c>
      <c r="C19" s="68">
        <v>7555</v>
      </c>
      <c r="D19" s="68">
        <v>7013</v>
      </c>
      <c r="E19" s="68">
        <v>41323</v>
      </c>
      <c r="F19" s="68">
        <v>27753</v>
      </c>
      <c r="G19" s="68">
        <v>27345</v>
      </c>
      <c r="H19" s="68">
        <v>27098</v>
      </c>
      <c r="I19" s="68">
        <v>27364</v>
      </c>
      <c r="J19" s="68">
        <v>28608</v>
      </c>
      <c r="K19" s="68">
        <v>25820</v>
      </c>
      <c r="L19" s="68">
        <v>22856.997000000003</v>
      </c>
      <c r="M19" s="68">
        <v>22908.629000000001</v>
      </c>
      <c r="N19" s="68">
        <v>22892.668000000001</v>
      </c>
      <c r="O19" s="25">
        <v>23383.384999999998</v>
      </c>
      <c r="P19" s="68">
        <v>23746.877</v>
      </c>
      <c r="Q19" s="68">
        <v>23707.593999999997</v>
      </c>
      <c r="R19" s="85">
        <f>SUM(R4:R16)</f>
        <v>21575.879104188964</v>
      </c>
      <c r="S19" s="85">
        <f t="shared" ref="S19:AA19" si="0">SUM(S4:S16)</f>
        <v>21664.485311462377</v>
      </c>
      <c r="T19" s="85">
        <f t="shared" si="0"/>
        <v>21749.045663892379</v>
      </c>
      <c r="U19" s="85">
        <f t="shared" si="0"/>
        <v>21301.522328331896</v>
      </c>
      <c r="V19" s="82">
        <f t="shared" si="0"/>
        <v>21401.133701576524</v>
      </c>
      <c r="W19" s="82">
        <f t="shared" si="0"/>
        <v>21500.745074821152</v>
      </c>
      <c r="X19" s="82">
        <f t="shared" si="0"/>
        <v>21579.932231496248</v>
      </c>
      <c r="Y19" s="82">
        <f t="shared" si="0"/>
        <v>21199.241452356386</v>
      </c>
      <c r="Z19" s="82">
        <f t="shared" si="0"/>
        <v>20823.025342522604</v>
      </c>
      <c r="AA19" s="82">
        <f t="shared" si="0"/>
        <v>20722.528216515144</v>
      </c>
      <c r="AB19" s="88">
        <f>SUM(AB4:AB16)</f>
        <v>22073.869396613081</v>
      </c>
      <c r="AC19" s="88">
        <f t="shared" ref="AC19:AD19" si="1">SUM(AC4:AC16)</f>
        <v>23425.210576711022</v>
      </c>
      <c r="AD19" s="88">
        <f t="shared" si="1"/>
        <v>24502.327673050047</v>
      </c>
      <c r="AE19" s="88">
        <f t="shared" ref="AE19:AF19" si="2">SUM(AE4:AE16)</f>
        <v>24471.778736703192</v>
      </c>
      <c r="AF19" s="88">
        <f t="shared" si="2"/>
        <v>24441.539631933258</v>
      </c>
    </row>
    <row r="20" spans="1:32" x14ac:dyDescent="0.3">
      <c r="A20" s="65" t="s">
        <v>30</v>
      </c>
      <c r="B20" s="68">
        <f>B16</f>
        <v>839</v>
      </c>
      <c r="C20" s="68">
        <f t="shared" ref="C20:AD20" si="3">C16</f>
        <v>569</v>
      </c>
      <c r="D20" s="68">
        <f t="shared" si="3"/>
        <v>852</v>
      </c>
      <c r="E20" s="68">
        <f t="shared" si="3"/>
        <v>37736</v>
      </c>
      <c r="F20" s="68">
        <f t="shared" si="3"/>
        <v>24536</v>
      </c>
      <c r="G20" s="68">
        <f t="shared" si="3"/>
        <v>24233</v>
      </c>
      <c r="H20" s="68">
        <f t="shared" si="3"/>
        <v>23958</v>
      </c>
      <c r="I20" s="68">
        <f t="shared" si="3"/>
        <v>24328</v>
      </c>
      <c r="J20" s="68">
        <f t="shared" si="3"/>
        <v>25619</v>
      </c>
      <c r="K20" s="68">
        <f t="shared" si="3"/>
        <v>22765</v>
      </c>
      <c r="L20" s="68">
        <f t="shared" si="3"/>
        <v>20219.312000000002</v>
      </c>
      <c r="M20" s="68">
        <f t="shared" si="3"/>
        <v>20252.550999999999</v>
      </c>
      <c r="N20" s="68">
        <f t="shared" si="3"/>
        <v>20307.467000000001</v>
      </c>
      <c r="O20" s="68">
        <f t="shared" si="3"/>
        <v>20185.744999999999</v>
      </c>
      <c r="P20" s="68">
        <f t="shared" si="3"/>
        <v>20649.109</v>
      </c>
      <c r="Q20" s="68">
        <f t="shared" si="3"/>
        <v>20580.25</v>
      </c>
      <c r="R20" s="85">
        <f t="shared" si="3"/>
        <v>17882.827907800489</v>
      </c>
      <c r="S20" s="85">
        <f t="shared" si="3"/>
        <v>17985.884212564724</v>
      </c>
      <c r="T20" s="85">
        <f t="shared" si="3"/>
        <v>18088.94051732896</v>
      </c>
      <c r="U20" s="85">
        <f t="shared" si="3"/>
        <v>17662.329135404554</v>
      </c>
      <c r="V20" s="68">
        <f t="shared" si="3"/>
        <v>17940.09321314051</v>
      </c>
      <c r="W20" s="68">
        <f t="shared" si="3"/>
        <v>18217.857290876465</v>
      </c>
      <c r="X20" s="68">
        <f t="shared" si="3"/>
        <v>18495.620668860582</v>
      </c>
      <c r="Y20" s="68">
        <f t="shared" si="3"/>
        <v>18286.050507690634</v>
      </c>
      <c r="Z20" s="68">
        <f t="shared" si="3"/>
        <v>18076.480346520686</v>
      </c>
      <c r="AA20" s="68">
        <f t="shared" si="3"/>
        <v>18014.966925318917</v>
      </c>
      <c r="AB20" s="88">
        <f t="shared" si="3"/>
        <v>19368.935452235557</v>
      </c>
      <c r="AC20" s="88">
        <f t="shared" si="3"/>
        <v>20722.903979152197</v>
      </c>
      <c r="AD20" s="88">
        <f t="shared" si="3"/>
        <v>21802.648422309925</v>
      </c>
      <c r="AE20" s="88">
        <f t="shared" ref="AE20:AF20" si="4">AE16</f>
        <v>21802.648422309925</v>
      </c>
      <c r="AF20" s="88">
        <f t="shared" si="4"/>
        <v>21802.648422309925</v>
      </c>
    </row>
    <row r="21" spans="1:32" x14ac:dyDescent="0.3">
      <c r="A21" s="1" t="s">
        <v>32</v>
      </c>
      <c r="B21" s="68">
        <f>B19 - B20</f>
        <v>12183</v>
      </c>
      <c r="C21" s="68">
        <f t="shared" ref="C21:AD21" si="5">C19 - C20</f>
        <v>6986</v>
      </c>
      <c r="D21" s="68">
        <f t="shared" si="5"/>
        <v>6161</v>
      </c>
      <c r="E21" s="68">
        <f t="shared" si="5"/>
        <v>3587</v>
      </c>
      <c r="F21" s="68">
        <f t="shared" si="5"/>
        <v>3217</v>
      </c>
      <c r="G21" s="68">
        <f t="shared" si="5"/>
        <v>3112</v>
      </c>
      <c r="H21" s="68">
        <f t="shared" si="5"/>
        <v>3140</v>
      </c>
      <c r="I21" s="68">
        <f t="shared" si="5"/>
        <v>3036</v>
      </c>
      <c r="J21" s="68">
        <f t="shared" si="5"/>
        <v>2989</v>
      </c>
      <c r="K21" s="68">
        <f t="shared" si="5"/>
        <v>3055</v>
      </c>
      <c r="L21" s="68">
        <f t="shared" si="5"/>
        <v>2637.6850000000013</v>
      </c>
      <c r="M21" s="68">
        <f t="shared" si="5"/>
        <v>2656.0780000000013</v>
      </c>
      <c r="N21" s="68">
        <f t="shared" si="5"/>
        <v>2585.2010000000009</v>
      </c>
      <c r="O21" s="68">
        <f t="shared" si="5"/>
        <v>3197.6399999999994</v>
      </c>
      <c r="P21" s="68">
        <f t="shared" si="5"/>
        <v>3097.768</v>
      </c>
      <c r="Q21" s="68">
        <f t="shared" si="5"/>
        <v>3127.3439999999973</v>
      </c>
      <c r="R21" s="85">
        <f t="shared" si="5"/>
        <v>3693.0511963884746</v>
      </c>
      <c r="S21" s="85">
        <f t="shared" si="5"/>
        <v>3678.6010988976523</v>
      </c>
      <c r="T21" s="85">
        <f t="shared" si="5"/>
        <v>3660.1051465634191</v>
      </c>
      <c r="U21" s="85">
        <f t="shared" si="5"/>
        <v>3639.1931929273414</v>
      </c>
      <c r="V21" s="68">
        <f t="shared" si="5"/>
        <v>3461.0404884360141</v>
      </c>
      <c r="W21" s="68">
        <f t="shared" si="5"/>
        <v>3282.8877839446868</v>
      </c>
      <c r="X21" s="68">
        <f t="shared" si="5"/>
        <v>3084.3115626356666</v>
      </c>
      <c r="Y21" s="68">
        <f t="shared" si="5"/>
        <v>2913.1909446657519</v>
      </c>
      <c r="Z21" s="68">
        <f t="shared" si="5"/>
        <v>2746.5449960019178</v>
      </c>
      <c r="AA21" s="68">
        <f t="shared" si="5"/>
        <v>2707.5612911962271</v>
      </c>
      <c r="AB21" s="88">
        <f t="shared" si="5"/>
        <v>2704.9339443775243</v>
      </c>
      <c r="AC21" s="88">
        <f t="shared" si="5"/>
        <v>2702.3065975588252</v>
      </c>
      <c r="AD21" s="88">
        <f t="shared" si="5"/>
        <v>2699.6792507401224</v>
      </c>
      <c r="AE21" s="87">
        <f t="shared" ref="AE21:AF21" si="6">AE19 - AE20</f>
        <v>2669.1303143932673</v>
      </c>
      <c r="AF21" s="87">
        <f t="shared" si="6"/>
        <v>2638.8912096233325</v>
      </c>
    </row>
    <row r="22" spans="1:32" x14ac:dyDescent="0.3">
      <c r="A22" s="53" t="s">
        <v>25</v>
      </c>
      <c r="B22" s="68"/>
      <c r="C22" s="68"/>
      <c r="D22" s="68"/>
      <c r="E22" s="68"/>
      <c r="F22" s="68"/>
      <c r="G22" s="68"/>
      <c r="H22" s="68"/>
      <c r="I22" s="68"/>
      <c r="J22" s="68"/>
      <c r="K22" s="68"/>
      <c r="L22" s="68"/>
      <c r="M22" s="68"/>
      <c r="N22" s="68"/>
      <c r="O22" s="68"/>
      <c r="P22" s="68"/>
      <c r="Q22" s="68"/>
      <c r="R22" s="85">
        <v>1334.674743253511</v>
      </c>
      <c r="S22" s="85">
        <v>1334.674743253511</v>
      </c>
      <c r="T22" s="85">
        <v>1334.674743253511</v>
      </c>
      <c r="U22" s="85">
        <v>805.00705656486662</v>
      </c>
      <c r="V22" s="68">
        <v>805.00705656486662</v>
      </c>
      <c r="W22" s="68">
        <v>805.00705656486662</v>
      </c>
      <c r="X22" s="68">
        <v>1177.9339003769899</v>
      </c>
      <c r="Y22" s="68">
        <v>1177.9339003769899</v>
      </c>
      <c r="Z22" s="68">
        <v>1177.9339003769899</v>
      </c>
      <c r="AA22" s="68">
        <v>1325.9906403451698</v>
      </c>
      <c r="AB22" s="88">
        <v>1325.9906403451698</v>
      </c>
      <c r="AC22" s="88">
        <v>1325.9906403451698</v>
      </c>
      <c r="AD22" s="88">
        <v>1029.9856890315064</v>
      </c>
      <c r="AE22" s="88">
        <v>1029.9856890315064</v>
      </c>
      <c r="AF22" s="88">
        <v>1029.9856890315064</v>
      </c>
    </row>
    <row r="23" spans="1:32" x14ac:dyDescent="0.3">
      <c r="A23" s="53" t="s">
        <v>31</v>
      </c>
      <c r="B23" s="68"/>
      <c r="C23" s="68"/>
      <c r="D23" s="68"/>
      <c r="E23" s="68"/>
      <c r="F23" s="68"/>
      <c r="G23" s="68"/>
      <c r="H23" s="68"/>
      <c r="I23" s="68"/>
      <c r="J23" s="68"/>
      <c r="K23" s="68"/>
      <c r="L23" s="68"/>
      <c r="M23" s="68"/>
      <c r="N23" s="68"/>
      <c r="O23" s="68"/>
      <c r="P23" s="68"/>
      <c r="Q23" s="68"/>
      <c r="R23" s="68">
        <f>R19 - R22</f>
        <v>20241.204360935451</v>
      </c>
      <c r="S23" s="68">
        <f t="shared" ref="S23:AA23" si="7">S19 - S22</f>
        <v>20329.810568208864</v>
      </c>
      <c r="T23" s="68">
        <f t="shared" si="7"/>
        <v>20414.370920638867</v>
      </c>
      <c r="U23" s="68">
        <f t="shared" si="7"/>
        <v>20496.515271767028</v>
      </c>
      <c r="V23" s="68">
        <f t="shared" si="7"/>
        <v>20596.126645011656</v>
      </c>
      <c r="W23" s="68">
        <f t="shared" si="7"/>
        <v>20695.738018256285</v>
      </c>
      <c r="X23" s="68">
        <f t="shared" si="7"/>
        <v>20401.998331119259</v>
      </c>
      <c r="Y23" s="68">
        <f t="shared" si="7"/>
        <v>20021.307551979397</v>
      </c>
      <c r="Z23" s="68">
        <f t="shared" si="7"/>
        <v>19645.091442145615</v>
      </c>
      <c r="AA23" s="68">
        <f t="shared" si="7"/>
        <v>19396.537576169972</v>
      </c>
      <c r="AB23" s="88">
        <f t="shared" ref="AB23:AD23" si="8">AB19 - AB22</f>
        <v>20747.87875626791</v>
      </c>
      <c r="AC23" s="88">
        <f t="shared" si="8"/>
        <v>22099.219936365851</v>
      </c>
      <c r="AD23" s="88">
        <f t="shared" si="8"/>
        <v>23472.341984018542</v>
      </c>
      <c r="AE23" s="88">
        <f t="shared" ref="AE23:AF23" si="9">AE19 - AE22</f>
        <v>23441.793047671687</v>
      </c>
      <c r="AF23" s="88">
        <f t="shared" si="9"/>
        <v>23411.553942901752</v>
      </c>
    </row>
    <row r="24" spans="1:32" x14ac:dyDescent="0.3">
      <c r="A24" s="53" t="s">
        <v>26</v>
      </c>
      <c r="B24" s="68"/>
      <c r="C24" s="68"/>
      <c r="D24" s="68"/>
      <c r="E24" s="68"/>
      <c r="F24" s="68"/>
      <c r="G24" s="68"/>
      <c r="H24" s="68"/>
      <c r="I24" s="68"/>
      <c r="J24" s="68"/>
      <c r="K24" s="68"/>
      <c r="L24" s="68"/>
      <c r="M24" s="68"/>
      <c r="N24" s="68"/>
      <c r="O24" s="68"/>
      <c r="P24" s="68"/>
      <c r="Q24" s="68"/>
      <c r="R24" s="68">
        <f t="shared" ref="R24:AA24" si="10">R16 - R22</f>
        <v>16548.153164546977</v>
      </c>
      <c r="S24" s="68">
        <f t="shared" si="10"/>
        <v>16651.209469311212</v>
      </c>
      <c r="T24" s="68">
        <f t="shared" si="10"/>
        <v>16754.265774075448</v>
      </c>
      <c r="U24" s="68">
        <f t="shared" si="10"/>
        <v>16857.322078839687</v>
      </c>
      <c r="V24" s="68">
        <f t="shared" si="10"/>
        <v>17135.086156575642</v>
      </c>
      <c r="W24" s="68">
        <f t="shared" si="10"/>
        <v>17412.850234311598</v>
      </c>
      <c r="X24" s="68">
        <f t="shared" si="10"/>
        <v>17317.686768483592</v>
      </c>
      <c r="Y24" s="68">
        <f t="shared" si="10"/>
        <v>17108.116607313645</v>
      </c>
      <c r="Z24" s="68">
        <f t="shared" si="10"/>
        <v>16898.546446143697</v>
      </c>
      <c r="AA24" s="68">
        <f t="shared" si="10"/>
        <v>16688.976284973745</v>
      </c>
      <c r="AB24" s="87">
        <f t="shared" ref="AB24:AD24" si="11">AB16 - AB22</f>
        <v>18042.944811890386</v>
      </c>
      <c r="AC24" s="87">
        <f t="shared" si="11"/>
        <v>19396.913338807026</v>
      </c>
      <c r="AD24" s="87">
        <f t="shared" si="11"/>
        <v>20772.662733278419</v>
      </c>
      <c r="AE24" s="88">
        <f t="shared" ref="AE24:AF24" si="12">AE16 - AE22</f>
        <v>20772.662733278419</v>
      </c>
      <c r="AF24" s="88">
        <f t="shared" si="12"/>
        <v>20772.662733278419</v>
      </c>
    </row>
    <row r="25" spans="1:32" x14ac:dyDescent="0.3">
      <c r="A25" s="19"/>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row>
    <row r="26" spans="1:32" x14ac:dyDescent="0.3">
      <c r="A26" s="19"/>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26"/>
  <sheetViews>
    <sheetView workbookViewId="0">
      <pane xSplit="1" ySplit="3" topLeftCell="L4" activePane="bottomRight" state="frozen"/>
      <selection pane="topRight" activeCell="B1" sqref="B1"/>
      <selection pane="bottomLeft" activeCell="A5" sqref="A5"/>
      <selection pane="bottomRight" activeCell="A19" sqref="A19:XFD19"/>
    </sheetView>
  </sheetViews>
  <sheetFormatPr defaultColWidth="8.77734375" defaultRowHeight="14.4" x14ac:dyDescent="0.3"/>
  <cols>
    <col min="1" max="1" width="35.44140625" bestFit="1" customWidth="1"/>
  </cols>
  <sheetData>
    <row r="1" spans="1:28" x14ac:dyDescent="0.3">
      <c r="A1" s="29"/>
      <c r="B1" s="29"/>
      <c r="C1" s="31" t="s">
        <v>20</v>
      </c>
      <c r="D1" s="31"/>
      <c r="E1" s="31"/>
      <c r="F1" s="31"/>
      <c r="G1" s="31"/>
      <c r="H1" s="31"/>
      <c r="I1" s="31"/>
      <c r="J1" s="31"/>
      <c r="K1" s="31"/>
      <c r="L1" s="31"/>
      <c r="M1" s="31"/>
      <c r="N1" s="28"/>
      <c r="O1" s="29"/>
      <c r="P1" s="29"/>
      <c r="Q1" s="29"/>
      <c r="R1" s="29"/>
      <c r="S1" s="29"/>
      <c r="T1" s="29"/>
      <c r="U1" s="29"/>
      <c r="V1" s="29"/>
      <c r="W1" s="29"/>
      <c r="X1" s="26"/>
      <c r="Y1" s="26"/>
      <c r="Z1" s="26"/>
    </row>
    <row r="2" spans="1:28" x14ac:dyDescent="0.3">
      <c r="A2" s="29"/>
      <c r="B2" s="29"/>
      <c r="C2" s="31" t="s">
        <v>34</v>
      </c>
      <c r="D2" s="31"/>
      <c r="E2" s="31"/>
      <c r="F2" s="31"/>
      <c r="G2" s="31"/>
      <c r="H2" s="31"/>
      <c r="I2" s="31"/>
      <c r="J2" s="31"/>
      <c r="K2" s="31"/>
      <c r="L2" s="31"/>
      <c r="M2" s="31"/>
      <c r="N2" s="28"/>
      <c r="O2" s="29"/>
      <c r="P2" s="29"/>
      <c r="Q2" s="29"/>
      <c r="R2" s="29"/>
      <c r="S2" s="29"/>
      <c r="T2" s="29"/>
      <c r="U2" s="29"/>
      <c r="V2" s="29"/>
      <c r="W2" s="29"/>
      <c r="X2" s="26"/>
      <c r="Y2" s="26"/>
      <c r="Z2" s="26"/>
    </row>
    <row r="3" spans="1:28" x14ac:dyDescent="0.3">
      <c r="A3" s="30" t="s">
        <v>0</v>
      </c>
      <c r="B3" s="31">
        <v>1990</v>
      </c>
      <c r="C3" s="31">
        <v>1991</v>
      </c>
      <c r="D3" s="31">
        <v>1992</v>
      </c>
      <c r="E3" s="31">
        <v>1993</v>
      </c>
      <c r="F3" s="31">
        <v>1994</v>
      </c>
      <c r="G3" s="31">
        <v>1995</v>
      </c>
      <c r="H3" s="31">
        <v>1996</v>
      </c>
      <c r="I3" s="31">
        <v>1997</v>
      </c>
      <c r="J3" s="31">
        <v>1998</v>
      </c>
      <c r="K3" s="31">
        <v>1999</v>
      </c>
      <c r="L3" s="31">
        <v>2000</v>
      </c>
      <c r="M3" s="31">
        <v>2001</v>
      </c>
      <c r="N3" s="31">
        <v>2002</v>
      </c>
      <c r="O3" s="31">
        <v>2003</v>
      </c>
      <c r="P3" s="31">
        <v>2004</v>
      </c>
      <c r="Q3" s="31">
        <v>2005</v>
      </c>
      <c r="R3" s="31">
        <v>2006</v>
      </c>
      <c r="S3" s="31">
        <v>2007</v>
      </c>
      <c r="T3" s="31">
        <v>2008</v>
      </c>
      <c r="U3" s="31">
        <v>2009</v>
      </c>
      <c r="V3" s="31">
        <v>2010</v>
      </c>
      <c r="W3" s="31">
        <v>2011</v>
      </c>
      <c r="X3" s="32">
        <v>2012</v>
      </c>
      <c r="Y3" s="32">
        <v>2013</v>
      </c>
      <c r="Z3" s="32">
        <v>2014</v>
      </c>
      <c r="AA3" s="58">
        <v>2015</v>
      </c>
      <c r="AB3" s="58">
        <v>2016</v>
      </c>
    </row>
    <row r="4" spans="1:28" x14ac:dyDescent="0.3">
      <c r="A4" s="29" t="s">
        <v>1</v>
      </c>
      <c r="B4" s="33">
        <v>121</v>
      </c>
      <c r="C4" s="33">
        <v>105</v>
      </c>
      <c r="D4" s="33">
        <v>106</v>
      </c>
      <c r="E4" s="33">
        <v>112</v>
      </c>
      <c r="F4" s="33">
        <v>108</v>
      </c>
      <c r="G4" s="33">
        <v>107</v>
      </c>
      <c r="H4" s="33">
        <v>156.839</v>
      </c>
      <c r="I4" s="33">
        <v>160.726</v>
      </c>
      <c r="J4" s="33">
        <v>129.822</v>
      </c>
      <c r="K4" s="33">
        <v>621.18600000000004</v>
      </c>
      <c r="L4" s="33">
        <v>587.48699999999997</v>
      </c>
      <c r="M4" s="33">
        <v>584.02300000000002</v>
      </c>
      <c r="N4" s="81">
        <v>506.19480387772796</v>
      </c>
      <c r="O4" s="81">
        <v>509.39177486760894</v>
      </c>
      <c r="P4" s="81">
        <v>512.52819088757553</v>
      </c>
      <c r="Q4" s="81">
        <v>515.66460690754218</v>
      </c>
      <c r="R4" s="81">
        <v>447.53556768943645</v>
      </c>
      <c r="S4" s="81">
        <v>379.40652847133066</v>
      </c>
      <c r="T4" s="81">
        <v>309.31518569427067</v>
      </c>
      <c r="U4" s="85">
        <v>274.6309732011984</v>
      </c>
      <c r="V4" s="85">
        <v>239.94676070812613</v>
      </c>
      <c r="W4" s="85">
        <v>205.2625482150539</v>
      </c>
      <c r="X4" s="98">
        <v>195.95200372316228</v>
      </c>
      <c r="Y4" s="98">
        <v>186.64145923127066</v>
      </c>
      <c r="Z4" s="98">
        <v>177.33091473937907</v>
      </c>
      <c r="AA4" s="98">
        <v>177.33091473937907</v>
      </c>
      <c r="AB4" s="98">
        <v>177.33091473937907</v>
      </c>
    </row>
    <row r="5" spans="1:28" x14ac:dyDescent="0.3">
      <c r="A5" s="29" t="s">
        <v>2</v>
      </c>
      <c r="B5" s="33">
        <v>177</v>
      </c>
      <c r="C5" s="33">
        <v>151</v>
      </c>
      <c r="D5" s="33">
        <v>159</v>
      </c>
      <c r="E5" s="33">
        <v>172</v>
      </c>
      <c r="F5" s="33">
        <v>183</v>
      </c>
      <c r="G5" s="33">
        <v>203</v>
      </c>
      <c r="H5" s="33">
        <v>152.239</v>
      </c>
      <c r="I5" s="33">
        <v>148.35</v>
      </c>
      <c r="J5" s="33">
        <v>146.785</v>
      </c>
      <c r="K5" s="33">
        <v>257.72899999999998</v>
      </c>
      <c r="L5" s="33">
        <v>259.91300000000001</v>
      </c>
      <c r="M5" s="33">
        <v>266.58100000000002</v>
      </c>
      <c r="N5" s="81">
        <v>177.58125253333353</v>
      </c>
      <c r="O5" s="81">
        <v>183.66925700672482</v>
      </c>
      <c r="P5" s="81">
        <v>189.23679527307573</v>
      </c>
      <c r="Q5" s="81">
        <v>194.28869091771975</v>
      </c>
      <c r="R5" s="81">
        <v>178.24494020737131</v>
      </c>
      <c r="S5" s="81">
        <v>162.20118949702288</v>
      </c>
      <c r="T5" s="81">
        <v>145.6993124673748</v>
      </c>
      <c r="U5" s="85">
        <v>171.43854075669984</v>
      </c>
      <c r="V5" s="85">
        <v>197.17776904602488</v>
      </c>
      <c r="W5" s="85">
        <v>222.91699733534995</v>
      </c>
      <c r="X5" s="98">
        <v>228.73635556605328</v>
      </c>
      <c r="Y5" s="98">
        <v>234.55571379675661</v>
      </c>
      <c r="Z5" s="98">
        <v>240.37507202745996</v>
      </c>
      <c r="AA5" s="98">
        <v>240.37507202745996</v>
      </c>
      <c r="AB5" s="98">
        <v>240.37507202745996</v>
      </c>
    </row>
    <row r="6" spans="1:28" x14ac:dyDescent="0.3">
      <c r="A6" s="29" t="s">
        <v>3</v>
      </c>
      <c r="B6" s="33">
        <v>611</v>
      </c>
      <c r="C6" s="33">
        <v>638</v>
      </c>
      <c r="D6" s="33">
        <v>662</v>
      </c>
      <c r="E6" s="33">
        <v>568</v>
      </c>
      <c r="F6" s="33">
        <v>550</v>
      </c>
      <c r="G6" s="33">
        <v>589</v>
      </c>
      <c r="H6" s="33">
        <v>355.84699999999998</v>
      </c>
      <c r="I6" s="33">
        <v>355.74400000000003</v>
      </c>
      <c r="J6" s="33">
        <v>354.01600000000002</v>
      </c>
      <c r="K6" s="33">
        <v>400.39400000000001</v>
      </c>
      <c r="L6" s="33">
        <v>446.77199999999999</v>
      </c>
      <c r="M6" s="33">
        <v>448.95499999999998</v>
      </c>
      <c r="N6" s="81">
        <v>444.71835865673125</v>
      </c>
      <c r="O6" s="81">
        <v>437.11409958719656</v>
      </c>
      <c r="P6" s="81">
        <v>429.37815050537665</v>
      </c>
      <c r="Q6" s="81">
        <v>421.59175913962383</v>
      </c>
      <c r="R6" s="81">
        <v>407.70174816898924</v>
      </c>
      <c r="S6" s="81">
        <v>393.81173719835465</v>
      </c>
      <c r="T6" s="81">
        <v>379.90311161210411</v>
      </c>
      <c r="U6" s="85">
        <v>391.49127602255675</v>
      </c>
      <c r="V6" s="85">
        <v>403.07944043300938</v>
      </c>
      <c r="W6" s="85">
        <v>414.66760484346207</v>
      </c>
      <c r="X6" s="98">
        <v>397.47256286936499</v>
      </c>
      <c r="Y6" s="98">
        <v>380.27752089526791</v>
      </c>
      <c r="Z6" s="98">
        <v>363.08247892117083</v>
      </c>
      <c r="AA6" s="98">
        <v>363.08247892117083</v>
      </c>
      <c r="AB6" s="98">
        <v>363.08247892117083</v>
      </c>
    </row>
    <row r="7" spans="1:28" x14ac:dyDescent="0.3">
      <c r="A7" s="29" t="s">
        <v>4</v>
      </c>
      <c r="B7" s="33">
        <v>47</v>
      </c>
      <c r="C7" s="33">
        <v>43</v>
      </c>
      <c r="D7" s="33">
        <v>45</v>
      </c>
      <c r="E7" s="33">
        <v>41</v>
      </c>
      <c r="F7" s="33">
        <v>49</v>
      </c>
      <c r="G7" s="33">
        <v>42</v>
      </c>
      <c r="H7" s="33">
        <v>38.542000000000002</v>
      </c>
      <c r="I7" s="33">
        <v>39.051000000000002</v>
      </c>
      <c r="J7" s="33">
        <v>39.612000000000002</v>
      </c>
      <c r="K7" s="33">
        <v>45.146999999999998</v>
      </c>
      <c r="L7" s="33">
        <v>46.164000000000001</v>
      </c>
      <c r="M7" s="33">
        <v>47.48</v>
      </c>
      <c r="N7" s="81">
        <v>29.737831430045389</v>
      </c>
      <c r="O7" s="81">
        <v>29.537325079327431</v>
      </c>
      <c r="P7" s="81">
        <v>29.336241450621273</v>
      </c>
      <c r="Q7" s="81">
        <v>29.135157821915111</v>
      </c>
      <c r="R7" s="81">
        <v>26.040285513746738</v>
      </c>
      <c r="S7" s="81">
        <v>22.945413205578362</v>
      </c>
      <c r="T7" s="81">
        <v>19.85054089783603</v>
      </c>
      <c r="U7" s="85">
        <v>18.899845154362207</v>
      </c>
      <c r="V7" s="85">
        <v>17.949149410888385</v>
      </c>
      <c r="W7" s="85">
        <v>16.998453667414562</v>
      </c>
      <c r="X7" s="98">
        <v>15.993026242590862</v>
      </c>
      <c r="Y7" s="98">
        <v>14.987598817767161</v>
      </c>
      <c r="Z7" s="98">
        <v>13.98217139294346</v>
      </c>
      <c r="AA7" s="98">
        <v>13.98217139294346</v>
      </c>
      <c r="AB7" s="98">
        <v>13.98217139294346</v>
      </c>
    </row>
    <row r="8" spans="1:28" x14ac:dyDescent="0.3">
      <c r="A8" s="29" t="s">
        <v>5</v>
      </c>
      <c r="B8" s="33">
        <v>157</v>
      </c>
      <c r="C8" s="33">
        <v>197</v>
      </c>
      <c r="D8" s="33">
        <v>198</v>
      </c>
      <c r="E8" s="33">
        <v>125</v>
      </c>
      <c r="F8" s="33">
        <v>125</v>
      </c>
      <c r="G8" s="33">
        <v>134</v>
      </c>
      <c r="H8" s="33">
        <v>100.66500000000001</v>
      </c>
      <c r="I8" s="33">
        <v>105.914</v>
      </c>
      <c r="J8" s="33">
        <v>105.32299999999999</v>
      </c>
      <c r="K8" s="33">
        <v>114.739</v>
      </c>
      <c r="L8" s="33">
        <v>118.03700000000001</v>
      </c>
      <c r="M8" s="33">
        <v>124.878</v>
      </c>
      <c r="N8" s="81">
        <v>53.960663204301134</v>
      </c>
      <c r="O8" s="81">
        <v>56.058538972936908</v>
      </c>
      <c r="P8" s="81">
        <v>58.145572149657475</v>
      </c>
      <c r="Q8" s="81">
        <v>60.232605326378057</v>
      </c>
      <c r="R8" s="81">
        <v>61.094884335300371</v>
      </c>
      <c r="S8" s="81">
        <v>61.957163344222678</v>
      </c>
      <c r="T8" s="81">
        <v>62.8194423493836</v>
      </c>
      <c r="U8" s="85">
        <v>57.985369709570115</v>
      </c>
      <c r="V8" s="85">
        <v>53.15129706975663</v>
      </c>
      <c r="W8" s="85">
        <v>48.317224429943145</v>
      </c>
      <c r="X8" s="98">
        <v>47.228762084355836</v>
      </c>
      <c r="Y8" s="98">
        <v>46.140299738768526</v>
      </c>
      <c r="Z8" s="98">
        <v>45.051837393181223</v>
      </c>
      <c r="AA8" s="98">
        <v>45.051837393181223</v>
      </c>
      <c r="AB8" s="98">
        <v>45.051837393181223</v>
      </c>
    </row>
    <row r="9" spans="1:28" x14ac:dyDescent="0.3">
      <c r="A9" s="29" t="s">
        <v>6</v>
      </c>
      <c r="B9" s="33">
        <v>27</v>
      </c>
      <c r="C9" s="33">
        <v>24</v>
      </c>
      <c r="D9" s="33">
        <v>24</v>
      </c>
      <c r="E9" s="33">
        <v>22</v>
      </c>
      <c r="F9" s="33">
        <v>22</v>
      </c>
      <c r="G9" s="33">
        <v>22</v>
      </c>
      <c r="H9" s="33">
        <v>16.515999999999998</v>
      </c>
      <c r="I9" s="33">
        <v>16.927</v>
      </c>
      <c r="J9" s="33">
        <v>16.766999999999999</v>
      </c>
      <c r="K9" s="33">
        <v>27.05</v>
      </c>
      <c r="L9" s="33">
        <v>27.341999999999999</v>
      </c>
      <c r="M9" s="33">
        <v>27.638000000000002</v>
      </c>
      <c r="N9" s="81">
        <v>17.63167939735871</v>
      </c>
      <c r="O9" s="81">
        <v>18.887135180273315</v>
      </c>
      <c r="P9" s="81">
        <v>20.107288991495018</v>
      </c>
      <c r="Q9" s="81">
        <v>21.327442802716721</v>
      </c>
      <c r="R9" s="81">
        <v>21.806464009311814</v>
      </c>
      <c r="S9" s="81">
        <v>22.285485215906906</v>
      </c>
      <c r="T9" s="81">
        <v>22.762258771113938</v>
      </c>
      <c r="U9" s="85">
        <v>24.959099445603133</v>
      </c>
      <c r="V9" s="85">
        <v>27.155940120092328</v>
      </c>
      <c r="W9" s="85">
        <v>29.35278079458152</v>
      </c>
      <c r="X9" s="98">
        <v>30.224560112097588</v>
      </c>
      <c r="Y9" s="98">
        <v>31.096339429613657</v>
      </c>
      <c r="Z9" s="98">
        <v>31.968118747129726</v>
      </c>
      <c r="AA9" s="98">
        <v>31.968118747129726</v>
      </c>
      <c r="AB9" s="98">
        <v>31.968118747129726</v>
      </c>
    </row>
    <row r="10" spans="1:28" x14ac:dyDescent="0.3">
      <c r="A10" s="29" t="s">
        <v>7</v>
      </c>
      <c r="B10" s="33">
        <v>284</v>
      </c>
      <c r="C10" s="33">
        <v>264</v>
      </c>
      <c r="D10" s="33">
        <v>259</v>
      </c>
      <c r="E10" s="33">
        <v>260</v>
      </c>
      <c r="F10" s="33">
        <v>256</v>
      </c>
      <c r="G10" s="33">
        <v>256</v>
      </c>
      <c r="H10" s="33">
        <v>179.59299999999999</v>
      </c>
      <c r="I10" s="33">
        <v>186.411</v>
      </c>
      <c r="J10" s="33">
        <v>188.989</v>
      </c>
      <c r="K10" s="33">
        <v>244.72399999999999</v>
      </c>
      <c r="L10" s="33">
        <v>253.78899999999999</v>
      </c>
      <c r="M10" s="33">
        <v>263.93099999999998</v>
      </c>
      <c r="N10" s="81">
        <v>353.92939825847623</v>
      </c>
      <c r="O10" s="81">
        <v>365.43890464595603</v>
      </c>
      <c r="P10" s="81">
        <v>376.40831884651254</v>
      </c>
      <c r="Q10" s="81">
        <v>387.32407455116356</v>
      </c>
      <c r="R10" s="81">
        <v>372.19872461834348</v>
      </c>
      <c r="S10" s="81">
        <v>357.07337468552339</v>
      </c>
      <c r="T10" s="81">
        <v>340.82818876482543</v>
      </c>
      <c r="U10" s="85">
        <v>319.44851675048074</v>
      </c>
      <c r="V10" s="85">
        <v>298.06884473613604</v>
      </c>
      <c r="W10" s="85">
        <v>276.68917272179129</v>
      </c>
      <c r="X10" s="98">
        <v>286.86842648561935</v>
      </c>
      <c r="Y10" s="98">
        <v>297.04768024944741</v>
      </c>
      <c r="Z10" s="98">
        <v>307.22693401327547</v>
      </c>
      <c r="AA10" s="98">
        <v>307.22693401327547</v>
      </c>
      <c r="AB10" s="98">
        <v>307.22693401327547</v>
      </c>
    </row>
    <row r="11" spans="1:28" x14ac:dyDescent="0.3">
      <c r="A11" s="29" t="s">
        <v>8</v>
      </c>
      <c r="B11" s="33">
        <v>4</v>
      </c>
      <c r="C11" s="33">
        <v>4</v>
      </c>
      <c r="D11" s="33">
        <v>5</v>
      </c>
      <c r="E11" s="33">
        <v>6</v>
      </c>
      <c r="F11" s="33">
        <v>6</v>
      </c>
      <c r="G11" s="33">
        <v>5</v>
      </c>
      <c r="H11" s="33">
        <v>5.1070000000000002</v>
      </c>
      <c r="I11" s="33">
        <v>5.3239999999999998</v>
      </c>
      <c r="J11" s="33">
        <v>5.4710000000000001</v>
      </c>
      <c r="K11" s="33">
        <v>16.61</v>
      </c>
      <c r="L11" s="33">
        <v>16.937999999999999</v>
      </c>
      <c r="M11" s="33">
        <v>17.396000000000001</v>
      </c>
      <c r="N11" s="81">
        <v>6.7642821767629018</v>
      </c>
      <c r="O11" s="81">
        <v>6.9570817546516457</v>
      </c>
      <c r="P11" s="81">
        <v>7.1498813325403896</v>
      </c>
      <c r="Q11" s="81">
        <v>7.3426809104291335</v>
      </c>
      <c r="R11" s="81">
        <v>6.2000765752764222</v>
      </c>
      <c r="S11" s="81">
        <v>5.0574722401237109</v>
      </c>
      <c r="T11" s="81">
        <v>3.9148679050145074</v>
      </c>
      <c r="U11" s="85">
        <v>3.8954540888226119</v>
      </c>
      <c r="V11" s="85">
        <v>3.8760402726307164</v>
      </c>
      <c r="W11" s="85">
        <v>3.8566264564388208</v>
      </c>
      <c r="X11" s="98">
        <v>3.8214447691668361</v>
      </c>
      <c r="Y11" s="98">
        <v>3.7862630818948513</v>
      </c>
      <c r="Z11" s="98">
        <v>3.7510813946228665</v>
      </c>
      <c r="AA11" s="98">
        <v>3.7510813946228665</v>
      </c>
      <c r="AB11" s="98">
        <v>3.7510813946228665</v>
      </c>
    </row>
    <row r="12" spans="1:28" x14ac:dyDescent="0.3">
      <c r="A12" s="29" t="s">
        <v>10</v>
      </c>
      <c r="B12" s="33">
        <v>42</v>
      </c>
      <c r="C12" s="33">
        <v>42</v>
      </c>
      <c r="D12" s="33">
        <v>50</v>
      </c>
      <c r="E12" s="33">
        <v>46</v>
      </c>
      <c r="F12" s="33">
        <v>43</v>
      </c>
      <c r="G12" s="33">
        <v>42</v>
      </c>
      <c r="H12" s="33">
        <v>29.806000000000001</v>
      </c>
      <c r="I12" s="33">
        <v>30.702999999999999</v>
      </c>
      <c r="J12" s="33">
        <v>31.004999999999999</v>
      </c>
      <c r="K12" s="33">
        <v>41.430999999999997</v>
      </c>
      <c r="L12" s="33">
        <v>41.917000000000002</v>
      </c>
      <c r="M12" s="33">
        <v>43.97</v>
      </c>
      <c r="N12" s="81">
        <v>22.912119001709602</v>
      </c>
      <c r="O12" s="81">
        <v>23.65923686255017</v>
      </c>
      <c r="P12" s="81">
        <v>24.383387632409136</v>
      </c>
      <c r="Q12" s="81">
        <v>25.107538402268098</v>
      </c>
      <c r="R12" s="81">
        <v>24.637839646587597</v>
      </c>
      <c r="S12" s="81">
        <v>24.168140890907097</v>
      </c>
      <c r="T12" s="81">
        <v>23.698413542450417</v>
      </c>
      <c r="U12" s="85">
        <v>22.719845893192442</v>
      </c>
      <c r="V12" s="85">
        <v>21.741278243934467</v>
      </c>
      <c r="W12" s="85">
        <v>20.762710594676488</v>
      </c>
      <c r="X12" s="98">
        <v>19.895042061136248</v>
      </c>
      <c r="Y12" s="98">
        <v>19.027373527596009</v>
      </c>
      <c r="Z12" s="98">
        <v>18.159704994055769</v>
      </c>
      <c r="AA12" s="98">
        <v>18.159704994055769</v>
      </c>
      <c r="AB12" s="98">
        <v>18.159704994055769</v>
      </c>
    </row>
    <row r="13" spans="1:28" x14ac:dyDescent="0.3">
      <c r="A13" s="29" t="s">
        <v>11</v>
      </c>
      <c r="B13" s="33">
        <v>234</v>
      </c>
      <c r="C13" s="33">
        <v>238</v>
      </c>
      <c r="D13" s="33">
        <v>239</v>
      </c>
      <c r="E13" s="33">
        <v>288</v>
      </c>
      <c r="F13" s="33">
        <v>271</v>
      </c>
      <c r="G13" s="33">
        <v>247</v>
      </c>
      <c r="H13" s="33">
        <v>426.75900000000001</v>
      </c>
      <c r="I13" s="33">
        <v>439.11099999999999</v>
      </c>
      <c r="J13" s="33">
        <v>459.29399999999998</v>
      </c>
      <c r="K13" s="33">
        <v>439.798</v>
      </c>
      <c r="L13" s="33">
        <v>333.476</v>
      </c>
      <c r="M13" s="33">
        <v>333.88600000000002</v>
      </c>
      <c r="N13" s="81">
        <v>268.19975762012007</v>
      </c>
      <c r="O13" s="81">
        <v>267.60761152674485</v>
      </c>
      <c r="P13" s="81">
        <v>266.76038094791278</v>
      </c>
      <c r="Q13" s="81">
        <v>265.65963983096083</v>
      </c>
      <c r="R13" s="81">
        <v>245.65761829887387</v>
      </c>
      <c r="S13" s="81">
        <v>225.65559676678694</v>
      </c>
      <c r="T13" s="81">
        <v>205.51336871896984</v>
      </c>
      <c r="U13" s="85">
        <v>191.97439976730553</v>
      </c>
      <c r="V13" s="85">
        <v>178.43543081564121</v>
      </c>
      <c r="W13" s="85">
        <v>164.89646186397687</v>
      </c>
      <c r="X13" s="98">
        <v>194.12125040844742</v>
      </c>
      <c r="Y13" s="98">
        <v>223.34603895291798</v>
      </c>
      <c r="Z13" s="98">
        <v>252.57082749738851</v>
      </c>
      <c r="AA13" s="98">
        <v>252.57082749738851</v>
      </c>
      <c r="AB13" s="98">
        <v>252.57082749738851</v>
      </c>
    </row>
    <row r="14" spans="1:28" x14ac:dyDescent="0.3">
      <c r="A14" s="29" t="s">
        <v>12</v>
      </c>
      <c r="B14" s="33">
        <v>323</v>
      </c>
      <c r="C14" s="33">
        <v>308</v>
      </c>
      <c r="D14" s="33">
        <v>292</v>
      </c>
      <c r="E14" s="33">
        <v>276</v>
      </c>
      <c r="F14" s="33">
        <v>261</v>
      </c>
      <c r="G14" s="33">
        <v>245</v>
      </c>
      <c r="H14" s="33">
        <v>228.57900000000001</v>
      </c>
      <c r="I14" s="33">
        <v>215.53899999999999</v>
      </c>
      <c r="J14" s="33">
        <v>199.13399999999999</v>
      </c>
      <c r="K14" s="33">
        <v>183.89699999999999</v>
      </c>
      <c r="L14" s="33">
        <v>173.01900000000001</v>
      </c>
      <c r="M14" s="33">
        <v>157.238</v>
      </c>
      <c r="N14" s="81">
        <v>329.56318573579716</v>
      </c>
      <c r="O14" s="81">
        <v>322.34180918867895</v>
      </c>
      <c r="P14" s="81">
        <v>315.12043264156074</v>
      </c>
      <c r="Q14" s="81">
        <v>307.89905609444253</v>
      </c>
      <c r="R14" s="81">
        <v>295.21552240116483</v>
      </c>
      <c r="S14" s="81">
        <v>282.53198870788714</v>
      </c>
      <c r="T14" s="81">
        <v>252.60300680730472</v>
      </c>
      <c r="U14" s="85">
        <v>224.19884058066103</v>
      </c>
      <c r="V14" s="85">
        <v>198.90475689604</v>
      </c>
      <c r="W14" s="85">
        <v>197.52798227035444</v>
      </c>
      <c r="X14" s="98">
        <v>184.83586979953196</v>
      </c>
      <c r="Y14" s="98">
        <v>172.14375732870948</v>
      </c>
      <c r="Z14" s="98">
        <v>159.45164485788698</v>
      </c>
      <c r="AA14" s="98">
        <v>145.95729992159517</v>
      </c>
      <c r="AB14" s="98">
        <v>132.62224733780874</v>
      </c>
    </row>
    <row r="15" spans="1:28" x14ac:dyDescent="0.3">
      <c r="A15" s="29" t="s">
        <v>13</v>
      </c>
      <c r="B15" s="33">
        <v>300</v>
      </c>
      <c r="C15" s="33">
        <v>303</v>
      </c>
      <c r="D15" s="33">
        <v>305</v>
      </c>
      <c r="E15" s="33">
        <v>307</v>
      </c>
      <c r="F15" s="33">
        <v>309</v>
      </c>
      <c r="G15" s="33">
        <v>311</v>
      </c>
      <c r="H15" s="33">
        <v>312.92500000000001</v>
      </c>
      <c r="I15" s="33">
        <v>308.66199999999998</v>
      </c>
      <c r="J15" s="33">
        <v>304.28899999999999</v>
      </c>
      <c r="K15" s="33">
        <v>307.142</v>
      </c>
      <c r="L15" s="33">
        <v>295.245</v>
      </c>
      <c r="M15" s="33">
        <v>289.99</v>
      </c>
      <c r="N15" s="81">
        <v>337.96228349025273</v>
      </c>
      <c r="O15" s="81">
        <v>321.10225274459123</v>
      </c>
      <c r="P15" s="81">
        <v>304.24222199892972</v>
      </c>
      <c r="Q15" s="81">
        <v>287.38219125326822</v>
      </c>
      <c r="R15" s="81">
        <v>267.12242384588666</v>
      </c>
      <c r="S15" s="81">
        <v>246.8626564385051</v>
      </c>
      <c r="T15" s="81">
        <v>236.35826811385985</v>
      </c>
      <c r="U15" s="85">
        <v>225.25436287585234</v>
      </c>
      <c r="V15" s="85">
        <v>213.41059557023834</v>
      </c>
      <c r="W15" s="85">
        <v>210.48582118800093</v>
      </c>
      <c r="X15" s="98">
        <v>200.92915892567027</v>
      </c>
      <c r="Y15" s="98">
        <v>191.3724966633396</v>
      </c>
      <c r="Z15" s="98">
        <v>181.81583440100897</v>
      </c>
      <c r="AA15" s="98">
        <v>166.41862915448277</v>
      </c>
      <c r="AB15" s="98">
        <v>151.02142390795657</v>
      </c>
    </row>
    <row r="16" spans="1:28" x14ac:dyDescent="0.3">
      <c r="A16" s="29" t="s">
        <v>14</v>
      </c>
      <c r="B16" s="33">
        <v>5233</v>
      </c>
      <c r="C16" s="33">
        <v>5003</v>
      </c>
      <c r="D16" s="33">
        <v>4854</v>
      </c>
      <c r="E16" s="33">
        <v>4926</v>
      </c>
      <c r="F16" s="33">
        <v>5359</v>
      </c>
      <c r="G16" s="33">
        <v>4726</v>
      </c>
      <c r="H16" s="33">
        <v>4720.9269999999997</v>
      </c>
      <c r="I16" s="33">
        <v>4243.9849999999997</v>
      </c>
      <c r="J16" s="33">
        <v>4280.1189999999997</v>
      </c>
      <c r="K16" s="33">
        <v>4510.9210000000003</v>
      </c>
      <c r="L16" s="33">
        <v>4687.9160000000002</v>
      </c>
      <c r="M16" s="33">
        <v>4389.6670000000004</v>
      </c>
      <c r="N16" s="81">
        <v>3256.02989263262</v>
      </c>
      <c r="O16" s="85">
        <v>3346.3808519088302</v>
      </c>
      <c r="P16" s="85">
        <v>3436.7318111850404</v>
      </c>
      <c r="Q16" s="85">
        <v>3069.0494184512263</v>
      </c>
      <c r="R16" s="81">
        <v>3382.9920896082904</v>
      </c>
      <c r="S16" s="81">
        <v>3696.9347607653544</v>
      </c>
      <c r="T16" s="81">
        <v>4010.8767320416882</v>
      </c>
      <c r="U16" s="85">
        <v>4061.0194186020108</v>
      </c>
      <c r="V16" s="85">
        <v>4111.1621051623333</v>
      </c>
      <c r="W16" s="85">
        <v>4287.8759942091983</v>
      </c>
      <c r="X16" s="98">
        <v>4416.3583873588668</v>
      </c>
      <c r="Y16" s="98">
        <v>4544.8407805085353</v>
      </c>
      <c r="Z16" s="98">
        <v>4425.4583115643845</v>
      </c>
      <c r="AA16" s="98">
        <v>4425.4583115643845</v>
      </c>
      <c r="AB16" s="98">
        <v>4425.4583115643845</v>
      </c>
    </row>
    <row r="17" spans="1:28" x14ac:dyDescent="0.3">
      <c r="A17" s="26"/>
      <c r="B17" s="33"/>
      <c r="C17" s="33"/>
      <c r="D17" s="33"/>
      <c r="E17" s="33"/>
      <c r="F17" s="33"/>
      <c r="G17" s="33"/>
      <c r="H17" s="33"/>
      <c r="I17" s="33"/>
      <c r="J17" s="33"/>
      <c r="K17" s="33"/>
      <c r="L17" s="33"/>
      <c r="M17" s="33"/>
      <c r="N17" s="85"/>
      <c r="O17" s="85"/>
      <c r="P17" s="85"/>
      <c r="Q17" s="85"/>
      <c r="R17" s="33"/>
      <c r="S17" s="33"/>
      <c r="T17" s="33"/>
      <c r="U17" s="33"/>
      <c r="V17" s="33"/>
      <c r="W17" s="33"/>
      <c r="X17" s="88"/>
      <c r="Y17" s="88"/>
      <c r="Z17" s="88"/>
      <c r="AA17" s="88"/>
      <c r="AB17" s="88"/>
    </row>
    <row r="18" spans="1:28" x14ac:dyDescent="0.3">
      <c r="A18" s="26"/>
      <c r="B18" s="33"/>
      <c r="C18" s="33"/>
      <c r="D18" s="33"/>
      <c r="E18" s="33"/>
      <c r="F18" s="33"/>
      <c r="G18" s="33"/>
      <c r="H18" s="33"/>
      <c r="I18" s="33"/>
      <c r="J18" s="33"/>
      <c r="K18" s="33"/>
      <c r="L18" s="33"/>
      <c r="M18" s="33"/>
      <c r="N18" s="85"/>
      <c r="O18" s="85"/>
      <c r="P18" s="85"/>
      <c r="Q18" s="85"/>
      <c r="R18" s="33"/>
      <c r="S18" s="33"/>
      <c r="T18" s="33"/>
      <c r="U18" s="33"/>
      <c r="V18" s="33"/>
      <c r="W18" s="33"/>
      <c r="X18" s="88"/>
      <c r="Y18" s="88"/>
      <c r="Z18" s="88"/>
      <c r="AA18" s="88"/>
      <c r="AB18" s="88"/>
    </row>
    <row r="19" spans="1:28" x14ac:dyDescent="0.3">
      <c r="A19" s="26" t="s">
        <v>17</v>
      </c>
      <c r="B19" s="71">
        <f>SUM(B4:B16)</f>
        <v>7560</v>
      </c>
      <c r="C19" s="71">
        <f t="shared" ref="C19:W19" si="0">SUM(C4:C16)</f>
        <v>7320</v>
      </c>
      <c r="D19" s="71">
        <f t="shared" si="0"/>
        <v>7198</v>
      </c>
      <c r="E19" s="71">
        <f t="shared" si="0"/>
        <v>7149</v>
      </c>
      <c r="F19" s="71">
        <f t="shared" si="0"/>
        <v>7542</v>
      </c>
      <c r="G19" s="71">
        <f t="shared" si="0"/>
        <v>6929</v>
      </c>
      <c r="H19" s="71">
        <f t="shared" si="0"/>
        <v>6724.3439999999991</v>
      </c>
      <c r="I19" s="71">
        <f t="shared" si="0"/>
        <v>6256.4470000000001</v>
      </c>
      <c r="J19" s="71">
        <f t="shared" si="0"/>
        <v>6260.6260000000002</v>
      </c>
      <c r="K19" s="71">
        <f t="shared" si="0"/>
        <v>7210.768</v>
      </c>
      <c r="L19" s="71">
        <f t="shared" si="0"/>
        <v>7288.0150000000003</v>
      </c>
      <c r="M19" s="68">
        <f t="shared" si="0"/>
        <v>6995.6329999999998</v>
      </c>
      <c r="N19" s="85">
        <f t="shared" si="0"/>
        <v>5805.1855080152363</v>
      </c>
      <c r="O19" s="85">
        <f t="shared" si="0"/>
        <v>5888.1458793260717</v>
      </c>
      <c r="P19" s="85">
        <f t="shared" si="0"/>
        <v>5969.5286738427076</v>
      </c>
      <c r="Q19" s="85">
        <f t="shared" si="0"/>
        <v>5592.0048624096544</v>
      </c>
      <c r="R19" s="71">
        <f t="shared" si="0"/>
        <v>5736.4481849185795</v>
      </c>
      <c r="S19" s="71">
        <f t="shared" si="0"/>
        <v>5880.8915074275037</v>
      </c>
      <c r="T19" s="71">
        <f t="shared" si="0"/>
        <v>6014.1426976861958</v>
      </c>
      <c r="U19" s="71">
        <f t="shared" si="0"/>
        <v>5987.9159428483163</v>
      </c>
      <c r="V19" s="71">
        <f t="shared" si="0"/>
        <v>5964.0594084848517</v>
      </c>
      <c r="W19" s="71">
        <f t="shared" si="0"/>
        <v>6099.6103785902424</v>
      </c>
      <c r="X19" s="88">
        <f t="shared" ref="X19:Z19" si="1">SUM(X4:X16)</f>
        <v>6222.436850406064</v>
      </c>
      <c r="Y19" s="88">
        <f t="shared" si="1"/>
        <v>6345.2633222218847</v>
      </c>
      <c r="Z19" s="88">
        <f t="shared" si="1"/>
        <v>6220.224931943887</v>
      </c>
      <c r="AA19" s="88">
        <f t="shared" ref="AA19:AB19" si="2">SUM(AA4:AA16)</f>
        <v>6191.3333817610692</v>
      </c>
      <c r="AB19" s="88">
        <f t="shared" si="2"/>
        <v>6162.6011239307572</v>
      </c>
    </row>
    <row r="20" spans="1:28" x14ac:dyDescent="0.3">
      <c r="A20" s="67" t="s">
        <v>30</v>
      </c>
      <c r="B20" s="71">
        <f>B16</f>
        <v>5233</v>
      </c>
      <c r="C20" s="71">
        <f t="shared" ref="C20:W20" si="3">C16</f>
        <v>5003</v>
      </c>
      <c r="D20" s="71">
        <f t="shared" si="3"/>
        <v>4854</v>
      </c>
      <c r="E20" s="71">
        <f t="shared" si="3"/>
        <v>4926</v>
      </c>
      <c r="F20" s="71">
        <f t="shared" si="3"/>
        <v>5359</v>
      </c>
      <c r="G20" s="71">
        <f t="shared" si="3"/>
        <v>4726</v>
      </c>
      <c r="H20" s="71">
        <f t="shared" si="3"/>
        <v>4720.9269999999997</v>
      </c>
      <c r="I20" s="71">
        <f t="shared" si="3"/>
        <v>4243.9849999999997</v>
      </c>
      <c r="J20" s="71">
        <f t="shared" si="3"/>
        <v>4280.1189999999997</v>
      </c>
      <c r="K20" s="71">
        <f t="shared" si="3"/>
        <v>4510.9210000000003</v>
      </c>
      <c r="L20" s="71">
        <f t="shared" si="3"/>
        <v>4687.9160000000002</v>
      </c>
      <c r="M20" s="71">
        <f t="shared" si="3"/>
        <v>4389.6670000000004</v>
      </c>
      <c r="N20" s="85">
        <f t="shared" si="3"/>
        <v>3256.02989263262</v>
      </c>
      <c r="O20" s="85">
        <f t="shared" si="3"/>
        <v>3346.3808519088302</v>
      </c>
      <c r="P20" s="85">
        <f t="shared" si="3"/>
        <v>3436.7318111850404</v>
      </c>
      <c r="Q20" s="85">
        <f t="shared" si="3"/>
        <v>3069.0494184512263</v>
      </c>
      <c r="R20" s="71">
        <f t="shared" si="3"/>
        <v>3382.9920896082904</v>
      </c>
      <c r="S20" s="71">
        <f t="shared" si="3"/>
        <v>3696.9347607653544</v>
      </c>
      <c r="T20" s="71">
        <f t="shared" si="3"/>
        <v>4010.8767320416882</v>
      </c>
      <c r="U20" s="71">
        <f t="shared" si="3"/>
        <v>4061.0194186020108</v>
      </c>
      <c r="V20" s="71">
        <f t="shared" si="3"/>
        <v>4111.1621051623333</v>
      </c>
      <c r="W20" s="71">
        <f t="shared" si="3"/>
        <v>4287.8759942091983</v>
      </c>
      <c r="X20" s="88">
        <f t="shared" ref="X20:Z20" si="4">X16</f>
        <v>4416.3583873588668</v>
      </c>
      <c r="Y20" s="88">
        <f t="shared" si="4"/>
        <v>4544.8407805085353</v>
      </c>
      <c r="Z20" s="88">
        <f t="shared" si="4"/>
        <v>4425.4583115643845</v>
      </c>
      <c r="AA20" s="88">
        <f t="shared" ref="AA20:AB20" si="5">AA16</f>
        <v>4425.4583115643845</v>
      </c>
      <c r="AB20" s="88">
        <f t="shared" si="5"/>
        <v>4425.4583115643845</v>
      </c>
    </row>
    <row r="21" spans="1:28" x14ac:dyDescent="0.3">
      <c r="A21" s="1" t="s">
        <v>32</v>
      </c>
      <c r="B21" s="71">
        <f t="shared" ref="B21:W21" si="6">B19 - B16</f>
        <v>2327</v>
      </c>
      <c r="C21" s="71">
        <f t="shared" si="6"/>
        <v>2317</v>
      </c>
      <c r="D21" s="71">
        <f t="shared" si="6"/>
        <v>2344</v>
      </c>
      <c r="E21" s="71">
        <f t="shared" si="6"/>
        <v>2223</v>
      </c>
      <c r="F21" s="71">
        <f t="shared" si="6"/>
        <v>2183</v>
      </c>
      <c r="G21" s="71">
        <f t="shared" si="6"/>
        <v>2203</v>
      </c>
      <c r="H21" s="71">
        <f t="shared" si="6"/>
        <v>2003.4169999999995</v>
      </c>
      <c r="I21" s="71">
        <f t="shared" si="6"/>
        <v>2012.4620000000004</v>
      </c>
      <c r="J21" s="71">
        <f t="shared" si="6"/>
        <v>1980.5070000000005</v>
      </c>
      <c r="K21" s="71">
        <f t="shared" si="6"/>
        <v>2699.8469999999998</v>
      </c>
      <c r="L21" s="71">
        <f t="shared" si="6"/>
        <v>2600.0990000000002</v>
      </c>
      <c r="M21" s="71">
        <f t="shared" si="6"/>
        <v>2605.9659999999994</v>
      </c>
      <c r="N21" s="85">
        <f t="shared" si="6"/>
        <v>2549.1556153826164</v>
      </c>
      <c r="O21" s="85">
        <f t="shared" si="6"/>
        <v>2541.7650274172415</v>
      </c>
      <c r="P21" s="85">
        <f t="shared" si="6"/>
        <v>2532.7968626576671</v>
      </c>
      <c r="Q21" s="85">
        <f t="shared" si="6"/>
        <v>2522.9554439584281</v>
      </c>
      <c r="R21" s="71">
        <f t="shared" si="6"/>
        <v>2353.4560953102891</v>
      </c>
      <c r="S21" s="71">
        <f t="shared" si="6"/>
        <v>2183.9567466621493</v>
      </c>
      <c r="T21" s="71">
        <f t="shared" si="6"/>
        <v>2003.2659656445076</v>
      </c>
      <c r="U21" s="71">
        <f t="shared" si="6"/>
        <v>1926.8965242463055</v>
      </c>
      <c r="V21" s="71">
        <f t="shared" si="6"/>
        <v>1852.8973033225184</v>
      </c>
      <c r="W21" s="71">
        <f t="shared" si="6"/>
        <v>1811.734384381044</v>
      </c>
      <c r="X21" s="88">
        <f t="shared" ref="X21:Z21" si="7">X19 - X16</f>
        <v>1806.0784630471971</v>
      </c>
      <c r="Y21" s="88">
        <f t="shared" si="7"/>
        <v>1800.4225417133493</v>
      </c>
      <c r="Z21" s="88">
        <f t="shared" si="7"/>
        <v>1794.7666203795025</v>
      </c>
      <c r="AA21" s="87">
        <f t="shared" ref="AA21:AB21" si="8">AA19 - AA16</f>
        <v>1765.8750701966846</v>
      </c>
      <c r="AB21" s="87">
        <f t="shared" si="8"/>
        <v>1737.1428123663727</v>
      </c>
    </row>
    <row r="22" spans="1:28" x14ac:dyDescent="0.3">
      <c r="A22" s="53" t="s">
        <v>25</v>
      </c>
      <c r="B22" s="71"/>
      <c r="C22" s="71"/>
      <c r="D22" s="71"/>
      <c r="E22" s="71"/>
      <c r="F22" s="71"/>
      <c r="G22" s="71"/>
      <c r="H22" s="71"/>
      <c r="I22" s="71"/>
      <c r="J22" s="71"/>
      <c r="K22" s="71"/>
      <c r="L22" s="71"/>
      <c r="M22" s="71"/>
      <c r="N22" s="85">
        <v>1131.0705238551104</v>
      </c>
      <c r="O22" s="85">
        <v>1131.0705238551104</v>
      </c>
      <c r="P22" s="85">
        <v>1131.0705238551104</v>
      </c>
      <c r="Q22" s="85">
        <v>673.03717184508662</v>
      </c>
      <c r="R22" s="71">
        <v>673.03717184508662</v>
      </c>
      <c r="S22" s="71">
        <v>673.03717184508662</v>
      </c>
      <c r="T22" s="71">
        <v>998.60439824500008</v>
      </c>
      <c r="U22" s="71">
        <v>998.60439824500008</v>
      </c>
      <c r="V22" s="71">
        <v>998.60439824500008</v>
      </c>
      <c r="W22" s="71">
        <v>1125.1756007315428</v>
      </c>
      <c r="X22" s="88">
        <v>1125.1756007315428</v>
      </c>
      <c r="Y22" s="88">
        <v>1125.1756007315428</v>
      </c>
      <c r="Z22" s="88">
        <v>872.88970136343301</v>
      </c>
      <c r="AA22" s="88">
        <v>872.88970136343301</v>
      </c>
      <c r="AB22" s="88">
        <v>872.88970136343301</v>
      </c>
    </row>
    <row r="23" spans="1:28" x14ac:dyDescent="0.3">
      <c r="A23" s="53" t="s">
        <v>31</v>
      </c>
      <c r="B23" s="71"/>
      <c r="C23" s="71"/>
      <c r="D23" s="71"/>
      <c r="E23" s="71"/>
      <c r="F23" s="71"/>
      <c r="G23" s="71"/>
      <c r="H23" s="71"/>
      <c r="I23" s="71"/>
      <c r="J23" s="71"/>
      <c r="K23" s="71"/>
      <c r="L23" s="71"/>
      <c r="M23" s="71"/>
      <c r="N23" s="71">
        <f>N19 - N22</f>
        <v>4674.1149841601255</v>
      </c>
      <c r="O23" s="71">
        <f t="shared" ref="O23:W23" si="9">O19 - O22</f>
        <v>4757.0753554709609</v>
      </c>
      <c r="P23" s="71">
        <f t="shared" si="9"/>
        <v>4838.4581499875967</v>
      </c>
      <c r="Q23" s="71">
        <f t="shared" si="9"/>
        <v>4918.9676905645674</v>
      </c>
      <c r="R23" s="71">
        <f t="shared" si="9"/>
        <v>5063.4110130734925</v>
      </c>
      <c r="S23" s="71">
        <f t="shared" si="9"/>
        <v>5207.8543355824168</v>
      </c>
      <c r="T23" s="71">
        <f t="shared" si="9"/>
        <v>5015.5382994411957</v>
      </c>
      <c r="U23" s="71">
        <f t="shared" si="9"/>
        <v>4989.3115446033162</v>
      </c>
      <c r="V23" s="71">
        <f t="shared" si="9"/>
        <v>4965.4550102398516</v>
      </c>
      <c r="W23" s="71">
        <f t="shared" si="9"/>
        <v>4974.4347778586998</v>
      </c>
      <c r="X23" s="88">
        <f t="shared" ref="X23:Z23" si="10">X19 - X22</f>
        <v>5097.2612496745214</v>
      </c>
      <c r="Y23" s="88">
        <f t="shared" si="10"/>
        <v>5220.0877214903421</v>
      </c>
      <c r="Z23" s="88">
        <f t="shared" si="10"/>
        <v>5347.3352305804538</v>
      </c>
      <c r="AA23" s="88">
        <f t="shared" ref="AA23:AB23" si="11">AA19 - AA22</f>
        <v>5318.4436803976359</v>
      </c>
      <c r="AB23" s="88">
        <f t="shared" si="11"/>
        <v>5289.711422567324</v>
      </c>
    </row>
    <row r="24" spans="1:28" x14ac:dyDescent="0.3">
      <c r="A24" s="53" t="s">
        <v>26</v>
      </c>
      <c r="B24" s="71"/>
      <c r="C24" s="71"/>
      <c r="D24" s="71"/>
      <c r="E24" s="71"/>
      <c r="F24" s="71"/>
      <c r="G24" s="71"/>
      <c r="H24" s="71"/>
      <c r="I24" s="71"/>
      <c r="J24" s="71"/>
      <c r="K24" s="71"/>
      <c r="L24" s="71"/>
      <c r="M24" s="71"/>
      <c r="N24" s="71">
        <f t="shared" ref="N24:W24" si="12">N16 - N22</f>
        <v>2124.9593687775096</v>
      </c>
      <c r="O24" s="71">
        <f t="shared" si="12"/>
        <v>2215.3103280537198</v>
      </c>
      <c r="P24" s="71">
        <f t="shared" si="12"/>
        <v>2305.66128732993</v>
      </c>
      <c r="Q24" s="71">
        <f t="shared" si="12"/>
        <v>2396.0122466061398</v>
      </c>
      <c r="R24" s="71">
        <f t="shared" si="12"/>
        <v>2709.9549177632039</v>
      </c>
      <c r="S24" s="71">
        <f t="shared" si="12"/>
        <v>3023.8975889202679</v>
      </c>
      <c r="T24" s="71">
        <f t="shared" si="12"/>
        <v>3012.2723337966881</v>
      </c>
      <c r="U24" s="71">
        <f t="shared" si="12"/>
        <v>3062.4150203570107</v>
      </c>
      <c r="V24" s="71">
        <f t="shared" si="12"/>
        <v>3112.5577069173332</v>
      </c>
      <c r="W24" s="71">
        <f t="shared" si="12"/>
        <v>3162.7003934776558</v>
      </c>
      <c r="X24" s="87">
        <f t="shared" ref="X24:Z24" si="13">X16 - X22</f>
        <v>3291.1827866273243</v>
      </c>
      <c r="Y24" s="87">
        <f t="shared" si="13"/>
        <v>3419.6651797769928</v>
      </c>
      <c r="Z24" s="87">
        <f t="shared" si="13"/>
        <v>3552.5686102009513</v>
      </c>
      <c r="AA24" s="88">
        <f t="shared" ref="AA24:AB24" si="14">AA16 - AA22</f>
        <v>3552.5686102009513</v>
      </c>
      <c r="AB24" s="88">
        <f t="shared" si="14"/>
        <v>3552.5686102009513</v>
      </c>
    </row>
    <row r="25" spans="1:28" x14ac:dyDescent="0.3">
      <c r="A25" s="27"/>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8" x14ac:dyDescent="0.3">
      <c r="A26" s="27"/>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8"/>
  <sheetViews>
    <sheetView workbookViewId="0">
      <pane xSplit="1" ySplit="3" topLeftCell="T4" activePane="bottomRight" state="frozen"/>
      <selection pane="topRight" activeCell="B1" sqref="B1"/>
      <selection pane="bottomLeft" activeCell="A6" sqref="A6"/>
      <selection pane="bottomRight" activeCell="X4" sqref="X4"/>
    </sheetView>
  </sheetViews>
  <sheetFormatPr defaultColWidth="8.77734375" defaultRowHeight="14.4" x14ac:dyDescent="0.3"/>
  <cols>
    <col min="1" max="1" width="35.44140625" bestFit="1" customWidth="1"/>
  </cols>
  <sheetData>
    <row r="1" spans="1:32" x14ac:dyDescent="0.3">
      <c r="A1" s="37"/>
      <c r="B1" s="37"/>
      <c r="C1" s="39" t="s">
        <v>21</v>
      </c>
      <c r="D1" s="39"/>
      <c r="E1" s="39"/>
      <c r="F1" s="39"/>
      <c r="G1" s="37"/>
      <c r="H1" s="37"/>
      <c r="I1" s="37"/>
      <c r="J1" s="37"/>
      <c r="K1" s="37"/>
      <c r="L1" s="37"/>
      <c r="M1" s="37"/>
      <c r="N1" s="37"/>
      <c r="O1" s="37"/>
      <c r="P1" s="37"/>
      <c r="Q1" s="37"/>
      <c r="R1" s="36"/>
      <c r="S1" s="37"/>
      <c r="T1" s="37"/>
      <c r="U1" s="37"/>
      <c r="V1" s="37"/>
      <c r="W1" s="37"/>
      <c r="X1" s="37"/>
      <c r="Y1" s="37"/>
      <c r="Z1" s="37"/>
      <c r="AA1" s="37"/>
      <c r="AB1" s="34"/>
      <c r="AC1" s="34"/>
      <c r="AD1" s="34"/>
    </row>
    <row r="2" spans="1:32" x14ac:dyDescent="0.3">
      <c r="A2" s="37"/>
      <c r="B2" s="37"/>
      <c r="C2" s="39" t="s">
        <v>22</v>
      </c>
      <c r="D2" s="39"/>
      <c r="E2" s="39"/>
      <c r="F2" s="39"/>
      <c r="G2" s="37"/>
      <c r="H2" s="37"/>
      <c r="I2" s="37"/>
      <c r="J2" s="37"/>
      <c r="K2" s="37"/>
      <c r="L2" s="37"/>
      <c r="M2" s="37"/>
      <c r="N2" s="37"/>
      <c r="O2" s="37"/>
      <c r="P2" s="37"/>
      <c r="Q2" s="37"/>
      <c r="R2" s="36"/>
      <c r="S2" s="37"/>
      <c r="T2" s="37"/>
      <c r="U2" s="37"/>
      <c r="V2" s="37"/>
      <c r="W2" s="37"/>
      <c r="X2" s="37"/>
      <c r="Y2" s="37"/>
      <c r="Z2" s="37"/>
      <c r="AA2" s="37"/>
      <c r="AB2" s="34"/>
      <c r="AC2" s="34"/>
      <c r="AD2" s="34"/>
    </row>
    <row r="3" spans="1:32" x14ac:dyDescent="0.3">
      <c r="A3" s="38" t="s">
        <v>0</v>
      </c>
      <c r="B3" s="39">
        <v>1970</v>
      </c>
      <c r="C3" s="39">
        <v>1975</v>
      </c>
      <c r="D3" s="39">
        <v>1980</v>
      </c>
      <c r="E3" s="39">
        <v>1985</v>
      </c>
      <c r="F3" s="39">
        <v>1990</v>
      </c>
      <c r="G3" s="39">
        <v>1991</v>
      </c>
      <c r="H3" s="39">
        <v>1992</v>
      </c>
      <c r="I3" s="39">
        <v>1993</v>
      </c>
      <c r="J3" s="39">
        <v>1994</v>
      </c>
      <c r="K3" s="39">
        <v>1995</v>
      </c>
      <c r="L3" s="39">
        <v>1996</v>
      </c>
      <c r="M3" s="39">
        <v>1997</v>
      </c>
      <c r="N3" s="39">
        <v>1998</v>
      </c>
      <c r="O3" s="39">
        <v>1999</v>
      </c>
      <c r="P3" s="39">
        <v>2000</v>
      </c>
      <c r="Q3" s="39">
        <v>2001</v>
      </c>
      <c r="R3" s="39">
        <v>2002</v>
      </c>
      <c r="S3" s="39">
        <v>2003</v>
      </c>
      <c r="T3" s="39">
        <v>2004</v>
      </c>
      <c r="U3" s="39">
        <v>2005</v>
      </c>
      <c r="V3" s="39">
        <v>2006</v>
      </c>
      <c r="W3" s="57">
        <v>2007</v>
      </c>
      <c r="X3" s="57">
        <v>2008</v>
      </c>
      <c r="Y3" s="39">
        <v>2009</v>
      </c>
      <c r="Z3" s="39">
        <v>2010</v>
      </c>
      <c r="AA3" s="39">
        <v>2011</v>
      </c>
      <c r="AB3" s="40">
        <v>2012</v>
      </c>
      <c r="AC3" s="40">
        <v>2013</v>
      </c>
      <c r="AD3" s="40">
        <v>2014</v>
      </c>
      <c r="AE3" s="58">
        <v>2015</v>
      </c>
      <c r="AF3" s="58">
        <v>2016</v>
      </c>
    </row>
    <row r="4" spans="1:32" x14ac:dyDescent="0.3">
      <c r="A4" s="37" t="s">
        <v>1</v>
      </c>
      <c r="B4" s="41">
        <v>17398</v>
      </c>
      <c r="C4" s="41">
        <v>18268</v>
      </c>
      <c r="D4" s="41">
        <v>17469</v>
      </c>
      <c r="E4" s="41">
        <v>16272</v>
      </c>
      <c r="F4" s="41">
        <v>15909</v>
      </c>
      <c r="G4" s="41">
        <v>15784</v>
      </c>
      <c r="H4" s="41">
        <v>15416</v>
      </c>
      <c r="I4" s="41">
        <v>15189</v>
      </c>
      <c r="J4" s="41">
        <v>14889</v>
      </c>
      <c r="K4" s="41">
        <v>12080</v>
      </c>
      <c r="L4" s="41">
        <v>12767.18304</v>
      </c>
      <c r="M4" s="41">
        <v>13195.177679999999</v>
      </c>
      <c r="N4" s="41">
        <v>13416.00649</v>
      </c>
      <c r="O4" s="41">
        <v>12583.438165</v>
      </c>
      <c r="P4" s="41">
        <v>11396.178250999999</v>
      </c>
      <c r="Q4" s="41">
        <v>10850.383714</v>
      </c>
      <c r="R4" s="81">
        <v>10436.083690947704</v>
      </c>
      <c r="S4" s="84">
        <v>10342.972437905137</v>
      </c>
      <c r="T4" s="81">
        <v>10249.747524772569</v>
      </c>
      <c r="U4" s="81">
        <v>10404.321519705525</v>
      </c>
      <c r="V4" s="81">
        <v>9545.5602184160161</v>
      </c>
      <c r="W4" s="86">
        <v>8777.3775872219394</v>
      </c>
      <c r="X4" s="86">
        <v>8346.4852781306599</v>
      </c>
      <c r="Y4" s="85">
        <v>6762.119741510005</v>
      </c>
      <c r="Z4" s="85">
        <v>5696.2018671830128</v>
      </c>
      <c r="AA4" s="85">
        <v>4625.2954871757102</v>
      </c>
      <c r="AB4" s="98">
        <v>4623.894278525655</v>
      </c>
      <c r="AC4" s="98">
        <v>4622.4930698755998</v>
      </c>
      <c r="AD4" s="98">
        <v>3224.0868371206516</v>
      </c>
      <c r="AE4" s="98">
        <v>2249.9661850914617</v>
      </c>
      <c r="AF4" s="98">
        <v>1185.1359589862716</v>
      </c>
    </row>
    <row r="5" spans="1:32" x14ac:dyDescent="0.3">
      <c r="A5" s="37" t="s">
        <v>2</v>
      </c>
      <c r="B5" s="41">
        <v>4568</v>
      </c>
      <c r="C5" s="41">
        <v>3310</v>
      </c>
      <c r="D5" s="41">
        <v>2951</v>
      </c>
      <c r="E5" s="41">
        <v>3169</v>
      </c>
      <c r="F5" s="41">
        <v>3550</v>
      </c>
      <c r="G5" s="41">
        <v>3256</v>
      </c>
      <c r="H5" s="41">
        <v>3292</v>
      </c>
      <c r="I5" s="41">
        <v>3284</v>
      </c>
      <c r="J5" s="41">
        <v>3218</v>
      </c>
      <c r="K5" s="41">
        <v>3357</v>
      </c>
      <c r="L5" s="41">
        <v>2848.7318599999999</v>
      </c>
      <c r="M5" s="41">
        <v>2804.9977999999996</v>
      </c>
      <c r="N5" s="41">
        <v>2740.2197000000001</v>
      </c>
      <c r="O5" s="41">
        <v>2134.9493509999998</v>
      </c>
      <c r="P5" s="41">
        <v>2138.846462</v>
      </c>
      <c r="Q5" s="41">
        <v>2242.8049819999997</v>
      </c>
      <c r="R5" s="81">
        <v>1786.02920648894</v>
      </c>
      <c r="S5" s="84">
        <v>1780.2452513395594</v>
      </c>
      <c r="T5" s="81">
        <v>1763.2694821899076</v>
      </c>
      <c r="U5" s="81">
        <v>1735.1048449483746</v>
      </c>
      <c r="V5" s="81">
        <v>1514.1602867064344</v>
      </c>
      <c r="W5" s="86">
        <v>1461.8355394381899</v>
      </c>
      <c r="X5" s="86">
        <v>1346.0527996179701</v>
      </c>
      <c r="Y5" s="85">
        <v>937.73042502273779</v>
      </c>
      <c r="Z5" s="85">
        <v>806.82860384807259</v>
      </c>
      <c r="AA5" s="85">
        <v>675.92678267340727</v>
      </c>
      <c r="AB5" s="98">
        <v>675.90775734337285</v>
      </c>
      <c r="AC5" s="98">
        <v>675.88873201333843</v>
      </c>
      <c r="AD5" s="98">
        <v>656.90145263900524</v>
      </c>
      <c r="AE5" s="98">
        <v>656.90145263900524</v>
      </c>
      <c r="AF5" s="98">
        <v>656.90145263900524</v>
      </c>
    </row>
    <row r="6" spans="1:32" x14ac:dyDescent="0.3">
      <c r="A6" s="37" t="s">
        <v>3</v>
      </c>
      <c r="B6" s="41">
        <v>1490</v>
      </c>
      <c r="C6" s="41">
        <v>1082</v>
      </c>
      <c r="D6" s="41">
        <v>971</v>
      </c>
      <c r="E6" s="41">
        <v>579</v>
      </c>
      <c r="F6" s="41">
        <v>831</v>
      </c>
      <c r="G6" s="41">
        <v>755</v>
      </c>
      <c r="H6" s="41">
        <v>784</v>
      </c>
      <c r="I6" s="41">
        <v>772</v>
      </c>
      <c r="J6" s="41">
        <v>780</v>
      </c>
      <c r="K6" s="41">
        <v>793</v>
      </c>
      <c r="L6" s="41">
        <v>635.91254000000004</v>
      </c>
      <c r="M6" s="41">
        <v>648.47557999999992</v>
      </c>
      <c r="N6" s="41">
        <v>586.28953000000001</v>
      </c>
      <c r="O6" s="41">
        <v>620.00053799999989</v>
      </c>
      <c r="P6" s="41">
        <v>627.90006600000004</v>
      </c>
      <c r="Q6" s="41">
        <v>641.95841200000007</v>
      </c>
      <c r="R6" s="81">
        <v>578.86964928142459</v>
      </c>
      <c r="S6" s="84">
        <v>580.74241246373947</v>
      </c>
      <c r="T6" s="81">
        <v>581.63009212718634</v>
      </c>
      <c r="U6" s="81">
        <v>581.54304845186527</v>
      </c>
      <c r="V6" s="81">
        <v>484.76297564149894</v>
      </c>
      <c r="W6" s="81">
        <v>387.98290283113261</v>
      </c>
      <c r="X6" s="81">
        <v>291.10598107397055</v>
      </c>
      <c r="Y6" s="85">
        <v>266.96469690585974</v>
      </c>
      <c r="Z6" s="85">
        <v>242.82341273774892</v>
      </c>
      <c r="AA6" s="85">
        <v>218.68212856963811</v>
      </c>
      <c r="AB6" s="98">
        <v>218.59431528952629</v>
      </c>
      <c r="AC6" s="98">
        <v>218.50650200941448</v>
      </c>
      <c r="AD6" s="98">
        <v>130.86884845781526</v>
      </c>
      <c r="AE6" s="98">
        <v>130.86884845781526</v>
      </c>
      <c r="AF6" s="98">
        <v>130.86884845781526</v>
      </c>
    </row>
    <row r="7" spans="1:32" x14ac:dyDescent="0.3">
      <c r="A7" s="37" t="s">
        <v>4</v>
      </c>
      <c r="B7" s="41">
        <v>591</v>
      </c>
      <c r="C7" s="41">
        <v>367</v>
      </c>
      <c r="D7" s="41">
        <v>280</v>
      </c>
      <c r="E7" s="41">
        <v>456</v>
      </c>
      <c r="F7" s="41">
        <v>297</v>
      </c>
      <c r="G7" s="41">
        <v>280</v>
      </c>
      <c r="H7" s="41">
        <v>278</v>
      </c>
      <c r="I7" s="41">
        <v>269</v>
      </c>
      <c r="J7" s="41">
        <v>275</v>
      </c>
      <c r="K7" s="41">
        <v>286</v>
      </c>
      <c r="L7" s="41">
        <v>255.24694</v>
      </c>
      <c r="M7" s="41">
        <v>259.12139999999999</v>
      </c>
      <c r="N7" s="41">
        <v>261.12200000000001</v>
      </c>
      <c r="O7" s="41">
        <v>325.46336300000002</v>
      </c>
      <c r="P7" s="41">
        <v>338.39419099999998</v>
      </c>
      <c r="Q7" s="41">
        <v>342.200335</v>
      </c>
      <c r="R7" s="81">
        <v>259.09939545220357</v>
      </c>
      <c r="S7" s="84">
        <v>256.56512425282114</v>
      </c>
      <c r="T7" s="81">
        <v>254.03085305343868</v>
      </c>
      <c r="U7" s="81">
        <v>251.49658185405619</v>
      </c>
      <c r="V7" s="81">
        <v>229.28947486513746</v>
      </c>
      <c r="W7" s="81">
        <v>207.08236787621874</v>
      </c>
      <c r="X7" s="81">
        <v>184.87526088311498</v>
      </c>
      <c r="Y7" s="85">
        <v>165.42026329833251</v>
      </c>
      <c r="Z7" s="85">
        <v>145.96526571355005</v>
      </c>
      <c r="AA7" s="85">
        <v>126.51026812876761</v>
      </c>
      <c r="AB7" s="98">
        <v>126.49873754498586</v>
      </c>
      <c r="AC7" s="98">
        <v>126.48720696120411</v>
      </c>
      <c r="AD7" s="98">
        <v>114.97968434701743</v>
      </c>
      <c r="AE7" s="98">
        <v>114.97968434701743</v>
      </c>
      <c r="AF7" s="98">
        <v>114.97968434701743</v>
      </c>
    </row>
    <row r="8" spans="1:32" x14ac:dyDescent="0.3">
      <c r="A8" s="37" t="s">
        <v>5</v>
      </c>
      <c r="B8" s="41">
        <v>4775</v>
      </c>
      <c r="C8" s="41">
        <v>2849</v>
      </c>
      <c r="D8" s="41">
        <v>1842</v>
      </c>
      <c r="E8" s="41">
        <v>1042</v>
      </c>
      <c r="F8" s="41">
        <v>726</v>
      </c>
      <c r="G8" s="41">
        <v>612</v>
      </c>
      <c r="H8" s="41">
        <v>615</v>
      </c>
      <c r="I8" s="41">
        <v>603</v>
      </c>
      <c r="J8" s="41">
        <v>562</v>
      </c>
      <c r="K8" s="41">
        <v>530</v>
      </c>
      <c r="L8" s="41">
        <v>388.80621000000002</v>
      </c>
      <c r="M8" s="41">
        <v>407.12083000000001</v>
      </c>
      <c r="N8" s="41">
        <v>405.00171</v>
      </c>
      <c r="O8" s="41">
        <v>303.51133099999998</v>
      </c>
      <c r="P8" s="41">
        <v>312.641367</v>
      </c>
      <c r="Q8" s="41">
        <v>331.756955</v>
      </c>
      <c r="R8" s="81">
        <v>212.95500189338239</v>
      </c>
      <c r="S8" s="84">
        <v>200.16827549947035</v>
      </c>
      <c r="T8" s="81">
        <v>187.38145910555835</v>
      </c>
      <c r="U8" s="81">
        <v>174.59464271164632</v>
      </c>
      <c r="V8" s="81">
        <v>175.47196903571421</v>
      </c>
      <c r="W8" s="81">
        <v>176.3492953597821</v>
      </c>
      <c r="X8" s="81">
        <v>177.22662167939919</v>
      </c>
      <c r="Y8" s="85">
        <v>166.28790512039393</v>
      </c>
      <c r="Z8" s="85">
        <v>155.34918856138867</v>
      </c>
      <c r="AA8" s="85">
        <v>144.41047200238341</v>
      </c>
      <c r="AB8" s="98">
        <v>144.37354622563981</v>
      </c>
      <c r="AC8" s="98">
        <v>144.33662044889621</v>
      </c>
      <c r="AD8" s="98">
        <v>107.4846952587758</v>
      </c>
      <c r="AE8" s="98">
        <v>107.4846952587758</v>
      </c>
      <c r="AF8" s="98">
        <v>107.4846952587758</v>
      </c>
    </row>
    <row r="9" spans="1:32" x14ac:dyDescent="0.3">
      <c r="A9" s="37" t="s">
        <v>6</v>
      </c>
      <c r="B9" s="41">
        <v>881</v>
      </c>
      <c r="C9" s="41">
        <v>727</v>
      </c>
      <c r="D9" s="41">
        <v>734</v>
      </c>
      <c r="E9" s="41">
        <v>505</v>
      </c>
      <c r="F9" s="41">
        <v>430</v>
      </c>
      <c r="G9" s="41">
        <v>378</v>
      </c>
      <c r="H9" s="41">
        <v>416</v>
      </c>
      <c r="I9" s="41">
        <v>383</v>
      </c>
      <c r="J9" s="41">
        <v>379</v>
      </c>
      <c r="K9" s="41">
        <v>369</v>
      </c>
      <c r="L9" s="41">
        <v>335.05935999999997</v>
      </c>
      <c r="M9" s="41">
        <v>344.26492999999999</v>
      </c>
      <c r="N9" s="41">
        <v>342.27257000000003</v>
      </c>
      <c r="O9" s="41">
        <v>311.82537199999996</v>
      </c>
      <c r="P9" s="41">
        <v>315.76159799999999</v>
      </c>
      <c r="Q9" s="41">
        <v>319.01205699999997</v>
      </c>
      <c r="R9" s="81">
        <v>256.66710354183527</v>
      </c>
      <c r="S9" s="84">
        <v>237.37531081249514</v>
      </c>
      <c r="T9" s="81">
        <v>218.01456964315503</v>
      </c>
      <c r="U9" s="81">
        <v>198.65382847381488</v>
      </c>
      <c r="V9" s="81">
        <v>182.1299248702899</v>
      </c>
      <c r="W9" s="81">
        <v>165.60602126676494</v>
      </c>
      <c r="X9" s="81">
        <v>149.06490431967532</v>
      </c>
      <c r="Y9" s="85">
        <v>139.11736479063981</v>
      </c>
      <c r="Z9" s="85">
        <v>129.1698252616043</v>
      </c>
      <c r="AA9" s="85">
        <v>119.22228573256882</v>
      </c>
      <c r="AB9" s="98">
        <v>119.20571352486981</v>
      </c>
      <c r="AC9" s="98">
        <v>119.18914131717079</v>
      </c>
      <c r="AD9" s="98">
        <v>102.65007803355007</v>
      </c>
      <c r="AE9" s="98">
        <v>102.65007803355007</v>
      </c>
      <c r="AF9" s="98">
        <v>102.65007803355007</v>
      </c>
    </row>
    <row r="10" spans="1:32" x14ac:dyDescent="0.3">
      <c r="A10" s="37" t="s">
        <v>7</v>
      </c>
      <c r="B10" s="41">
        <v>846</v>
      </c>
      <c r="C10" s="41">
        <v>740</v>
      </c>
      <c r="D10" s="41">
        <v>918</v>
      </c>
      <c r="E10" s="41">
        <v>425</v>
      </c>
      <c r="F10" s="41">
        <v>399</v>
      </c>
      <c r="G10" s="41">
        <v>396</v>
      </c>
      <c r="H10" s="41">
        <v>396</v>
      </c>
      <c r="I10" s="41">
        <v>392</v>
      </c>
      <c r="J10" s="41">
        <v>398</v>
      </c>
      <c r="K10" s="41">
        <v>403</v>
      </c>
      <c r="L10" s="41">
        <v>385.99396000000002</v>
      </c>
      <c r="M10" s="41">
        <v>409.09528</v>
      </c>
      <c r="N10" s="41">
        <v>414.8843</v>
      </c>
      <c r="O10" s="41">
        <v>382.06110999999999</v>
      </c>
      <c r="P10" s="41">
        <v>409.65949899999998</v>
      </c>
      <c r="Q10" s="41">
        <v>429.00187900000003</v>
      </c>
      <c r="R10" s="81">
        <v>325.13085675319996</v>
      </c>
      <c r="S10" s="84">
        <v>337.21398258649202</v>
      </c>
      <c r="T10" s="81">
        <v>349.29053951978409</v>
      </c>
      <c r="U10" s="81">
        <v>360.96385645307618</v>
      </c>
      <c r="V10" s="81">
        <v>325.02624891877747</v>
      </c>
      <c r="W10" s="81">
        <v>289.08864138447871</v>
      </c>
      <c r="X10" s="81">
        <v>252.861389524722</v>
      </c>
      <c r="Y10" s="85">
        <v>231.37281616884965</v>
      </c>
      <c r="Z10" s="85">
        <v>209.88424281297731</v>
      </c>
      <c r="AA10" s="85">
        <v>188.39566945710493</v>
      </c>
      <c r="AB10" s="98">
        <v>188.37968019372269</v>
      </c>
      <c r="AC10" s="98">
        <v>188.36369093034045</v>
      </c>
      <c r="AD10" s="98">
        <v>172.40640607485403</v>
      </c>
      <c r="AE10" s="98">
        <v>172.40640607485403</v>
      </c>
      <c r="AF10" s="98">
        <v>172.40640607485403</v>
      </c>
    </row>
    <row r="11" spans="1:32" x14ac:dyDescent="0.3">
      <c r="A11" s="37" t="s">
        <v>8</v>
      </c>
      <c r="B11" s="41" t="s">
        <v>9</v>
      </c>
      <c r="C11" s="41" t="s">
        <v>9</v>
      </c>
      <c r="D11" s="41" t="s">
        <v>9</v>
      </c>
      <c r="E11" s="41">
        <v>1</v>
      </c>
      <c r="F11" s="41">
        <v>0</v>
      </c>
      <c r="G11" s="41">
        <v>0</v>
      </c>
      <c r="H11" s="41">
        <v>1</v>
      </c>
      <c r="I11" s="41">
        <v>1</v>
      </c>
      <c r="J11" s="41">
        <v>1</v>
      </c>
      <c r="K11" s="41">
        <v>1</v>
      </c>
      <c r="L11" s="41">
        <v>1.0341300000000002</v>
      </c>
      <c r="M11" s="41">
        <v>1.0794900000000001</v>
      </c>
      <c r="N11" s="41">
        <v>1.09717</v>
      </c>
      <c r="O11" s="41">
        <v>1.130239</v>
      </c>
      <c r="P11" s="41">
        <v>1.1496679999999999</v>
      </c>
      <c r="Q11" s="41">
        <v>1.1772529999999999</v>
      </c>
      <c r="R11" s="81">
        <v>0.23673921986580007</v>
      </c>
      <c r="S11" s="84">
        <v>0.22846403877636867</v>
      </c>
      <c r="T11" s="81">
        <v>0.22018885768693727</v>
      </c>
      <c r="U11" s="81">
        <v>0.21191367659750585</v>
      </c>
      <c r="V11" s="81">
        <v>0.4760354908983373</v>
      </c>
      <c r="W11" s="81">
        <v>0.74015730519916878</v>
      </c>
      <c r="X11" s="81">
        <v>1.00427911954199</v>
      </c>
      <c r="Y11" s="85">
        <v>0.71487114567528276</v>
      </c>
      <c r="Z11" s="85">
        <v>0.42546317180857551</v>
      </c>
      <c r="AA11" s="85">
        <v>0.13605519794186824</v>
      </c>
      <c r="AB11" s="98">
        <v>0.135987943310792</v>
      </c>
      <c r="AC11" s="98">
        <v>0.13592068867971577</v>
      </c>
      <c r="AD11" s="98">
        <v>6.8800566865630602E-2</v>
      </c>
      <c r="AE11" s="98">
        <v>6.8800566865630602E-2</v>
      </c>
      <c r="AF11" s="98">
        <v>6.8800566865630602E-2</v>
      </c>
    </row>
    <row r="12" spans="1:32" x14ac:dyDescent="0.3">
      <c r="A12" s="37" t="s">
        <v>10</v>
      </c>
      <c r="B12" s="41" t="s">
        <v>9</v>
      </c>
      <c r="C12" s="41" t="s">
        <v>9</v>
      </c>
      <c r="D12" s="41" t="s">
        <v>9</v>
      </c>
      <c r="E12" s="41">
        <v>4</v>
      </c>
      <c r="F12" s="41">
        <v>7</v>
      </c>
      <c r="G12" s="41">
        <v>10</v>
      </c>
      <c r="H12" s="41">
        <v>9</v>
      </c>
      <c r="I12" s="41">
        <v>5</v>
      </c>
      <c r="J12" s="41">
        <v>2</v>
      </c>
      <c r="K12" s="41">
        <v>2</v>
      </c>
      <c r="L12" s="41">
        <v>4.9860200000000008</v>
      </c>
      <c r="M12" s="41">
        <v>5.2165799999999996</v>
      </c>
      <c r="N12" s="41">
        <v>5.2868199999999996</v>
      </c>
      <c r="O12" s="41">
        <v>5.9249520000000002</v>
      </c>
      <c r="P12" s="41">
        <v>6.4347529999999997</v>
      </c>
      <c r="Q12" s="41">
        <v>6.6302989999999999</v>
      </c>
      <c r="R12" s="81">
        <v>4.6196707739005998</v>
      </c>
      <c r="S12" s="84">
        <v>3.9849636902882297</v>
      </c>
      <c r="T12" s="81">
        <v>3.3502566066758597</v>
      </c>
      <c r="U12" s="81">
        <v>2.7155495230634896</v>
      </c>
      <c r="V12" s="81">
        <v>3.8639793874819937</v>
      </c>
      <c r="W12" s="81">
        <v>5.0124092519004977</v>
      </c>
      <c r="X12" s="81">
        <v>6.1608391163418501</v>
      </c>
      <c r="Y12" s="85">
        <v>7.1994361325944682</v>
      </c>
      <c r="Z12" s="85">
        <v>8.2380331488470855</v>
      </c>
      <c r="AA12" s="85">
        <v>9.2766301650997036</v>
      </c>
      <c r="AB12" s="98">
        <v>9.270792059286098</v>
      </c>
      <c r="AC12" s="98">
        <v>9.2649539534724923</v>
      </c>
      <c r="AD12" s="98">
        <v>3.4385243514932826</v>
      </c>
      <c r="AE12" s="98">
        <v>3.4385243514932826</v>
      </c>
      <c r="AF12" s="98">
        <v>3.4385243514932826</v>
      </c>
    </row>
    <row r="13" spans="1:32" x14ac:dyDescent="0.3">
      <c r="A13" s="37" t="s">
        <v>11</v>
      </c>
      <c r="B13" s="41">
        <v>8</v>
      </c>
      <c r="C13" s="41">
        <v>46</v>
      </c>
      <c r="D13" s="41">
        <v>33</v>
      </c>
      <c r="E13" s="41">
        <v>34</v>
      </c>
      <c r="F13" s="41">
        <v>42</v>
      </c>
      <c r="G13" s="41">
        <v>44</v>
      </c>
      <c r="H13" s="41">
        <v>44</v>
      </c>
      <c r="I13" s="41">
        <v>71</v>
      </c>
      <c r="J13" s="41">
        <v>59</v>
      </c>
      <c r="K13" s="41">
        <v>47</v>
      </c>
      <c r="L13" s="41">
        <v>32.31973</v>
      </c>
      <c r="M13" s="41">
        <v>33.307589999999998</v>
      </c>
      <c r="N13" s="41">
        <v>34.030680000000004</v>
      </c>
      <c r="O13" s="41">
        <v>33.938901999999999</v>
      </c>
      <c r="P13" s="41">
        <v>33.938758</v>
      </c>
      <c r="Q13" s="41">
        <v>34.645608999999993</v>
      </c>
      <c r="R13" s="81">
        <v>26.157681284572956</v>
      </c>
      <c r="S13" s="84">
        <v>26.933185333649106</v>
      </c>
      <c r="T13" s="81">
        <v>27.694782662725256</v>
      </c>
      <c r="U13" s="81">
        <v>28.449999991801405</v>
      </c>
      <c r="V13" s="81">
        <v>25.992312895760936</v>
      </c>
      <c r="W13" s="81">
        <v>23.534625799720466</v>
      </c>
      <c r="X13" s="81">
        <v>21.05698835006832</v>
      </c>
      <c r="Y13" s="85">
        <v>19.647671620690062</v>
      </c>
      <c r="Z13" s="85">
        <v>18.238354891311804</v>
      </c>
      <c r="AA13" s="85">
        <v>16.829038161933543</v>
      </c>
      <c r="AB13" s="98">
        <v>16.848898153847546</v>
      </c>
      <c r="AC13" s="98">
        <v>16.86875814576155</v>
      </c>
      <c r="AD13" s="98">
        <v>36.689030075938213</v>
      </c>
      <c r="AE13" s="98">
        <v>36.689030075938213</v>
      </c>
      <c r="AF13" s="98">
        <v>36.689030075938213</v>
      </c>
    </row>
    <row r="14" spans="1:32" x14ac:dyDescent="0.3">
      <c r="A14" s="37" t="s">
        <v>12</v>
      </c>
      <c r="B14" s="41">
        <v>273</v>
      </c>
      <c r="C14" s="41">
        <v>334</v>
      </c>
      <c r="D14" s="41">
        <v>394</v>
      </c>
      <c r="E14" s="41">
        <v>455</v>
      </c>
      <c r="F14" s="41">
        <v>503</v>
      </c>
      <c r="G14" s="41">
        <v>469</v>
      </c>
      <c r="H14" s="41">
        <v>436</v>
      </c>
      <c r="I14" s="41">
        <v>402</v>
      </c>
      <c r="J14" s="41">
        <v>369</v>
      </c>
      <c r="K14" s="41">
        <v>335</v>
      </c>
      <c r="L14" s="41">
        <v>301.66485999999998</v>
      </c>
      <c r="M14" s="41">
        <v>303.66233</v>
      </c>
      <c r="N14" s="41">
        <v>300.39059999999995</v>
      </c>
      <c r="O14" s="41">
        <v>300.43069000000003</v>
      </c>
      <c r="P14" s="41">
        <v>259.57540999999998</v>
      </c>
      <c r="Q14" s="41">
        <v>247.74441000000002</v>
      </c>
      <c r="R14" s="81">
        <v>285.81593361632326</v>
      </c>
      <c r="S14" s="84">
        <v>247.75146046216705</v>
      </c>
      <c r="T14" s="81">
        <v>209.68698730801083</v>
      </c>
      <c r="U14" s="81">
        <v>171.62251415385458</v>
      </c>
      <c r="V14" s="81">
        <v>106.893881802039</v>
      </c>
      <c r="W14" s="81">
        <v>42.165249450223413</v>
      </c>
      <c r="X14" s="81">
        <v>39.422822636404703</v>
      </c>
      <c r="Y14" s="85">
        <v>35.703865346010652</v>
      </c>
      <c r="Z14" s="85">
        <v>37.230686390782523</v>
      </c>
      <c r="AA14" s="85">
        <v>29.464856834214899</v>
      </c>
      <c r="AB14" s="98">
        <v>29.46404976135755</v>
      </c>
      <c r="AC14" s="98">
        <v>29.463242688500202</v>
      </c>
      <c r="AD14" s="98">
        <v>28.657783976867002</v>
      </c>
      <c r="AE14" s="98">
        <v>23.520950416830281</v>
      </c>
      <c r="AF14" s="98">
        <v>18.412746011615607</v>
      </c>
    </row>
    <row r="15" spans="1:32" x14ac:dyDescent="0.3">
      <c r="A15" s="37" t="s">
        <v>13</v>
      </c>
      <c r="B15" s="41">
        <v>278</v>
      </c>
      <c r="C15" s="41">
        <v>301</v>
      </c>
      <c r="D15" s="41">
        <v>323</v>
      </c>
      <c r="E15" s="41">
        <v>354</v>
      </c>
      <c r="F15" s="41">
        <v>371</v>
      </c>
      <c r="G15" s="41">
        <v>379</v>
      </c>
      <c r="H15" s="41">
        <v>385</v>
      </c>
      <c r="I15" s="41">
        <v>392</v>
      </c>
      <c r="J15" s="41">
        <v>399</v>
      </c>
      <c r="K15" s="41">
        <v>406</v>
      </c>
      <c r="L15" s="41">
        <v>413.12122999999997</v>
      </c>
      <c r="M15" s="41">
        <v>421.73505999999998</v>
      </c>
      <c r="N15" s="41">
        <v>431.67328000000003</v>
      </c>
      <c r="O15" s="41">
        <v>475.375519</v>
      </c>
      <c r="P15" s="41">
        <v>436.97895500000004</v>
      </c>
      <c r="Q15" s="41">
        <v>440.08677</v>
      </c>
      <c r="R15" s="81">
        <v>725.45237796750553</v>
      </c>
      <c r="S15" s="84">
        <v>653.73148948320136</v>
      </c>
      <c r="T15" s="81">
        <v>582.0106009988973</v>
      </c>
      <c r="U15" s="81">
        <v>510.28971251459313</v>
      </c>
      <c r="V15" s="81">
        <v>398.74847677842592</v>
      </c>
      <c r="W15" s="81">
        <v>287.20724104225872</v>
      </c>
      <c r="X15" s="81">
        <v>201.06211811275628</v>
      </c>
      <c r="Y15" s="85">
        <v>207.06930772925153</v>
      </c>
      <c r="Z15" s="85">
        <v>121.05304704351978</v>
      </c>
      <c r="AA15" s="85">
        <v>127.13442460249956</v>
      </c>
      <c r="AB15" s="98">
        <v>127.08300203741989</v>
      </c>
      <c r="AC15" s="98">
        <v>127.03157947234021</v>
      </c>
      <c r="AD15" s="98">
        <v>75.711859522819964</v>
      </c>
      <c r="AE15" s="98">
        <v>53.170796119588175</v>
      </c>
      <c r="AF15" s="98">
        <v>30.629732716356383</v>
      </c>
    </row>
    <row r="16" spans="1:32" x14ac:dyDescent="0.3">
      <c r="A16" s="37" t="s">
        <v>14</v>
      </c>
      <c r="B16" s="41">
        <v>110</v>
      </c>
      <c r="C16" s="41">
        <v>20</v>
      </c>
      <c r="D16" s="41">
        <v>11</v>
      </c>
      <c r="E16" s="41">
        <v>11</v>
      </c>
      <c r="F16" s="41">
        <v>12</v>
      </c>
      <c r="G16" s="41">
        <v>11.85075</v>
      </c>
      <c r="H16" s="41">
        <v>10</v>
      </c>
      <c r="I16" s="41">
        <v>10</v>
      </c>
      <c r="J16" s="41">
        <v>15</v>
      </c>
      <c r="K16" s="41">
        <v>10</v>
      </c>
      <c r="L16" s="41">
        <v>15.20858</v>
      </c>
      <c r="M16" s="41">
        <v>6.6106699999999998</v>
      </c>
      <c r="N16" s="41">
        <v>6.1332200000000006</v>
      </c>
      <c r="O16" s="41">
        <v>67.435986999999997</v>
      </c>
      <c r="P16" s="41">
        <v>69.539186999999998</v>
      </c>
      <c r="Q16" s="41">
        <v>44.252963000000001</v>
      </c>
      <c r="R16" s="81">
        <v>134.94766473039971</v>
      </c>
      <c r="S16" s="85">
        <v>140.03166509695822</v>
      </c>
      <c r="T16" s="85">
        <v>145.11566546351673</v>
      </c>
      <c r="U16" s="85">
        <v>125.78046339385837</v>
      </c>
      <c r="V16" s="81">
        <v>130.18024182856891</v>
      </c>
      <c r="W16" s="81">
        <v>134.58002026327947</v>
      </c>
      <c r="X16" s="81">
        <v>138.97816342146493</v>
      </c>
      <c r="Y16" s="85">
        <v>149.88929388244762</v>
      </c>
      <c r="Z16" s="85">
        <v>160.80042434343031</v>
      </c>
      <c r="AA16" s="85">
        <v>197.55506837643335</v>
      </c>
      <c r="AB16" s="98">
        <v>197.53166579203616</v>
      </c>
      <c r="AC16" s="98">
        <v>197.50826320763898</v>
      </c>
      <c r="AD16" s="98">
        <v>148.89792187659285</v>
      </c>
      <c r="AE16" s="98">
        <v>148.89792187659285</v>
      </c>
      <c r="AF16" s="98">
        <v>148.89792187659285</v>
      </c>
    </row>
    <row r="17" spans="1:32" x14ac:dyDescent="0.3">
      <c r="A17" s="34"/>
      <c r="B17" s="41"/>
      <c r="C17" s="41"/>
      <c r="D17" s="41"/>
      <c r="E17" s="41"/>
      <c r="F17" s="41"/>
      <c r="G17" s="41"/>
      <c r="H17" s="41"/>
      <c r="I17" s="41"/>
      <c r="J17" s="41"/>
      <c r="K17" s="41"/>
      <c r="L17" s="41"/>
      <c r="M17" s="41"/>
      <c r="N17" s="41"/>
      <c r="O17" s="41"/>
      <c r="P17" s="41"/>
      <c r="Q17" s="41"/>
      <c r="R17" s="85"/>
      <c r="S17" s="85"/>
      <c r="T17" s="85"/>
      <c r="U17" s="85"/>
      <c r="V17" s="41"/>
      <c r="W17" s="41"/>
      <c r="X17" s="41"/>
      <c r="Y17" s="41"/>
      <c r="Z17" s="41"/>
      <c r="AA17" s="41"/>
      <c r="AB17" s="88"/>
      <c r="AC17" s="88"/>
      <c r="AD17" s="88"/>
      <c r="AE17" s="88"/>
      <c r="AF17" s="88"/>
    </row>
    <row r="18" spans="1:32" x14ac:dyDescent="0.3">
      <c r="A18" s="42" t="s">
        <v>17</v>
      </c>
      <c r="B18" s="41">
        <f>SUM(B4:B16)</f>
        <v>31218</v>
      </c>
      <c r="C18" s="70">
        <f t="shared" ref="C18:AD18" si="0">SUM(C4:C16)</f>
        <v>28044</v>
      </c>
      <c r="D18" s="70">
        <f t="shared" si="0"/>
        <v>25926</v>
      </c>
      <c r="E18" s="70">
        <f t="shared" si="0"/>
        <v>23307</v>
      </c>
      <c r="F18" s="70">
        <f t="shared" si="0"/>
        <v>23077</v>
      </c>
      <c r="G18" s="70">
        <f t="shared" si="0"/>
        <v>22374.850750000001</v>
      </c>
      <c r="H18" s="70">
        <f t="shared" si="0"/>
        <v>22082</v>
      </c>
      <c r="I18" s="70">
        <f t="shared" si="0"/>
        <v>21773</v>
      </c>
      <c r="J18" s="70">
        <f t="shared" si="0"/>
        <v>21346</v>
      </c>
      <c r="K18" s="70">
        <f t="shared" si="0"/>
        <v>18619</v>
      </c>
      <c r="L18" s="70">
        <f t="shared" si="0"/>
        <v>18385.268459999996</v>
      </c>
      <c r="M18" s="70">
        <f t="shared" si="0"/>
        <v>18839.865219999996</v>
      </c>
      <c r="N18" s="70">
        <f t="shared" si="0"/>
        <v>18944.408070000001</v>
      </c>
      <c r="O18" s="70">
        <f t="shared" si="0"/>
        <v>17545.485519000002</v>
      </c>
      <c r="P18" s="70">
        <f t="shared" si="0"/>
        <v>16346.998164999997</v>
      </c>
      <c r="Q18" s="70">
        <f t="shared" si="0"/>
        <v>15931.655637999998</v>
      </c>
      <c r="R18" s="85">
        <f t="shared" si="0"/>
        <v>15032.064971951257</v>
      </c>
      <c r="S18" s="85">
        <f t="shared" si="0"/>
        <v>14807.944022964759</v>
      </c>
      <c r="T18" s="85">
        <f t="shared" si="0"/>
        <v>14571.443002309114</v>
      </c>
      <c r="U18" s="85">
        <f t="shared" si="0"/>
        <v>14545.748475852128</v>
      </c>
      <c r="V18" s="70">
        <f t="shared" si="0"/>
        <v>13122.556026637047</v>
      </c>
      <c r="W18" s="70">
        <f t="shared" si="0"/>
        <v>11958.562058491088</v>
      </c>
      <c r="X18" s="70">
        <f t="shared" si="0"/>
        <v>11155.357445986092</v>
      </c>
      <c r="Y18" s="70">
        <f t="shared" si="0"/>
        <v>9089.2376586734899</v>
      </c>
      <c r="Z18" s="70">
        <f t="shared" si="0"/>
        <v>7732.2084151080562</v>
      </c>
      <c r="AA18" s="70">
        <f t="shared" si="0"/>
        <v>6478.8391670777019</v>
      </c>
      <c r="AB18" s="88">
        <f t="shared" si="0"/>
        <v>6477.1884243950299</v>
      </c>
      <c r="AC18" s="88">
        <f t="shared" si="0"/>
        <v>6475.537681712357</v>
      </c>
      <c r="AD18" s="88">
        <f t="shared" si="0"/>
        <v>4802.8419223022456</v>
      </c>
      <c r="AE18" s="88">
        <f t="shared" ref="AE18:AF18" si="1">SUM(AE4:AE16)</f>
        <v>3801.0433733097884</v>
      </c>
      <c r="AF18" s="88">
        <f t="shared" si="1"/>
        <v>2708.5638793961525</v>
      </c>
    </row>
    <row r="19" spans="1:32" x14ac:dyDescent="0.3">
      <c r="A19" s="69" t="s">
        <v>25</v>
      </c>
      <c r="B19" s="74" t="s">
        <v>9</v>
      </c>
      <c r="C19" s="74" t="s">
        <v>9</v>
      </c>
      <c r="D19" s="74" t="s">
        <v>9</v>
      </c>
      <c r="E19" s="74" t="s">
        <v>9</v>
      </c>
      <c r="F19" s="74">
        <v>11.85075</v>
      </c>
      <c r="G19" s="74">
        <v>11.85075</v>
      </c>
      <c r="H19" s="74">
        <v>9.2590699999999995</v>
      </c>
      <c r="I19" s="74">
        <v>8.7270199999999996</v>
      </c>
      <c r="J19" s="74">
        <v>14.49113</v>
      </c>
      <c r="K19" s="74">
        <v>9.652610000000001</v>
      </c>
      <c r="L19" s="74">
        <v>14.793959999999998</v>
      </c>
      <c r="M19" s="74">
        <v>6.1855000000000002</v>
      </c>
      <c r="N19" s="74">
        <v>5.7008000000000001</v>
      </c>
      <c r="O19" s="74">
        <v>67.219254000000006</v>
      </c>
      <c r="P19" s="74">
        <v>69.321860000000001</v>
      </c>
      <c r="Q19" s="74">
        <v>44.031129999999997</v>
      </c>
      <c r="R19" s="85">
        <v>80.335376891999772</v>
      </c>
      <c r="S19" s="85">
        <v>80.335376891999772</v>
      </c>
      <c r="T19" s="85">
        <v>80.335376891999772</v>
      </c>
      <c r="U19" s="85">
        <v>55.916174455782894</v>
      </c>
      <c r="V19" s="74">
        <v>55.916174455782894</v>
      </c>
      <c r="W19" s="74">
        <v>55.916174455782894</v>
      </c>
      <c r="X19" s="74">
        <v>69.993067472599904</v>
      </c>
      <c r="Y19" s="74">
        <v>69.993067472599904</v>
      </c>
      <c r="Z19" s="74">
        <v>69.993067472599904</v>
      </c>
      <c r="AA19" s="74">
        <v>95.836581044620246</v>
      </c>
      <c r="AB19" s="88">
        <v>95.836581044620246</v>
      </c>
      <c r="AC19" s="88">
        <v>95.836581044620246</v>
      </c>
      <c r="AD19" s="88">
        <v>70.433269769258658</v>
      </c>
      <c r="AE19" s="88">
        <v>70.433269769258658</v>
      </c>
      <c r="AF19" s="88">
        <v>70.433269769258658</v>
      </c>
    </row>
    <row r="20" spans="1:32" x14ac:dyDescent="0.3">
      <c r="A20" s="1" t="s">
        <v>31</v>
      </c>
      <c r="B20" s="74">
        <f>B18</f>
        <v>31218</v>
      </c>
      <c r="C20" s="74">
        <f t="shared" ref="C20:E20" si="2">C18</f>
        <v>28044</v>
      </c>
      <c r="D20" s="74">
        <f t="shared" si="2"/>
        <v>25926</v>
      </c>
      <c r="E20" s="74">
        <f t="shared" si="2"/>
        <v>23307</v>
      </c>
      <c r="F20" s="74">
        <f>F18 - F19</f>
        <v>23065.149249999999</v>
      </c>
      <c r="G20" s="74">
        <f t="shared" ref="G20:AA20" si="3">G18 - G19</f>
        <v>22363</v>
      </c>
      <c r="H20" s="74">
        <f t="shared" si="3"/>
        <v>22072.74093</v>
      </c>
      <c r="I20" s="74">
        <f t="shared" si="3"/>
        <v>21764.272980000002</v>
      </c>
      <c r="J20" s="74">
        <f t="shared" si="3"/>
        <v>21331.508870000001</v>
      </c>
      <c r="K20" s="74">
        <f t="shared" si="3"/>
        <v>18609.347389999999</v>
      </c>
      <c r="L20" s="74">
        <f t="shared" si="3"/>
        <v>18370.474499999997</v>
      </c>
      <c r="M20" s="74">
        <f t="shared" si="3"/>
        <v>18833.679719999996</v>
      </c>
      <c r="N20" s="74">
        <f t="shared" si="3"/>
        <v>18938.707270000003</v>
      </c>
      <c r="O20" s="74">
        <f t="shared" si="3"/>
        <v>17478.266265000002</v>
      </c>
      <c r="P20" s="74">
        <f t="shared" si="3"/>
        <v>16277.676304999997</v>
      </c>
      <c r="Q20" s="74">
        <f t="shared" si="3"/>
        <v>15887.624507999999</v>
      </c>
      <c r="R20" s="85">
        <f t="shared" si="3"/>
        <v>14951.729595059256</v>
      </c>
      <c r="S20" s="85">
        <f t="shared" si="3"/>
        <v>14727.608646072758</v>
      </c>
      <c r="T20" s="85">
        <f t="shared" si="3"/>
        <v>14491.107625417113</v>
      </c>
      <c r="U20" s="85">
        <f t="shared" si="3"/>
        <v>14489.832301396345</v>
      </c>
      <c r="V20" s="74">
        <f t="shared" si="3"/>
        <v>13066.639852181264</v>
      </c>
      <c r="W20" s="74">
        <f t="shared" si="3"/>
        <v>11902.645884035306</v>
      </c>
      <c r="X20" s="74">
        <f t="shared" si="3"/>
        <v>11085.364378513492</v>
      </c>
      <c r="Y20" s="74">
        <f t="shared" si="3"/>
        <v>9019.2445912008898</v>
      </c>
      <c r="Z20" s="74">
        <f t="shared" si="3"/>
        <v>7662.2153476354561</v>
      </c>
      <c r="AA20" s="74">
        <f t="shared" si="3"/>
        <v>6383.0025860330816</v>
      </c>
      <c r="AB20" s="88">
        <f t="shared" ref="AB20:AD20" si="4">AB18 - AB19</f>
        <v>6381.3518433504096</v>
      </c>
      <c r="AC20" s="88">
        <f t="shared" si="4"/>
        <v>6379.7011006677367</v>
      </c>
      <c r="AD20" s="88">
        <f t="shared" si="4"/>
        <v>4732.4086525329867</v>
      </c>
      <c r="AE20" s="88">
        <f t="shared" ref="AE20:AF20" si="5">AE18 - AE19</f>
        <v>3730.61010354053</v>
      </c>
      <c r="AF20" s="88">
        <f t="shared" si="5"/>
        <v>2638.1306096268941</v>
      </c>
    </row>
    <row r="21" spans="1:32" x14ac:dyDescent="0.3">
      <c r="A21" s="53" t="s">
        <v>26</v>
      </c>
      <c r="B21" s="74">
        <f>B16</f>
        <v>110</v>
      </c>
      <c r="C21" s="74">
        <f t="shared" ref="C21:E21" si="6">C16</f>
        <v>20</v>
      </c>
      <c r="D21" s="74">
        <f t="shared" si="6"/>
        <v>11</v>
      </c>
      <c r="E21" s="74">
        <f t="shared" si="6"/>
        <v>11</v>
      </c>
      <c r="F21" s="74">
        <f t="shared" ref="F21:AA21" si="7">F16 - F19</f>
        <v>0.14925000000000033</v>
      </c>
      <c r="G21" s="74">
        <f t="shared" si="7"/>
        <v>0</v>
      </c>
      <c r="H21" s="74">
        <f t="shared" si="7"/>
        <v>0.74093000000000053</v>
      </c>
      <c r="I21" s="74">
        <f t="shared" si="7"/>
        <v>1.2729800000000004</v>
      </c>
      <c r="J21" s="74">
        <f t="shared" si="7"/>
        <v>0.50886999999999993</v>
      </c>
      <c r="K21" s="74">
        <f t="shared" si="7"/>
        <v>0.34738999999999898</v>
      </c>
      <c r="L21" s="74">
        <f t="shared" si="7"/>
        <v>0.4146200000000011</v>
      </c>
      <c r="M21" s="74">
        <f t="shared" si="7"/>
        <v>0.4251699999999996</v>
      </c>
      <c r="N21" s="74">
        <f t="shared" si="7"/>
        <v>0.43242000000000047</v>
      </c>
      <c r="O21" s="74">
        <f t="shared" si="7"/>
        <v>0.21673299999999074</v>
      </c>
      <c r="P21" s="74">
        <f t="shared" si="7"/>
        <v>0.21732699999999738</v>
      </c>
      <c r="Q21" s="74">
        <f t="shared" si="7"/>
        <v>0.22183300000000372</v>
      </c>
      <c r="R21" s="85">
        <f t="shared" si="7"/>
        <v>54.612287838399936</v>
      </c>
      <c r="S21" s="85">
        <f t="shared" si="7"/>
        <v>59.696288204958449</v>
      </c>
      <c r="T21" s="85">
        <f t="shared" si="7"/>
        <v>64.780288571516962</v>
      </c>
      <c r="U21" s="85">
        <f t="shared" si="7"/>
        <v>69.864288938075475</v>
      </c>
      <c r="V21" s="74">
        <f t="shared" si="7"/>
        <v>74.264067372786016</v>
      </c>
      <c r="W21" s="74">
        <f t="shared" si="7"/>
        <v>78.663845807496571</v>
      </c>
      <c r="X21" s="74">
        <f t="shared" si="7"/>
        <v>68.985095948865023</v>
      </c>
      <c r="Y21" s="74">
        <f t="shared" si="7"/>
        <v>79.896226409847714</v>
      </c>
      <c r="Z21" s="74">
        <f t="shared" si="7"/>
        <v>90.807356870830404</v>
      </c>
      <c r="AA21" s="74">
        <f t="shared" si="7"/>
        <v>101.71848733181311</v>
      </c>
      <c r="AB21" s="86">
        <f t="shared" ref="AB21:AD21" si="8">AB16 - AB19</f>
        <v>101.69508474741592</v>
      </c>
      <c r="AC21" s="86">
        <f t="shared" si="8"/>
        <v>101.67168216301873</v>
      </c>
      <c r="AD21" s="86">
        <f t="shared" si="8"/>
        <v>78.464652107334189</v>
      </c>
      <c r="AE21" s="87">
        <f t="shared" ref="AE21:AF21" si="9">AE16 - AE19</f>
        <v>78.464652107334189</v>
      </c>
      <c r="AF21" s="87">
        <f t="shared" si="9"/>
        <v>78.464652107334189</v>
      </c>
    </row>
    <row r="22" spans="1:32" x14ac:dyDescent="0.3">
      <c r="A22" s="35"/>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88"/>
      <c r="AF22" s="88"/>
    </row>
    <row r="23" spans="1:32" x14ac:dyDescent="0.3">
      <c r="A23" s="35"/>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88"/>
      <c r="AF23" s="88"/>
    </row>
    <row r="24" spans="1:32" x14ac:dyDescent="0.3">
      <c r="A24" s="53" t="s">
        <v>27</v>
      </c>
      <c r="B24" s="72">
        <f>SUM(B4:B6)</f>
        <v>23456</v>
      </c>
      <c r="C24" s="72">
        <f t="shared" ref="C24:AA24" si="10">SUM(C4:C6)</f>
        <v>22660</v>
      </c>
      <c r="D24" s="72">
        <f t="shared" si="10"/>
        <v>21391</v>
      </c>
      <c r="E24" s="72">
        <f t="shared" si="10"/>
        <v>20020</v>
      </c>
      <c r="F24" s="72">
        <f t="shared" si="10"/>
        <v>20290</v>
      </c>
      <c r="G24" s="72">
        <f t="shared" si="10"/>
        <v>19795</v>
      </c>
      <c r="H24" s="72">
        <f t="shared" si="10"/>
        <v>19492</v>
      </c>
      <c r="I24" s="72">
        <f t="shared" si="10"/>
        <v>19245</v>
      </c>
      <c r="J24" s="72">
        <f t="shared" si="10"/>
        <v>18887</v>
      </c>
      <c r="K24" s="72">
        <f t="shared" si="10"/>
        <v>16230</v>
      </c>
      <c r="L24" s="72">
        <f t="shared" si="10"/>
        <v>16251.827439999999</v>
      </c>
      <c r="M24" s="72">
        <f t="shared" si="10"/>
        <v>16648.651059999997</v>
      </c>
      <c r="N24" s="72">
        <f t="shared" si="10"/>
        <v>16742.515719999999</v>
      </c>
      <c r="O24" s="72">
        <f t="shared" si="10"/>
        <v>15338.388053999999</v>
      </c>
      <c r="P24" s="72">
        <f t="shared" si="10"/>
        <v>14162.924778999999</v>
      </c>
      <c r="Q24" s="72">
        <f t="shared" si="10"/>
        <v>13735.147107999999</v>
      </c>
      <c r="R24" s="72">
        <f t="shared" si="10"/>
        <v>12800.982546718069</v>
      </c>
      <c r="S24" s="72">
        <f t="shared" si="10"/>
        <v>12703.960101708437</v>
      </c>
      <c r="T24" s="72">
        <f t="shared" si="10"/>
        <v>12594.647099089663</v>
      </c>
      <c r="U24" s="72">
        <f t="shared" si="10"/>
        <v>12720.969413105766</v>
      </c>
      <c r="V24" s="72">
        <f t="shared" si="10"/>
        <v>11544.483480763949</v>
      </c>
      <c r="W24" s="72">
        <f t="shared" si="10"/>
        <v>10627.196029491262</v>
      </c>
      <c r="X24" s="72">
        <f t="shared" si="10"/>
        <v>9983.6440588225996</v>
      </c>
      <c r="Y24" s="72">
        <f t="shared" si="10"/>
        <v>7966.8148634386025</v>
      </c>
      <c r="Z24" s="72">
        <f t="shared" si="10"/>
        <v>6745.8538837688347</v>
      </c>
      <c r="AA24" s="72">
        <f t="shared" si="10"/>
        <v>5519.9043984187556</v>
      </c>
      <c r="AB24" s="80">
        <f t="shared" ref="AB24:AD24" si="11">SUM(AB4:AB6)</f>
        <v>5518.3963511585544</v>
      </c>
      <c r="AC24" s="80">
        <f t="shared" si="11"/>
        <v>5516.8883038983522</v>
      </c>
      <c r="AD24" s="80">
        <f t="shared" si="11"/>
        <v>4011.8571382174719</v>
      </c>
      <c r="AE24" s="88">
        <f t="shared" ref="AE24:AF24" si="12">SUM(AE4:AE6)</f>
        <v>3037.736486188282</v>
      </c>
      <c r="AF24" s="88">
        <f t="shared" si="12"/>
        <v>1972.9062600830921</v>
      </c>
    </row>
    <row r="25" spans="1:32" x14ac:dyDescent="0.3">
      <c r="A25" s="53" t="s">
        <v>28</v>
      </c>
      <c r="B25" s="72">
        <f>SUM(B7:B13)</f>
        <v>7101</v>
      </c>
      <c r="C25" s="72">
        <f t="shared" ref="C25:AA25" si="13">SUM(C7:C13)</f>
        <v>4729</v>
      </c>
      <c r="D25" s="72">
        <f t="shared" si="13"/>
        <v>3807</v>
      </c>
      <c r="E25" s="72">
        <f t="shared" si="13"/>
        <v>2467</v>
      </c>
      <c r="F25" s="72">
        <f t="shared" si="13"/>
        <v>1901</v>
      </c>
      <c r="G25" s="72">
        <f t="shared" si="13"/>
        <v>1720</v>
      </c>
      <c r="H25" s="72">
        <f t="shared" si="13"/>
        <v>1759</v>
      </c>
      <c r="I25" s="72">
        <f t="shared" si="13"/>
        <v>1724</v>
      </c>
      <c r="J25" s="72">
        <f t="shared" si="13"/>
        <v>1676</v>
      </c>
      <c r="K25" s="72">
        <f t="shared" si="13"/>
        <v>1638</v>
      </c>
      <c r="L25" s="72">
        <f t="shared" si="13"/>
        <v>1403.4463499999999</v>
      </c>
      <c r="M25" s="72">
        <f t="shared" si="13"/>
        <v>1459.2061000000001</v>
      </c>
      <c r="N25" s="72">
        <f t="shared" si="13"/>
        <v>1463.6952500000002</v>
      </c>
      <c r="O25" s="72">
        <f t="shared" si="13"/>
        <v>1363.8552690000001</v>
      </c>
      <c r="P25" s="72">
        <f t="shared" si="13"/>
        <v>1417.979834</v>
      </c>
      <c r="Q25" s="72">
        <f t="shared" si="13"/>
        <v>1464.424387</v>
      </c>
      <c r="R25" s="72">
        <f t="shared" si="13"/>
        <v>1084.8664489189603</v>
      </c>
      <c r="S25" s="72">
        <f t="shared" si="13"/>
        <v>1062.4693062139922</v>
      </c>
      <c r="T25" s="72">
        <f t="shared" si="13"/>
        <v>1039.9826494490242</v>
      </c>
      <c r="U25" s="72">
        <f t="shared" si="13"/>
        <v>1017.0863726840561</v>
      </c>
      <c r="V25" s="72">
        <f t="shared" si="13"/>
        <v>942.24994546406026</v>
      </c>
      <c r="W25" s="72">
        <f t="shared" si="13"/>
        <v>867.41351824406479</v>
      </c>
      <c r="X25" s="72">
        <f t="shared" si="13"/>
        <v>792.25028299286362</v>
      </c>
      <c r="Y25" s="72">
        <f t="shared" si="13"/>
        <v>729.76032827717574</v>
      </c>
      <c r="Z25" s="72">
        <f t="shared" si="13"/>
        <v>667.27037356148776</v>
      </c>
      <c r="AA25" s="72">
        <f t="shared" si="13"/>
        <v>604.7804188458</v>
      </c>
      <c r="AB25" s="80">
        <f t="shared" ref="AB25:AD25" si="14">SUM(AB7:AB13)</f>
        <v>604.71335564566266</v>
      </c>
      <c r="AC25" s="80">
        <f t="shared" si="14"/>
        <v>604.64629244552532</v>
      </c>
      <c r="AD25" s="80">
        <f t="shared" si="14"/>
        <v>537.71721870849444</v>
      </c>
      <c r="AE25" s="88">
        <f t="shared" ref="AE25:AF25" si="15">SUM(AE7:AE13)</f>
        <v>537.71721870849444</v>
      </c>
      <c r="AF25" s="88">
        <f t="shared" si="15"/>
        <v>537.71721870849444</v>
      </c>
    </row>
    <row r="26" spans="1:32" x14ac:dyDescent="0.3">
      <c r="A26" s="53" t="s">
        <v>29</v>
      </c>
      <c r="B26" s="72">
        <f>B14 + B15</f>
        <v>551</v>
      </c>
      <c r="C26" s="72">
        <f t="shared" ref="C26:AA26" si="16">C14 + C15</f>
        <v>635</v>
      </c>
      <c r="D26" s="72">
        <f t="shared" si="16"/>
        <v>717</v>
      </c>
      <c r="E26" s="72">
        <f t="shared" si="16"/>
        <v>809</v>
      </c>
      <c r="F26" s="72">
        <f t="shared" si="16"/>
        <v>874</v>
      </c>
      <c r="G26" s="72">
        <f t="shared" si="16"/>
        <v>848</v>
      </c>
      <c r="H26" s="72">
        <f t="shared" si="16"/>
        <v>821</v>
      </c>
      <c r="I26" s="72">
        <f t="shared" si="16"/>
        <v>794</v>
      </c>
      <c r="J26" s="72">
        <f t="shared" si="16"/>
        <v>768</v>
      </c>
      <c r="K26" s="72">
        <f t="shared" si="16"/>
        <v>741</v>
      </c>
      <c r="L26" s="72">
        <f t="shared" si="16"/>
        <v>714.78608999999994</v>
      </c>
      <c r="M26" s="72">
        <f t="shared" si="16"/>
        <v>725.39738999999997</v>
      </c>
      <c r="N26" s="72">
        <f t="shared" si="16"/>
        <v>732.06387999999993</v>
      </c>
      <c r="O26" s="72">
        <f t="shared" si="16"/>
        <v>775.80620900000008</v>
      </c>
      <c r="P26" s="72">
        <f t="shared" si="16"/>
        <v>696.55436499999996</v>
      </c>
      <c r="Q26" s="72">
        <f t="shared" si="16"/>
        <v>687.83118000000002</v>
      </c>
      <c r="R26" s="72">
        <f t="shared" si="16"/>
        <v>1011.2683115838288</v>
      </c>
      <c r="S26" s="72">
        <f t="shared" si="16"/>
        <v>901.48294994536843</v>
      </c>
      <c r="T26" s="72">
        <f t="shared" si="16"/>
        <v>791.69758830690807</v>
      </c>
      <c r="U26" s="72">
        <f t="shared" si="16"/>
        <v>681.91222666844772</v>
      </c>
      <c r="V26" s="72">
        <f t="shared" si="16"/>
        <v>505.64235858046493</v>
      </c>
      <c r="W26" s="72">
        <f t="shared" si="16"/>
        <v>329.37249049248214</v>
      </c>
      <c r="X26" s="72">
        <f t="shared" si="16"/>
        <v>240.48494074916098</v>
      </c>
      <c r="Y26" s="72">
        <f t="shared" si="16"/>
        <v>242.77317307526218</v>
      </c>
      <c r="Z26" s="72">
        <f t="shared" si="16"/>
        <v>158.28373343430229</v>
      </c>
      <c r="AA26" s="72">
        <f t="shared" si="16"/>
        <v>156.59928143671448</v>
      </c>
      <c r="AB26" s="80">
        <f t="shared" ref="AB26:AD26" si="17">AB14 + AB15</f>
        <v>156.54705179877743</v>
      </c>
      <c r="AC26" s="80">
        <f t="shared" si="17"/>
        <v>156.49482216084041</v>
      </c>
      <c r="AD26" s="80">
        <f t="shared" si="17"/>
        <v>104.36964349968696</v>
      </c>
      <c r="AE26" s="88">
        <f t="shared" ref="AE26:AF26" si="18">AE14 + AE15</f>
        <v>76.691746536418464</v>
      </c>
      <c r="AF26" s="88">
        <f t="shared" si="18"/>
        <v>49.042478727971989</v>
      </c>
    </row>
    <row r="27" spans="1:32" x14ac:dyDescent="0.3">
      <c r="A27" s="53" t="s">
        <v>30</v>
      </c>
      <c r="B27" s="72">
        <f>B16</f>
        <v>110</v>
      </c>
      <c r="C27" s="72">
        <f t="shared" ref="C27:AA27" si="19">C16</f>
        <v>20</v>
      </c>
      <c r="D27" s="72">
        <f t="shared" si="19"/>
        <v>11</v>
      </c>
      <c r="E27" s="72">
        <f t="shared" si="19"/>
        <v>11</v>
      </c>
      <c r="F27" s="72">
        <f t="shared" si="19"/>
        <v>12</v>
      </c>
      <c r="G27" s="72">
        <f t="shared" si="19"/>
        <v>11.85075</v>
      </c>
      <c r="H27" s="72">
        <f t="shared" si="19"/>
        <v>10</v>
      </c>
      <c r="I27" s="72">
        <f t="shared" si="19"/>
        <v>10</v>
      </c>
      <c r="J27" s="72">
        <f t="shared" si="19"/>
        <v>15</v>
      </c>
      <c r="K27" s="72">
        <f t="shared" si="19"/>
        <v>10</v>
      </c>
      <c r="L27" s="72">
        <f t="shared" si="19"/>
        <v>15.20858</v>
      </c>
      <c r="M27" s="72">
        <f t="shared" si="19"/>
        <v>6.6106699999999998</v>
      </c>
      <c r="N27" s="72">
        <f t="shared" si="19"/>
        <v>6.1332200000000006</v>
      </c>
      <c r="O27" s="72">
        <f t="shared" si="19"/>
        <v>67.435986999999997</v>
      </c>
      <c r="P27" s="72">
        <f t="shared" si="19"/>
        <v>69.539186999999998</v>
      </c>
      <c r="Q27" s="72">
        <f t="shared" si="19"/>
        <v>44.252963000000001</v>
      </c>
      <c r="R27" s="72">
        <f t="shared" si="19"/>
        <v>134.94766473039971</v>
      </c>
      <c r="S27" s="72">
        <f t="shared" si="19"/>
        <v>140.03166509695822</v>
      </c>
      <c r="T27" s="72">
        <f t="shared" si="19"/>
        <v>145.11566546351673</v>
      </c>
      <c r="U27" s="72">
        <f t="shared" si="19"/>
        <v>125.78046339385837</v>
      </c>
      <c r="V27" s="72">
        <f t="shared" si="19"/>
        <v>130.18024182856891</v>
      </c>
      <c r="W27" s="72">
        <f t="shared" si="19"/>
        <v>134.58002026327947</v>
      </c>
      <c r="X27" s="72">
        <f t="shared" si="19"/>
        <v>138.97816342146493</v>
      </c>
      <c r="Y27" s="72">
        <f t="shared" si="19"/>
        <v>149.88929388244762</v>
      </c>
      <c r="Z27" s="72">
        <f t="shared" si="19"/>
        <v>160.80042434343031</v>
      </c>
      <c r="AA27" s="72">
        <f t="shared" si="19"/>
        <v>197.55506837643335</v>
      </c>
      <c r="AB27" s="80">
        <f t="shared" ref="AB27:AD27" si="20">AB16</f>
        <v>197.53166579203616</v>
      </c>
      <c r="AC27" s="80">
        <f t="shared" si="20"/>
        <v>197.50826320763898</v>
      </c>
      <c r="AD27" s="80">
        <f t="shared" si="20"/>
        <v>148.89792187659285</v>
      </c>
      <c r="AE27" s="87">
        <f t="shared" ref="AE27:AF27" si="21">AE16</f>
        <v>148.89792187659285</v>
      </c>
      <c r="AF27" s="87">
        <f t="shared" si="21"/>
        <v>148.89792187659285</v>
      </c>
    </row>
    <row r="28" spans="1:32" x14ac:dyDescent="0.3">
      <c r="A28" s="53" t="s">
        <v>17</v>
      </c>
      <c r="B28" s="72">
        <f>SUM(B24:B27)</f>
        <v>31218</v>
      </c>
      <c r="C28" s="72">
        <f t="shared" ref="C28:AA28" si="22">SUM(C24:C27)</f>
        <v>28044</v>
      </c>
      <c r="D28" s="72">
        <f t="shared" si="22"/>
        <v>25926</v>
      </c>
      <c r="E28" s="72">
        <f t="shared" si="22"/>
        <v>23307</v>
      </c>
      <c r="F28" s="72">
        <f t="shared" si="22"/>
        <v>23077</v>
      </c>
      <c r="G28" s="72">
        <f t="shared" si="22"/>
        <v>22374.850750000001</v>
      </c>
      <c r="H28" s="72">
        <f t="shared" si="22"/>
        <v>22082</v>
      </c>
      <c r="I28" s="72">
        <f t="shared" si="22"/>
        <v>21773</v>
      </c>
      <c r="J28" s="72">
        <f t="shared" si="22"/>
        <v>21346</v>
      </c>
      <c r="K28" s="72">
        <f t="shared" si="22"/>
        <v>18619</v>
      </c>
      <c r="L28" s="72">
        <f t="shared" si="22"/>
        <v>18385.268459999999</v>
      </c>
      <c r="M28" s="72">
        <f t="shared" si="22"/>
        <v>18839.865219999992</v>
      </c>
      <c r="N28" s="72">
        <f t="shared" si="22"/>
        <v>18944.408070000001</v>
      </c>
      <c r="O28" s="72">
        <f t="shared" si="22"/>
        <v>17545.485518999998</v>
      </c>
      <c r="P28" s="72">
        <f t="shared" si="22"/>
        <v>16346.998164999999</v>
      </c>
      <c r="Q28" s="72">
        <f t="shared" si="22"/>
        <v>15931.655638</v>
      </c>
      <c r="R28" s="72">
        <f t="shared" si="22"/>
        <v>15032.064971951257</v>
      </c>
      <c r="S28" s="72">
        <f t="shared" si="22"/>
        <v>14807.944022964755</v>
      </c>
      <c r="T28" s="72">
        <f t="shared" si="22"/>
        <v>14571.443002309112</v>
      </c>
      <c r="U28" s="72">
        <f t="shared" si="22"/>
        <v>14545.748475852128</v>
      </c>
      <c r="V28" s="72">
        <f t="shared" si="22"/>
        <v>13122.556026637043</v>
      </c>
      <c r="W28" s="72">
        <f t="shared" si="22"/>
        <v>11958.562058491088</v>
      </c>
      <c r="X28" s="72">
        <f t="shared" si="22"/>
        <v>11155.357445986088</v>
      </c>
      <c r="Y28" s="72">
        <f t="shared" si="22"/>
        <v>9089.2376586734881</v>
      </c>
      <c r="Z28" s="72">
        <f t="shared" si="22"/>
        <v>7732.2084151080553</v>
      </c>
      <c r="AA28" s="72">
        <f t="shared" si="22"/>
        <v>6478.8391670777037</v>
      </c>
      <c r="AB28" s="80">
        <f t="shared" ref="AB28:AD28" si="23">SUM(AB24:AB27)</f>
        <v>6477.1884243950317</v>
      </c>
      <c r="AC28" s="80">
        <f t="shared" si="23"/>
        <v>6475.537681712357</v>
      </c>
      <c r="AD28" s="80">
        <f t="shared" si="23"/>
        <v>4802.8419223022465</v>
      </c>
      <c r="AE28" s="88">
        <f t="shared" ref="AE28:AF28" si="24">SUM(AE24:AE27)</f>
        <v>3801.043373309788</v>
      </c>
      <c r="AF28" s="88">
        <f t="shared" si="24"/>
        <v>2708.5638793961516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28"/>
  <sheetViews>
    <sheetView workbookViewId="0">
      <pane xSplit="1" ySplit="3" topLeftCell="B4" activePane="bottomRight" state="frozen"/>
      <selection pane="topRight" activeCell="B1" sqref="B1"/>
      <selection pane="bottomLeft" activeCell="A5" sqref="A5"/>
      <selection pane="bottomRight" activeCell="A3" sqref="A3:XFD3"/>
    </sheetView>
  </sheetViews>
  <sheetFormatPr defaultColWidth="8.77734375" defaultRowHeight="14.4" x14ac:dyDescent="0.3"/>
  <cols>
    <col min="1" max="1" width="35.44140625" bestFit="1" customWidth="1"/>
  </cols>
  <sheetData>
    <row r="1" spans="1:32" x14ac:dyDescent="0.3">
      <c r="A1" s="46"/>
      <c r="B1" s="46"/>
      <c r="C1" s="48" t="s">
        <v>23</v>
      </c>
      <c r="D1" s="48"/>
      <c r="E1" s="48"/>
      <c r="F1" s="48"/>
      <c r="G1" s="46"/>
      <c r="H1" s="46"/>
      <c r="I1" s="46"/>
      <c r="J1" s="46"/>
      <c r="K1" s="46"/>
      <c r="L1" s="46"/>
      <c r="M1" s="46"/>
      <c r="N1" s="46"/>
      <c r="O1" s="46"/>
      <c r="P1" s="46"/>
      <c r="Q1" s="46"/>
      <c r="R1" s="45"/>
      <c r="S1" s="46"/>
      <c r="T1" s="46"/>
      <c r="U1" s="46"/>
      <c r="V1" s="46"/>
      <c r="W1" s="46"/>
      <c r="X1" s="46"/>
      <c r="Y1" s="46"/>
      <c r="Z1" s="46"/>
      <c r="AA1" s="46"/>
      <c r="AB1" s="43"/>
      <c r="AC1" s="43"/>
      <c r="AD1" s="43"/>
    </row>
    <row r="2" spans="1:32" x14ac:dyDescent="0.3">
      <c r="A2" s="46"/>
      <c r="B2" s="46"/>
      <c r="C2" s="48" t="s">
        <v>22</v>
      </c>
      <c r="D2" s="48"/>
      <c r="E2" s="48"/>
      <c r="F2" s="48"/>
      <c r="G2" s="46"/>
      <c r="H2" s="46"/>
      <c r="I2" s="46"/>
      <c r="J2" s="46"/>
      <c r="K2" s="46"/>
      <c r="L2" s="46"/>
      <c r="M2" s="46"/>
      <c r="N2" s="46"/>
      <c r="O2" s="46"/>
      <c r="P2" s="46"/>
      <c r="Q2" s="46"/>
      <c r="R2" s="45"/>
      <c r="S2" s="46"/>
      <c r="T2" s="46"/>
      <c r="U2" s="46"/>
      <c r="V2" s="46"/>
      <c r="W2" s="46"/>
      <c r="X2" s="46"/>
      <c r="Y2" s="46"/>
      <c r="Z2" s="46"/>
      <c r="AA2" s="46"/>
      <c r="AB2" s="43"/>
      <c r="AC2" s="43"/>
      <c r="AD2" s="43"/>
    </row>
    <row r="3" spans="1:32" x14ac:dyDescent="0.3">
      <c r="A3" s="47" t="s">
        <v>0</v>
      </c>
      <c r="B3" s="48">
        <v>1970</v>
      </c>
      <c r="C3" s="48">
        <v>1975</v>
      </c>
      <c r="D3" s="48">
        <v>1980</v>
      </c>
      <c r="E3" s="48">
        <v>1985</v>
      </c>
      <c r="F3" s="48">
        <v>1990</v>
      </c>
      <c r="G3" s="48">
        <v>1991</v>
      </c>
      <c r="H3" s="48">
        <v>1992</v>
      </c>
      <c r="I3" s="48">
        <v>1993</v>
      </c>
      <c r="J3" s="48">
        <v>1994</v>
      </c>
      <c r="K3" s="48">
        <v>1995</v>
      </c>
      <c r="L3" s="48">
        <v>1996</v>
      </c>
      <c r="M3" s="48">
        <v>1997</v>
      </c>
      <c r="N3" s="48">
        <v>1998</v>
      </c>
      <c r="O3" s="48">
        <v>1999</v>
      </c>
      <c r="P3" s="48">
        <v>2000</v>
      </c>
      <c r="Q3" s="48">
        <v>2001</v>
      </c>
      <c r="R3" s="48">
        <v>2002</v>
      </c>
      <c r="S3" s="48">
        <v>2003</v>
      </c>
      <c r="T3" s="48">
        <v>2004</v>
      </c>
      <c r="U3" s="48">
        <v>2005</v>
      </c>
      <c r="V3" s="48">
        <v>2006</v>
      </c>
      <c r="W3" s="48">
        <v>2007</v>
      </c>
      <c r="X3" s="48">
        <v>2008</v>
      </c>
      <c r="Y3" s="48">
        <v>2009</v>
      </c>
      <c r="Z3" s="48">
        <v>2010</v>
      </c>
      <c r="AA3" s="48">
        <v>2011</v>
      </c>
      <c r="AB3" s="49">
        <v>2012</v>
      </c>
      <c r="AC3" s="49">
        <v>2013</v>
      </c>
      <c r="AD3" s="49">
        <v>2014</v>
      </c>
      <c r="AE3" s="58">
        <v>2015</v>
      </c>
      <c r="AF3" s="58">
        <v>2016</v>
      </c>
    </row>
    <row r="4" spans="1:32" x14ac:dyDescent="0.3">
      <c r="A4" s="46" t="s">
        <v>1</v>
      </c>
      <c r="B4" s="50">
        <v>30</v>
      </c>
      <c r="C4" s="50">
        <v>40</v>
      </c>
      <c r="D4" s="50">
        <v>45</v>
      </c>
      <c r="E4" s="50">
        <v>32</v>
      </c>
      <c r="F4" s="50">
        <v>47</v>
      </c>
      <c r="G4" s="50">
        <v>44</v>
      </c>
      <c r="H4" s="50">
        <v>44</v>
      </c>
      <c r="I4" s="50">
        <v>45</v>
      </c>
      <c r="J4" s="50">
        <v>45</v>
      </c>
      <c r="K4" s="50">
        <v>44</v>
      </c>
      <c r="L4" s="50">
        <v>49.74</v>
      </c>
      <c r="M4" s="50">
        <v>52.225999999999999</v>
      </c>
      <c r="N4" s="50">
        <v>56.347000000000001</v>
      </c>
      <c r="O4" s="50">
        <v>54.057000000000002</v>
      </c>
      <c r="P4" s="50">
        <v>61.850999999999999</v>
      </c>
      <c r="Q4" s="50">
        <v>60.517000000000003</v>
      </c>
      <c r="R4" s="81">
        <v>49.463566273905236</v>
      </c>
      <c r="S4" s="81">
        <v>49.204221570917156</v>
      </c>
      <c r="T4" s="81">
        <v>48.687976867929066</v>
      </c>
      <c r="U4" s="81">
        <v>48.171732164940984</v>
      </c>
      <c r="V4" s="81">
        <v>46.811094150160656</v>
      </c>
      <c r="W4" s="81">
        <v>45.450456135380328</v>
      </c>
      <c r="X4" s="81">
        <v>43.606792942986523</v>
      </c>
      <c r="Y4" s="85">
        <v>42.597412664191367</v>
      </c>
      <c r="Z4" s="85">
        <v>41.588032385396211</v>
      </c>
      <c r="AA4" s="85">
        <v>40.578652106601062</v>
      </c>
      <c r="AB4" s="98">
        <v>39.504983398407902</v>
      </c>
      <c r="AC4" s="98">
        <v>38.431314690214741</v>
      </c>
      <c r="AD4" s="98">
        <v>37.357645982021587</v>
      </c>
      <c r="AE4" s="98">
        <v>37.357645982021587</v>
      </c>
      <c r="AF4" s="98">
        <v>37.357645982021587</v>
      </c>
    </row>
    <row r="5" spans="1:32" x14ac:dyDescent="0.3">
      <c r="A5" s="46" t="s">
        <v>2</v>
      </c>
      <c r="B5" s="50">
        <v>150</v>
      </c>
      <c r="C5" s="50">
        <v>150</v>
      </c>
      <c r="D5" s="50">
        <v>157</v>
      </c>
      <c r="E5" s="50">
        <v>134</v>
      </c>
      <c r="F5" s="50">
        <v>182</v>
      </c>
      <c r="G5" s="50">
        <v>196</v>
      </c>
      <c r="H5" s="50">
        <v>187</v>
      </c>
      <c r="I5" s="50">
        <v>186</v>
      </c>
      <c r="J5" s="50">
        <v>196</v>
      </c>
      <c r="K5" s="50">
        <v>206</v>
      </c>
      <c r="L5" s="50">
        <v>179.14500000000001</v>
      </c>
      <c r="M5" s="50">
        <v>175.39599999999999</v>
      </c>
      <c r="N5" s="50">
        <v>173.78899999999999</v>
      </c>
      <c r="O5" s="50">
        <v>171.715</v>
      </c>
      <c r="P5" s="50">
        <v>173.036</v>
      </c>
      <c r="Q5" s="50">
        <v>175.53899999999999</v>
      </c>
      <c r="R5" s="81">
        <v>152.23270730219986</v>
      </c>
      <c r="S5" s="81">
        <v>145.75806380272743</v>
      </c>
      <c r="T5" s="81">
        <v>139.18005647141214</v>
      </c>
      <c r="U5" s="81">
        <v>132.53322138906398</v>
      </c>
      <c r="V5" s="81">
        <v>124.09164838033561</v>
      </c>
      <c r="W5" s="81">
        <v>115.65007537160726</v>
      </c>
      <c r="X5" s="81">
        <v>107.12491886450987</v>
      </c>
      <c r="Y5" s="85">
        <v>108.65259648656404</v>
      </c>
      <c r="Z5" s="85">
        <v>110.18027410861821</v>
      </c>
      <c r="AA5" s="85">
        <v>111.70795173067238</v>
      </c>
      <c r="AB5" s="98">
        <v>111.15996259633772</v>
      </c>
      <c r="AC5" s="98">
        <v>110.61197346200306</v>
      </c>
      <c r="AD5" s="98">
        <v>110.06398432766839</v>
      </c>
      <c r="AE5" s="98">
        <v>110.06398432766839</v>
      </c>
      <c r="AF5" s="98">
        <v>110.06398432766839</v>
      </c>
    </row>
    <row r="6" spans="1:32" x14ac:dyDescent="0.3">
      <c r="A6" s="46" t="s">
        <v>3</v>
      </c>
      <c r="B6" s="50">
        <v>541</v>
      </c>
      <c r="C6" s="50">
        <v>470</v>
      </c>
      <c r="D6" s="50">
        <v>848</v>
      </c>
      <c r="E6" s="50">
        <v>1403</v>
      </c>
      <c r="F6" s="50">
        <v>776</v>
      </c>
      <c r="G6" s="50">
        <v>835</v>
      </c>
      <c r="H6" s="50">
        <v>884</v>
      </c>
      <c r="I6" s="50">
        <v>762</v>
      </c>
      <c r="J6" s="50">
        <v>748</v>
      </c>
      <c r="K6" s="50">
        <v>823</v>
      </c>
      <c r="L6" s="50">
        <v>893.31700000000001</v>
      </c>
      <c r="M6" s="50">
        <v>892.73699999999997</v>
      </c>
      <c r="N6" s="50">
        <v>889.47400000000005</v>
      </c>
      <c r="O6" s="50">
        <v>919</v>
      </c>
      <c r="P6" s="50">
        <v>949.00400000000002</v>
      </c>
      <c r="Q6" s="50">
        <v>949.85900000000004</v>
      </c>
      <c r="R6" s="81">
        <v>1522.7242454450934</v>
      </c>
      <c r="S6" s="81">
        <v>1211.4403910316828</v>
      </c>
      <c r="T6" s="81">
        <v>900.0590695245761</v>
      </c>
      <c r="U6" s="81">
        <v>588.63895416677371</v>
      </c>
      <c r="V6" s="81">
        <v>527.82700400043313</v>
      </c>
      <c r="W6" s="81">
        <v>467.01505383409261</v>
      </c>
      <c r="X6" s="81">
        <v>406.20021929472335</v>
      </c>
      <c r="Y6" s="85">
        <v>429.53680071633119</v>
      </c>
      <c r="Z6" s="85">
        <v>452.87338213793902</v>
      </c>
      <c r="AA6" s="85">
        <v>476.20996355954679</v>
      </c>
      <c r="AB6" s="98">
        <v>445.52643823742528</v>
      </c>
      <c r="AC6" s="98">
        <v>414.84291291530377</v>
      </c>
      <c r="AD6" s="98">
        <v>384.15938759318232</v>
      </c>
      <c r="AE6" s="98">
        <v>384.15938759318232</v>
      </c>
      <c r="AF6" s="98">
        <v>384.15938759318232</v>
      </c>
    </row>
    <row r="7" spans="1:32" x14ac:dyDescent="0.3">
      <c r="A7" s="46" t="s">
        <v>4</v>
      </c>
      <c r="B7" s="50">
        <v>1341</v>
      </c>
      <c r="C7" s="50">
        <v>1351</v>
      </c>
      <c r="D7" s="50">
        <v>1595</v>
      </c>
      <c r="E7" s="50">
        <v>881</v>
      </c>
      <c r="F7" s="50">
        <v>634</v>
      </c>
      <c r="G7" s="50">
        <v>710</v>
      </c>
      <c r="H7" s="50">
        <v>715</v>
      </c>
      <c r="I7" s="50">
        <v>701</v>
      </c>
      <c r="J7" s="50">
        <v>691</v>
      </c>
      <c r="K7" s="50">
        <v>660</v>
      </c>
      <c r="L7" s="50">
        <v>388.25900000000001</v>
      </c>
      <c r="M7" s="50">
        <v>388.024</v>
      </c>
      <c r="N7" s="50">
        <v>394.33199999999999</v>
      </c>
      <c r="O7" s="50">
        <v>251.119</v>
      </c>
      <c r="P7" s="50">
        <v>253.53700000000001</v>
      </c>
      <c r="Q7" s="50">
        <v>261.86799999999999</v>
      </c>
      <c r="R7" s="81">
        <v>249.49525172120931</v>
      </c>
      <c r="S7" s="81">
        <v>244.73158250285672</v>
      </c>
      <c r="T7" s="81">
        <v>239.96722328450417</v>
      </c>
      <c r="U7" s="81">
        <v>235.20286406615156</v>
      </c>
      <c r="V7" s="81">
        <v>186.09160958325438</v>
      </c>
      <c r="W7" s="81">
        <v>136.9803551003572</v>
      </c>
      <c r="X7" s="81">
        <v>87.869100622542362</v>
      </c>
      <c r="Y7" s="85">
        <v>86.337361914455911</v>
      </c>
      <c r="Z7" s="85">
        <v>84.805623206369461</v>
      </c>
      <c r="AA7" s="85">
        <v>83.273884498282996</v>
      </c>
      <c r="AB7" s="98">
        <v>80.373564909818867</v>
      </c>
      <c r="AC7" s="98">
        <v>77.473245321354739</v>
      </c>
      <c r="AD7" s="98">
        <v>74.57292573289061</v>
      </c>
      <c r="AE7" s="98">
        <v>74.57292573289061</v>
      </c>
      <c r="AF7" s="98">
        <v>74.57292573289061</v>
      </c>
    </row>
    <row r="8" spans="1:32" x14ac:dyDescent="0.3">
      <c r="A8" s="46" t="s">
        <v>5</v>
      </c>
      <c r="B8" s="50">
        <v>394</v>
      </c>
      <c r="C8" s="50">
        <v>336</v>
      </c>
      <c r="D8" s="50">
        <v>273</v>
      </c>
      <c r="E8" s="50">
        <v>76</v>
      </c>
      <c r="F8" s="50">
        <v>122</v>
      </c>
      <c r="G8" s="50">
        <v>123</v>
      </c>
      <c r="H8" s="50">
        <v>124</v>
      </c>
      <c r="I8" s="50">
        <v>124</v>
      </c>
      <c r="J8" s="50">
        <v>126</v>
      </c>
      <c r="K8" s="50">
        <v>125</v>
      </c>
      <c r="L8" s="50">
        <v>73.394999999999996</v>
      </c>
      <c r="M8" s="50">
        <v>77.908000000000001</v>
      </c>
      <c r="N8" s="50">
        <v>77.581000000000003</v>
      </c>
      <c r="O8" s="50">
        <v>65.686999999999998</v>
      </c>
      <c r="P8" s="50">
        <v>67.388000000000005</v>
      </c>
      <c r="Q8" s="50">
        <v>71.278000000000006</v>
      </c>
      <c r="R8" s="81">
        <v>46.328642467155007</v>
      </c>
      <c r="S8" s="81">
        <v>47.426089024853525</v>
      </c>
      <c r="T8" s="81">
        <v>48.445345582552036</v>
      </c>
      <c r="U8" s="81">
        <v>49.464602140250541</v>
      </c>
      <c r="V8" s="81">
        <v>45.421156744138365</v>
      </c>
      <c r="W8" s="81">
        <v>41.377711348026182</v>
      </c>
      <c r="X8" s="81">
        <v>37.3342659520791</v>
      </c>
      <c r="Y8" s="85">
        <v>36.284205019085924</v>
      </c>
      <c r="Z8" s="85">
        <v>35.234144086092748</v>
      </c>
      <c r="AA8" s="85">
        <v>34.184083153099579</v>
      </c>
      <c r="AB8" s="98">
        <v>32.401147219877259</v>
      </c>
      <c r="AC8" s="98">
        <v>30.61821128665494</v>
      </c>
      <c r="AD8" s="98">
        <v>28.835275353432618</v>
      </c>
      <c r="AE8" s="98">
        <v>28.835275353432618</v>
      </c>
      <c r="AF8" s="98">
        <v>28.835275353432618</v>
      </c>
    </row>
    <row r="9" spans="1:32" x14ac:dyDescent="0.3">
      <c r="A9" s="46" t="s">
        <v>6</v>
      </c>
      <c r="B9" s="50">
        <v>1194</v>
      </c>
      <c r="C9" s="50">
        <v>1342</v>
      </c>
      <c r="D9" s="50">
        <v>1440</v>
      </c>
      <c r="E9" s="50">
        <v>703</v>
      </c>
      <c r="F9" s="50">
        <v>611</v>
      </c>
      <c r="G9" s="50">
        <v>640</v>
      </c>
      <c r="H9" s="50">
        <v>632</v>
      </c>
      <c r="I9" s="50">
        <v>649</v>
      </c>
      <c r="J9" s="50">
        <v>647</v>
      </c>
      <c r="K9" s="50">
        <v>642</v>
      </c>
      <c r="L9" s="50">
        <v>476.94900000000001</v>
      </c>
      <c r="M9" s="50">
        <v>487.28100000000001</v>
      </c>
      <c r="N9" s="50">
        <v>484.55500000000001</v>
      </c>
      <c r="O9" s="50">
        <v>456.76400000000001</v>
      </c>
      <c r="P9" s="50">
        <v>428.47</v>
      </c>
      <c r="Q9" s="50">
        <v>440.839</v>
      </c>
      <c r="R9" s="81">
        <v>600.64132978471889</v>
      </c>
      <c r="S9" s="81">
        <v>587.88580851822678</v>
      </c>
      <c r="T9" s="81">
        <v>575.03517251173469</v>
      </c>
      <c r="U9" s="81">
        <v>562.18453650524259</v>
      </c>
      <c r="V9" s="81">
        <v>956.23117557862838</v>
      </c>
      <c r="W9" s="81">
        <v>1350.2778146520143</v>
      </c>
      <c r="X9" s="81">
        <v>1744.2996613262915</v>
      </c>
      <c r="Y9" s="85">
        <v>2087.5994475456287</v>
      </c>
      <c r="Z9" s="85">
        <v>2430.8992337649661</v>
      </c>
      <c r="AA9" s="85">
        <v>2774.1990199843035</v>
      </c>
      <c r="AB9" s="98">
        <v>2922.6666336990052</v>
      </c>
      <c r="AC9" s="98">
        <v>3071.1342474137068</v>
      </c>
      <c r="AD9" s="98">
        <v>3219.6018611284085</v>
      </c>
      <c r="AE9" s="98">
        <v>3219.6018611284085</v>
      </c>
      <c r="AF9" s="98">
        <v>3219.6018611284085</v>
      </c>
    </row>
    <row r="10" spans="1:32" x14ac:dyDescent="0.3">
      <c r="A10" s="46" t="s">
        <v>7</v>
      </c>
      <c r="B10" s="50">
        <v>270</v>
      </c>
      <c r="C10" s="50">
        <v>235</v>
      </c>
      <c r="D10" s="50">
        <v>237</v>
      </c>
      <c r="E10" s="50">
        <v>390</v>
      </c>
      <c r="F10" s="50">
        <v>401</v>
      </c>
      <c r="G10" s="50">
        <v>391</v>
      </c>
      <c r="H10" s="50">
        <v>414</v>
      </c>
      <c r="I10" s="50">
        <v>442</v>
      </c>
      <c r="J10" s="50">
        <v>438</v>
      </c>
      <c r="K10" s="50">
        <v>450</v>
      </c>
      <c r="L10" s="50">
        <v>434.733</v>
      </c>
      <c r="M10" s="50">
        <v>437.59800000000001</v>
      </c>
      <c r="N10" s="50">
        <v>443.11099999999999</v>
      </c>
      <c r="O10" s="50">
        <v>438.488</v>
      </c>
      <c r="P10" s="50">
        <v>454.01</v>
      </c>
      <c r="Q10" s="50">
        <v>420.28800000000001</v>
      </c>
      <c r="R10" s="81">
        <v>442.06153072435012</v>
      </c>
      <c r="S10" s="81">
        <v>447.20931207009301</v>
      </c>
      <c r="T10" s="81">
        <v>452.09629146583592</v>
      </c>
      <c r="U10" s="81">
        <v>456.89614086157889</v>
      </c>
      <c r="V10" s="81">
        <v>425.48309917991662</v>
      </c>
      <c r="W10" s="81">
        <v>394.0700574982543</v>
      </c>
      <c r="X10" s="81">
        <v>362.45325355947131</v>
      </c>
      <c r="Y10" s="85">
        <v>351.21139839133667</v>
      </c>
      <c r="Z10" s="85">
        <v>339.96954322320204</v>
      </c>
      <c r="AA10" s="85">
        <v>328.72768805506746</v>
      </c>
      <c r="AB10" s="98">
        <v>336.76699067838985</v>
      </c>
      <c r="AC10" s="98">
        <v>344.80629330171223</v>
      </c>
      <c r="AD10" s="98">
        <v>352.84559592503456</v>
      </c>
      <c r="AE10" s="98">
        <v>352.84559592503456</v>
      </c>
      <c r="AF10" s="98">
        <v>352.84559592503456</v>
      </c>
    </row>
    <row r="11" spans="1:32" x14ac:dyDescent="0.3">
      <c r="A11" s="46" t="s">
        <v>8</v>
      </c>
      <c r="B11" s="50">
        <v>7174</v>
      </c>
      <c r="C11" s="50">
        <v>5651</v>
      </c>
      <c r="D11" s="50">
        <v>6584</v>
      </c>
      <c r="E11" s="50">
        <v>5699</v>
      </c>
      <c r="F11" s="50">
        <v>5750</v>
      </c>
      <c r="G11" s="50">
        <v>5782</v>
      </c>
      <c r="H11" s="50">
        <v>5901</v>
      </c>
      <c r="I11" s="50">
        <v>6016</v>
      </c>
      <c r="J11" s="50">
        <v>6162</v>
      </c>
      <c r="K11" s="50">
        <v>6183</v>
      </c>
      <c r="L11" s="50">
        <v>5476.63</v>
      </c>
      <c r="M11" s="50">
        <v>5620.7929999999997</v>
      </c>
      <c r="N11" s="50">
        <v>5149.3100000000004</v>
      </c>
      <c r="O11" s="50">
        <v>5035.5069999999996</v>
      </c>
      <c r="P11" s="50">
        <v>4831.4120000000003</v>
      </c>
      <c r="Q11" s="50">
        <v>5012.22</v>
      </c>
      <c r="R11" s="81">
        <v>4277.9839675210978</v>
      </c>
      <c r="S11" s="81">
        <v>4267.049689948798</v>
      </c>
      <c r="T11" s="81">
        <v>4256.1125493764976</v>
      </c>
      <c r="U11" s="81">
        <v>4245.1754088041962</v>
      </c>
      <c r="V11" s="81">
        <v>3937.6298853844637</v>
      </c>
      <c r="W11" s="81">
        <v>3630.0843619647312</v>
      </c>
      <c r="X11" s="81">
        <v>3298.7657460567243</v>
      </c>
      <c r="Y11" s="85">
        <v>3136.2679708320811</v>
      </c>
      <c r="Z11" s="85">
        <v>2973.7701956074379</v>
      </c>
      <c r="AA11" s="85">
        <v>2811.2724203827943</v>
      </c>
      <c r="AB11" s="98">
        <v>2854.7575263577623</v>
      </c>
      <c r="AC11" s="98">
        <v>2898.2426323327304</v>
      </c>
      <c r="AD11" s="98">
        <v>2941.7277383076985</v>
      </c>
      <c r="AE11" s="98">
        <v>2941.7277383076985</v>
      </c>
      <c r="AF11" s="98">
        <v>2941.7277383076985</v>
      </c>
    </row>
    <row r="12" spans="1:32" x14ac:dyDescent="0.3">
      <c r="A12" s="46" t="s">
        <v>10</v>
      </c>
      <c r="B12" s="50">
        <v>1954</v>
      </c>
      <c r="C12" s="50">
        <v>2181</v>
      </c>
      <c r="D12" s="50">
        <v>1975</v>
      </c>
      <c r="E12" s="50">
        <v>1747</v>
      </c>
      <c r="F12" s="50">
        <v>1490</v>
      </c>
      <c r="G12" s="50">
        <v>1532</v>
      </c>
      <c r="H12" s="50">
        <v>1583</v>
      </c>
      <c r="I12" s="50">
        <v>1600</v>
      </c>
      <c r="J12" s="50">
        <v>1629</v>
      </c>
      <c r="K12" s="50">
        <v>1652</v>
      </c>
      <c r="L12" s="50">
        <v>1293.915</v>
      </c>
      <c r="M12" s="50">
        <v>1327.527</v>
      </c>
      <c r="N12" s="50">
        <v>1327.3420000000001</v>
      </c>
      <c r="O12" s="50">
        <v>1236.7850000000001</v>
      </c>
      <c r="P12" s="50">
        <v>1176.02</v>
      </c>
      <c r="Q12" s="50">
        <v>1192.3130000000001</v>
      </c>
      <c r="R12" s="81">
        <v>1483.9347847747515</v>
      </c>
      <c r="S12" s="81">
        <v>1487.1237265190161</v>
      </c>
      <c r="T12" s="81">
        <v>1473.176771683648</v>
      </c>
      <c r="U12" s="81">
        <v>1442.131870301647</v>
      </c>
      <c r="V12" s="81">
        <v>1359.6650664576009</v>
      </c>
      <c r="W12" s="81">
        <v>1277.1982626135548</v>
      </c>
      <c r="X12" s="81">
        <v>1192.9438484290265</v>
      </c>
      <c r="Y12" s="85">
        <v>1143.0870640765381</v>
      </c>
      <c r="Z12" s="85">
        <v>1093.2302797240498</v>
      </c>
      <c r="AA12" s="85">
        <v>1043.3734953715616</v>
      </c>
      <c r="AB12" s="98">
        <v>922.4839302344509</v>
      </c>
      <c r="AC12" s="98">
        <v>801.59436509734019</v>
      </c>
      <c r="AD12" s="98">
        <v>680.70479996022937</v>
      </c>
      <c r="AE12" s="98">
        <v>680.70479996022937</v>
      </c>
      <c r="AF12" s="98">
        <v>680.70479996022937</v>
      </c>
    </row>
    <row r="13" spans="1:32" x14ac:dyDescent="0.3">
      <c r="A13" s="46" t="s">
        <v>11</v>
      </c>
      <c r="B13" s="50">
        <v>1984</v>
      </c>
      <c r="C13" s="50">
        <v>984</v>
      </c>
      <c r="D13" s="50">
        <v>758</v>
      </c>
      <c r="E13" s="50">
        <v>979</v>
      </c>
      <c r="F13" s="50">
        <v>986</v>
      </c>
      <c r="G13" s="50">
        <v>999</v>
      </c>
      <c r="H13" s="50">
        <v>1010</v>
      </c>
      <c r="I13" s="50">
        <v>1046</v>
      </c>
      <c r="J13" s="50">
        <v>1046</v>
      </c>
      <c r="K13" s="50">
        <v>1067</v>
      </c>
      <c r="L13" s="50">
        <v>508.95600000000002</v>
      </c>
      <c r="M13" s="50">
        <v>517.50599999999997</v>
      </c>
      <c r="N13" s="50">
        <v>535.23599999999999</v>
      </c>
      <c r="O13" s="50">
        <v>487.46199999999999</v>
      </c>
      <c r="P13" s="50">
        <v>415.47899999999998</v>
      </c>
      <c r="Q13" s="50">
        <v>419.60300000000001</v>
      </c>
      <c r="R13" s="81">
        <v>395.24184179619829</v>
      </c>
      <c r="S13" s="81">
        <v>394.79690378502431</v>
      </c>
      <c r="T13" s="81">
        <v>393.7313335138503</v>
      </c>
      <c r="U13" s="81">
        <v>392.06160324267637</v>
      </c>
      <c r="V13" s="81">
        <v>323.1601809757509</v>
      </c>
      <c r="W13" s="81">
        <v>254.25875870882544</v>
      </c>
      <c r="X13" s="81">
        <v>185.05116194694125</v>
      </c>
      <c r="Y13" s="85">
        <v>167.29161004423901</v>
      </c>
      <c r="Z13" s="85">
        <v>149.53205814153677</v>
      </c>
      <c r="AA13" s="85">
        <v>131.77250623883452</v>
      </c>
      <c r="AB13" s="98">
        <v>153.5238539362648</v>
      </c>
      <c r="AC13" s="98">
        <v>175.27520163369508</v>
      </c>
      <c r="AD13" s="98">
        <v>197.02654933112535</v>
      </c>
      <c r="AE13" s="98">
        <v>197.02654933112535</v>
      </c>
      <c r="AF13" s="98">
        <v>197.02654933112535</v>
      </c>
    </row>
    <row r="14" spans="1:32" x14ac:dyDescent="0.3">
      <c r="A14" s="46" t="s">
        <v>12</v>
      </c>
      <c r="B14" s="50">
        <v>16910</v>
      </c>
      <c r="C14" s="50">
        <v>15392</v>
      </c>
      <c r="D14" s="50">
        <v>13869</v>
      </c>
      <c r="E14" s="50">
        <v>12354</v>
      </c>
      <c r="F14" s="50">
        <v>9388</v>
      </c>
      <c r="G14" s="50">
        <v>8860</v>
      </c>
      <c r="H14" s="50">
        <v>8332</v>
      </c>
      <c r="I14" s="50">
        <v>7804</v>
      </c>
      <c r="J14" s="50">
        <v>7277</v>
      </c>
      <c r="K14" s="50">
        <v>6749</v>
      </c>
      <c r="L14" s="50">
        <v>6220.77</v>
      </c>
      <c r="M14" s="50">
        <v>5985.4059999999999</v>
      </c>
      <c r="N14" s="50">
        <v>5859.2250000000004</v>
      </c>
      <c r="O14" s="50">
        <v>5680.576</v>
      </c>
      <c r="P14" s="50">
        <v>5325.3969999999999</v>
      </c>
      <c r="Q14" s="50">
        <v>4952.0940000000001</v>
      </c>
      <c r="R14" s="81">
        <v>4013.0587019468799</v>
      </c>
      <c r="S14" s="81">
        <v>3823.055298635325</v>
      </c>
      <c r="T14" s="81">
        <v>3633.0518953237706</v>
      </c>
      <c r="U14" s="81">
        <v>3443.0484920122162</v>
      </c>
      <c r="V14" s="81">
        <v>3463.5359493725664</v>
      </c>
      <c r="W14" s="81">
        <v>3484.023406732917</v>
      </c>
      <c r="X14" s="81">
        <v>3051.8036761990338</v>
      </c>
      <c r="Y14" s="85">
        <v>2755.536837143849</v>
      </c>
      <c r="Z14" s="85">
        <v>2765.5451553105568</v>
      </c>
      <c r="AA14" s="85">
        <v>2871.6001434995187</v>
      </c>
      <c r="AB14" s="98">
        <v>2648.79108830928</v>
      </c>
      <c r="AC14" s="98">
        <v>2425.9820331190413</v>
      </c>
      <c r="AD14" s="98">
        <v>2203.1729779288021</v>
      </c>
      <c r="AE14" s="98">
        <v>1983.0233536812577</v>
      </c>
      <c r="AF14" s="98">
        <v>1765.0747014396361</v>
      </c>
    </row>
    <row r="15" spans="1:32" x14ac:dyDescent="0.3">
      <c r="A15" s="46" t="s">
        <v>13</v>
      </c>
      <c r="B15" s="50">
        <v>1616</v>
      </c>
      <c r="C15" s="50">
        <v>1917</v>
      </c>
      <c r="D15" s="50">
        <v>2192</v>
      </c>
      <c r="E15" s="50">
        <v>2439</v>
      </c>
      <c r="F15" s="50">
        <v>2662</v>
      </c>
      <c r="G15" s="50">
        <v>2709</v>
      </c>
      <c r="H15" s="50">
        <v>2754</v>
      </c>
      <c r="I15" s="50">
        <v>2799</v>
      </c>
      <c r="J15" s="50">
        <v>2845</v>
      </c>
      <c r="K15" s="50">
        <v>2890</v>
      </c>
      <c r="L15" s="50">
        <v>2934.9830000000002</v>
      </c>
      <c r="M15" s="50">
        <v>2751.8519999999999</v>
      </c>
      <c r="N15" s="50">
        <v>2673.2869999999998</v>
      </c>
      <c r="O15" s="50">
        <v>2681.7049999999999</v>
      </c>
      <c r="P15" s="50">
        <v>2643.7060000000001</v>
      </c>
      <c r="Q15" s="50">
        <v>2622.3560000000002</v>
      </c>
      <c r="R15" s="81">
        <v>3085.9742675889952</v>
      </c>
      <c r="S15" s="81">
        <v>3012.6602563968736</v>
      </c>
      <c r="T15" s="81">
        <v>2939.346245204752</v>
      </c>
      <c r="U15" s="81">
        <v>2866.0322340126295</v>
      </c>
      <c r="V15" s="81">
        <v>2746.3183672439509</v>
      </c>
      <c r="W15" s="81">
        <v>2626.6045004752732</v>
      </c>
      <c r="X15" s="81">
        <v>2545.9161105868184</v>
      </c>
      <c r="Y15" s="85">
        <v>2369.8993362257002</v>
      </c>
      <c r="Z15" s="85">
        <v>2295.0827001992702</v>
      </c>
      <c r="AA15" s="85">
        <v>2157.0388716657062</v>
      </c>
      <c r="AB15" s="98">
        <v>2028.3214790967488</v>
      </c>
      <c r="AC15" s="98">
        <v>1899.6040865277914</v>
      </c>
      <c r="AD15" s="98">
        <v>1770.886693958834</v>
      </c>
      <c r="AE15" s="98">
        <v>1674.1443933191299</v>
      </c>
      <c r="AF15" s="98">
        <v>1577.4020926794258</v>
      </c>
    </row>
    <row r="16" spans="1:32" x14ac:dyDescent="0.3">
      <c r="A16" s="46" t="s">
        <v>14</v>
      </c>
      <c r="B16" s="50">
        <v>1101</v>
      </c>
      <c r="C16" s="50">
        <v>716</v>
      </c>
      <c r="D16" s="50">
        <v>1134</v>
      </c>
      <c r="E16" s="50">
        <v>566</v>
      </c>
      <c r="F16" s="50">
        <v>1059</v>
      </c>
      <c r="G16" s="50">
        <v>756</v>
      </c>
      <c r="H16" s="50">
        <v>486</v>
      </c>
      <c r="I16" s="50">
        <v>556</v>
      </c>
      <c r="J16" s="50">
        <v>720</v>
      </c>
      <c r="K16" s="50">
        <v>551</v>
      </c>
      <c r="L16" s="50">
        <v>1940.443</v>
      </c>
      <c r="M16" s="50">
        <v>815.92899999999997</v>
      </c>
      <c r="N16" s="50">
        <v>717.85</v>
      </c>
      <c r="O16" s="50">
        <v>791.077</v>
      </c>
      <c r="P16" s="50">
        <v>733.03200000000004</v>
      </c>
      <c r="Q16" s="50">
        <v>532.48900000000003</v>
      </c>
      <c r="R16" s="81">
        <v>3970.3082495268764</v>
      </c>
      <c r="S16" s="85">
        <v>4192.6286449138051</v>
      </c>
      <c r="T16" s="85">
        <v>4414.949040300733</v>
      </c>
      <c r="U16" s="85">
        <v>3291.4639995021262</v>
      </c>
      <c r="V16" s="81">
        <v>3759.4718080810035</v>
      </c>
      <c r="W16" s="81">
        <v>4227.4796166598808</v>
      </c>
      <c r="X16" s="81">
        <v>4695.487388726503</v>
      </c>
      <c r="Y16" s="85">
        <v>4878.8951776095064</v>
      </c>
      <c r="Z16" s="85">
        <v>5062.3029664925089</v>
      </c>
      <c r="AA16" s="85">
        <v>5290.3481356922075</v>
      </c>
      <c r="AB16" s="98">
        <v>5175.7453872707129</v>
      </c>
      <c r="AC16" s="98">
        <v>5061.1426388492182</v>
      </c>
      <c r="AD16" s="98">
        <v>4488.3139722688329</v>
      </c>
      <c r="AE16" s="98">
        <v>4488.3139722688329</v>
      </c>
      <c r="AF16" s="98">
        <v>4488.3139722688329</v>
      </c>
    </row>
    <row r="17" spans="1:32" x14ac:dyDescent="0.3">
      <c r="A17" s="43"/>
      <c r="B17" s="50"/>
      <c r="C17" s="50"/>
      <c r="D17" s="50"/>
      <c r="E17" s="50"/>
      <c r="F17" s="50"/>
      <c r="G17" s="50"/>
      <c r="H17" s="50"/>
      <c r="I17" s="50"/>
      <c r="J17" s="50"/>
      <c r="K17" s="50"/>
      <c r="L17" s="50"/>
      <c r="M17" s="50"/>
      <c r="N17" s="50"/>
      <c r="O17" s="50"/>
      <c r="P17" s="50"/>
      <c r="Q17" s="50"/>
      <c r="R17" s="85"/>
      <c r="S17" s="85"/>
      <c r="T17" s="85"/>
      <c r="U17" s="85"/>
      <c r="V17" s="50"/>
      <c r="W17" s="50"/>
      <c r="X17" s="50"/>
      <c r="Y17" s="50"/>
      <c r="Z17" s="50"/>
      <c r="AA17" s="50"/>
      <c r="AB17" s="88"/>
      <c r="AC17" s="88"/>
      <c r="AD17" s="88"/>
      <c r="AE17" s="88"/>
      <c r="AF17" s="88"/>
    </row>
    <row r="18" spans="1:32" x14ac:dyDescent="0.3">
      <c r="A18" s="51" t="s">
        <v>17</v>
      </c>
      <c r="B18" s="76">
        <v>34659</v>
      </c>
      <c r="C18" s="76">
        <v>30765</v>
      </c>
      <c r="D18" s="76">
        <v>31107</v>
      </c>
      <c r="E18" s="76">
        <v>27403</v>
      </c>
      <c r="F18" s="76">
        <v>24108</v>
      </c>
      <c r="G18" s="76">
        <v>23577</v>
      </c>
      <c r="H18" s="76">
        <v>23066</v>
      </c>
      <c r="I18" s="76">
        <v>22730</v>
      </c>
      <c r="J18" s="76">
        <v>22570</v>
      </c>
      <c r="K18" s="76">
        <v>22042</v>
      </c>
      <c r="L18" s="76">
        <v>20871.235000000001</v>
      </c>
      <c r="M18" s="76">
        <v>19530.182999999997</v>
      </c>
      <c r="N18" s="50">
        <v>18781.438999999998</v>
      </c>
      <c r="O18" s="76">
        <v>18269.941999999999</v>
      </c>
      <c r="P18" s="76">
        <v>17512.341999999997</v>
      </c>
      <c r="Q18" s="76">
        <v>17111.263000000003</v>
      </c>
      <c r="R18" s="85">
        <f>SUM(R4:R16)</f>
        <v>20289.449086873432</v>
      </c>
      <c r="S18" s="85">
        <f t="shared" ref="S18:AD18" si="0">SUM(S4:S16)</f>
        <v>19910.969988720197</v>
      </c>
      <c r="T18" s="85">
        <f t="shared" si="0"/>
        <v>19513.838971111792</v>
      </c>
      <c r="U18" s="85">
        <f t="shared" si="0"/>
        <v>17753.005659169496</v>
      </c>
      <c r="V18" s="83">
        <f t="shared" si="0"/>
        <v>17901.738045132202</v>
      </c>
      <c r="W18" s="83">
        <f t="shared" si="0"/>
        <v>18050.470431094916</v>
      </c>
      <c r="X18" s="83">
        <f t="shared" si="0"/>
        <v>17758.856144507652</v>
      </c>
      <c r="Y18" s="83">
        <f t="shared" si="0"/>
        <v>17593.197218669509</v>
      </c>
      <c r="Z18" s="83">
        <f t="shared" si="0"/>
        <v>17835.013588387945</v>
      </c>
      <c r="AA18" s="83">
        <f t="shared" si="0"/>
        <v>18154.286815938198</v>
      </c>
      <c r="AB18" s="88">
        <f t="shared" si="0"/>
        <v>17752.022985944481</v>
      </c>
      <c r="AC18" s="88">
        <f t="shared" si="0"/>
        <v>17349.759155950767</v>
      </c>
      <c r="AD18" s="88">
        <f t="shared" si="0"/>
        <v>16489.269407798158</v>
      </c>
      <c r="AE18" s="88">
        <f t="shared" ref="AE18:AF18" si="1">SUM(AE4:AE16)</f>
        <v>16172.37748291091</v>
      </c>
      <c r="AF18" s="88">
        <f t="shared" si="1"/>
        <v>15857.686530029587</v>
      </c>
    </row>
    <row r="19" spans="1:32" x14ac:dyDescent="0.3">
      <c r="A19" s="73" t="s">
        <v>25</v>
      </c>
      <c r="B19" s="76">
        <v>917</v>
      </c>
      <c r="C19" s="76">
        <v>587</v>
      </c>
      <c r="D19" s="76">
        <v>1024</v>
      </c>
      <c r="E19" s="76">
        <v>465</v>
      </c>
      <c r="F19" s="76">
        <v>983</v>
      </c>
      <c r="G19" s="76">
        <v>678</v>
      </c>
      <c r="H19" s="76">
        <v>407</v>
      </c>
      <c r="I19" s="76">
        <v>478</v>
      </c>
      <c r="J19" s="76">
        <v>638</v>
      </c>
      <c r="K19" s="76">
        <v>464</v>
      </c>
      <c r="L19" s="76">
        <v>1869.894</v>
      </c>
      <c r="M19" s="76">
        <v>744.29077000000007</v>
      </c>
      <c r="N19" s="76">
        <v>645.40773000000002</v>
      </c>
      <c r="O19" s="76">
        <v>667.03942400000017</v>
      </c>
      <c r="P19" s="76">
        <v>614.8335689999999</v>
      </c>
      <c r="Q19" s="76">
        <v>412.32834900000012</v>
      </c>
      <c r="R19" s="85">
        <v>3213.4749775009832</v>
      </c>
      <c r="S19" s="85">
        <v>3213.4749775009832</v>
      </c>
      <c r="T19" s="85">
        <v>3213.4749775009832</v>
      </c>
      <c r="U19" s="85">
        <v>1867.6695413154482</v>
      </c>
      <c r="V19" s="76">
        <v>1867.6695413154482</v>
      </c>
      <c r="W19" s="76">
        <v>1867.6695413154482</v>
      </c>
      <c r="X19" s="76">
        <v>2846.6340199229899</v>
      </c>
      <c r="Y19" s="76">
        <v>2846.6340199229899</v>
      </c>
      <c r="Z19" s="76">
        <v>2846.6340199229899</v>
      </c>
      <c r="AA19" s="76">
        <v>2891.2714002396851</v>
      </c>
      <c r="AB19" s="88">
        <v>2891.2714002396851</v>
      </c>
      <c r="AC19" s="88">
        <v>2891.2714002396851</v>
      </c>
      <c r="AD19" s="88">
        <v>2428.5616519386676</v>
      </c>
      <c r="AE19" s="88">
        <v>2428.5616519386676</v>
      </c>
      <c r="AF19" s="88">
        <v>2428.5616519386676</v>
      </c>
    </row>
    <row r="20" spans="1:32" x14ac:dyDescent="0.3">
      <c r="A20" s="73" t="s">
        <v>31</v>
      </c>
      <c r="B20" s="76">
        <f>B18 - B19</f>
        <v>33742</v>
      </c>
      <c r="C20" s="76">
        <f t="shared" ref="C20:AA20" si="2">C18 - C19</f>
        <v>30178</v>
      </c>
      <c r="D20" s="76">
        <f t="shared" si="2"/>
        <v>30083</v>
      </c>
      <c r="E20" s="76">
        <f t="shared" si="2"/>
        <v>26938</v>
      </c>
      <c r="F20" s="76">
        <f t="shared" si="2"/>
        <v>23125</v>
      </c>
      <c r="G20" s="76">
        <f t="shared" si="2"/>
        <v>22899</v>
      </c>
      <c r="H20" s="76">
        <f t="shared" si="2"/>
        <v>22659</v>
      </c>
      <c r="I20" s="76">
        <f t="shared" si="2"/>
        <v>22252</v>
      </c>
      <c r="J20" s="76">
        <f t="shared" si="2"/>
        <v>21932</v>
      </c>
      <c r="K20" s="76">
        <f t="shared" si="2"/>
        <v>21578</v>
      </c>
      <c r="L20" s="76">
        <f t="shared" si="2"/>
        <v>19001.341</v>
      </c>
      <c r="M20" s="76">
        <f t="shared" si="2"/>
        <v>18785.892229999998</v>
      </c>
      <c r="N20" s="76">
        <f t="shared" si="2"/>
        <v>18136.031269999999</v>
      </c>
      <c r="O20" s="76">
        <f t="shared" si="2"/>
        <v>17602.902576</v>
      </c>
      <c r="P20" s="76">
        <f t="shared" si="2"/>
        <v>16897.508430999998</v>
      </c>
      <c r="Q20" s="76">
        <f t="shared" si="2"/>
        <v>16698.934651000003</v>
      </c>
      <c r="R20" s="85">
        <f t="shared" si="2"/>
        <v>17075.974109372448</v>
      </c>
      <c r="S20" s="85">
        <f t="shared" si="2"/>
        <v>16697.495011219213</v>
      </c>
      <c r="T20" s="85">
        <f t="shared" si="2"/>
        <v>16300.363993610808</v>
      </c>
      <c r="U20" s="85">
        <f t="shared" si="2"/>
        <v>15885.336117854047</v>
      </c>
      <c r="V20" s="76">
        <f t="shared" si="2"/>
        <v>16034.068503816754</v>
      </c>
      <c r="W20" s="76">
        <f t="shared" si="2"/>
        <v>16182.800889779468</v>
      </c>
      <c r="X20" s="76">
        <f t="shared" si="2"/>
        <v>14912.222124584663</v>
      </c>
      <c r="Y20" s="76">
        <f t="shared" si="2"/>
        <v>14746.56319874652</v>
      </c>
      <c r="Z20" s="76">
        <f t="shared" si="2"/>
        <v>14988.379568464956</v>
      </c>
      <c r="AA20" s="76">
        <f t="shared" si="2"/>
        <v>15263.015415698512</v>
      </c>
      <c r="AB20" s="88">
        <f t="shared" ref="AB20:AD20" si="3">AB18 - AB19</f>
        <v>14860.751585704795</v>
      </c>
      <c r="AC20" s="88">
        <f t="shared" si="3"/>
        <v>14458.487755711081</v>
      </c>
      <c r="AD20" s="88">
        <f t="shared" si="3"/>
        <v>14060.70775585949</v>
      </c>
      <c r="AE20" s="88">
        <f t="shared" ref="AE20:AF20" si="4">AE18 - AE19</f>
        <v>13743.815830972242</v>
      </c>
      <c r="AF20" s="88">
        <f t="shared" si="4"/>
        <v>13429.124878090919</v>
      </c>
    </row>
    <row r="21" spans="1:32" x14ac:dyDescent="0.3">
      <c r="A21" s="1" t="s">
        <v>26</v>
      </c>
      <c r="B21" s="76">
        <f t="shared" ref="B21:AA21" si="5">B16 - B19</f>
        <v>184</v>
      </c>
      <c r="C21" s="76">
        <f t="shared" si="5"/>
        <v>129</v>
      </c>
      <c r="D21" s="76">
        <f t="shared" si="5"/>
        <v>110</v>
      </c>
      <c r="E21" s="76">
        <f t="shared" si="5"/>
        <v>101</v>
      </c>
      <c r="F21" s="76">
        <f t="shared" si="5"/>
        <v>76</v>
      </c>
      <c r="G21" s="76">
        <f t="shared" si="5"/>
        <v>78</v>
      </c>
      <c r="H21" s="76">
        <f t="shared" si="5"/>
        <v>79</v>
      </c>
      <c r="I21" s="76">
        <f t="shared" si="5"/>
        <v>78</v>
      </c>
      <c r="J21" s="76">
        <f t="shared" si="5"/>
        <v>82</v>
      </c>
      <c r="K21" s="76">
        <f t="shared" si="5"/>
        <v>87</v>
      </c>
      <c r="L21" s="76">
        <f t="shared" si="5"/>
        <v>70.548999999999978</v>
      </c>
      <c r="M21" s="76">
        <f t="shared" si="5"/>
        <v>71.638229999999908</v>
      </c>
      <c r="N21" s="76">
        <f t="shared" si="5"/>
        <v>72.442270000000008</v>
      </c>
      <c r="O21" s="76">
        <f t="shared" si="5"/>
        <v>124.03757599999983</v>
      </c>
      <c r="P21" s="76">
        <f t="shared" si="5"/>
        <v>118.19843100000014</v>
      </c>
      <c r="Q21" s="76">
        <f t="shared" si="5"/>
        <v>120.16065099999992</v>
      </c>
      <c r="R21" s="85">
        <f t="shared" si="5"/>
        <v>756.83327202589317</v>
      </c>
      <c r="S21" s="85">
        <f t="shared" si="5"/>
        <v>979.15366741282196</v>
      </c>
      <c r="T21" s="85">
        <f t="shared" si="5"/>
        <v>1201.4740627997498</v>
      </c>
      <c r="U21" s="85">
        <f t="shared" si="5"/>
        <v>1423.794458186678</v>
      </c>
      <c r="V21" s="76">
        <f t="shared" si="5"/>
        <v>1891.8022667655553</v>
      </c>
      <c r="W21" s="76">
        <f t="shared" si="5"/>
        <v>2359.8100753444323</v>
      </c>
      <c r="X21" s="76">
        <f t="shared" si="5"/>
        <v>1848.8533688035131</v>
      </c>
      <c r="Y21" s="76">
        <f t="shared" si="5"/>
        <v>2032.2611576865165</v>
      </c>
      <c r="Z21" s="76">
        <f t="shared" si="5"/>
        <v>2215.668946569519</v>
      </c>
      <c r="AA21" s="76">
        <f t="shared" si="5"/>
        <v>2399.0767354525224</v>
      </c>
      <c r="AB21" s="88">
        <f t="shared" ref="AB21:AD21" si="6">AB16 - AB19</f>
        <v>2284.4739870310277</v>
      </c>
      <c r="AC21" s="88">
        <f t="shared" si="6"/>
        <v>2169.8712386095331</v>
      </c>
      <c r="AD21" s="88">
        <f t="shared" si="6"/>
        <v>2059.7523203301653</v>
      </c>
      <c r="AE21" s="88">
        <f t="shared" ref="AE21:AF21" si="7">AE16 - AE19</f>
        <v>2059.7523203301653</v>
      </c>
      <c r="AF21" s="88">
        <f t="shared" si="7"/>
        <v>2059.7523203301653</v>
      </c>
    </row>
    <row r="22" spans="1:32" x14ac:dyDescent="0.3">
      <c r="A22" s="44"/>
      <c r="B22" s="76"/>
      <c r="C22" s="76"/>
      <c r="D22" s="76"/>
      <c r="E22" s="76"/>
      <c r="F22" s="76"/>
      <c r="G22" s="76"/>
      <c r="H22" s="76"/>
      <c r="I22" s="76"/>
      <c r="J22" s="76"/>
      <c r="K22" s="76"/>
      <c r="L22" s="76"/>
      <c r="M22" s="76"/>
      <c r="N22" s="76"/>
      <c r="O22" s="76"/>
      <c r="P22" s="76"/>
      <c r="Q22" s="76"/>
      <c r="R22" s="76"/>
      <c r="S22" s="76"/>
      <c r="T22" s="76"/>
      <c r="U22" s="76"/>
      <c r="V22" s="76"/>
      <c r="W22" s="76"/>
      <c r="X22" s="76"/>
      <c r="Y22" s="76"/>
      <c r="Z22" s="76"/>
      <c r="AA22" s="76"/>
      <c r="AB22" s="76"/>
      <c r="AC22" s="76"/>
      <c r="AD22" s="43"/>
      <c r="AE22" s="88"/>
      <c r="AF22" s="88"/>
    </row>
    <row r="23" spans="1:32" x14ac:dyDescent="0.3">
      <c r="A23" s="44"/>
      <c r="B23" s="76"/>
      <c r="C23" s="76"/>
      <c r="D23" s="76"/>
      <c r="E23" s="76"/>
      <c r="F23" s="76"/>
      <c r="G23" s="76"/>
      <c r="H23" s="76"/>
      <c r="I23" s="76"/>
      <c r="J23" s="76"/>
      <c r="K23" s="76"/>
      <c r="L23" s="76"/>
      <c r="M23" s="76"/>
      <c r="N23" s="76"/>
      <c r="O23" s="76"/>
      <c r="P23" s="76"/>
      <c r="Q23" s="76"/>
      <c r="R23" s="76"/>
      <c r="S23" s="76"/>
      <c r="T23" s="76"/>
      <c r="U23" s="76"/>
      <c r="V23" s="76"/>
      <c r="W23" s="76"/>
      <c r="X23" s="76"/>
      <c r="Y23" s="76"/>
      <c r="Z23" s="76"/>
      <c r="AA23" s="76"/>
      <c r="AB23" s="76"/>
      <c r="AC23" s="76"/>
      <c r="AD23" s="43"/>
      <c r="AE23" s="88"/>
      <c r="AF23" s="88"/>
    </row>
    <row r="24" spans="1:32" x14ac:dyDescent="0.3">
      <c r="A24" s="53" t="s">
        <v>27</v>
      </c>
      <c r="B24" s="76">
        <f>SUM(B4:B6)</f>
        <v>721</v>
      </c>
      <c r="C24" s="76">
        <f t="shared" ref="C24:AA24" si="8">SUM(C4:C6)</f>
        <v>660</v>
      </c>
      <c r="D24" s="76">
        <f t="shared" si="8"/>
        <v>1050</v>
      </c>
      <c r="E24" s="76">
        <f t="shared" si="8"/>
        <v>1569</v>
      </c>
      <c r="F24" s="76">
        <f t="shared" si="8"/>
        <v>1005</v>
      </c>
      <c r="G24" s="76">
        <f t="shared" si="8"/>
        <v>1075</v>
      </c>
      <c r="H24" s="76">
        <f t="shared" si="8"/>
        <v>1115</v>
      </c>
      <c r="I24" s="76">
        <f t="shared" si="8"/>
        <v>993</v>
      </c>
      <c r="J24" s="76">
        <f t="shared" si="8"/>
        <v>989</v>
      </c>
      <c r="K24" s="76">
        <f t="shared" si="8"/>
        <v>1073</v>
      </c>
      <c r="L24" s="76">
        <f t="shared" si="8"/>
        <v>1122.202</v>
      </c>
      <c r="M24" s="76">
        <f t="shared" si="8"/>
        <v>1120.3589999999999</v>
      </c>
      <c r="N24" s="76">
        <f t="shared" si="8"/>
        <v>1119.6100000000001</v>
      </c>
      <c r="O24" s="76">
        <f t="shared" si="8"/>
        <v>1144.7719999999999</v>
      </c>
      <c r="P24" s="76">
        <f t="shared" si="8"/>
        <v>1183.8910000000001</v>
      </c>
      <c r="Q24" s="76">
        <f t="shared" si="8"/>
        <v>1185.915</v>
      </c>
      <c r="R24" s="76">
        <f t="shared" si="8"/>
        <v>1724.4205190211985</v>
      </c>
      <c r="S24" s="76">
        <f t="shared" si="8"/>
        <v>1406.4026764053274</v>
      </c>
      <c r="T24" s="76">
        <f t="shared" si="8"/>
        <v>1087.9271028639173</v>
      </c>
      <c r="U24" s="76">
        <f t="shared" si="8"/>
        <v>769.3439077207787</v>
      </c>
      <c r="V24" s="76">
        <f t="shared" si="8"/>
        <v>698.72974653092933</v>
      </c>
      <c r="W24" s="76">
        <f t="shared" si="8"/>
        <v>628.11558534108019</v>
      </c>
      <c r="X24" s="76">
        <f t="shared" si="8"/>
        <v>556.93193110221978</v>
      </c>
      <c r="Y24" s="76">
        <f t="shared" si="8"/>
        <v>580.78680986708662</v>
      </c>
      <c r="Z24" s="76">
        <f t="shared" si="8"/>
        <v>604.64168863195346</v>
      </c>
      <c r="AA24" s="76">
        <f t="shared" si="8"/>
        <v>628.49656739682018</v>
      </c>
      <c r="AB24" s="86">
        <f t="shared" ref="AB24:AD24" si="9">SUM(AB4:AB6)</f>
        <v>596.19138423217089</v>
      </c>
      <c r="AC24" s="86">
        <f t="shared" si="9"/>
        <v>563.8862010675216</v>
      </c>
      <c r="AD24" s="86">
        <f t="shared" si="9"/>
        <v>531.5810179028723</v>
      </c>
      <c r="AE24" s="88">
        <f t="shared" ref="AE24:AF24" si="10">SUM(AE4:AE6)</f>
        <v>531.5810179028723</v>
      </c>
      <c r="AF24" s="88">
        <f t="shared" si="10"/>
        <v>531.5810179028723</v>
      </c>
    </row>
    <row r="25" spans="1:32" x14ac:dyDescent="0.3">
      <c r="A25" s="53" t="s">
        <v>28</v>
      </c>
      <c r="B25" s="76">
        <f>SUM(B7:B13)</f>
        <v>14311</v>
      </c>
      <c r="C25" s="76">
        <f t="shared" ref="C25:AA25" si="11">SUM(C7:C13)</f>
        <v>12080</v>
      </c>
      <c r="D25" s="76">
        <f t="shared" si="11"/>
        <v>12862</v>
      </c>
      <c r="E25" s="76">
        <f t="shared" si="11"/>
        <v>10475</v>
      </c>
      <c r="F25" s="76">
        <f t="shared" si="11"/>
        <v>9994</v>
      </c>
      <c r="G25" s="76">
        <f t="shared" si="11"/>
        <v>10177</v>
      </c>
      <c r="H25" s="76">
        <f t="shared" si="11"/>
        <v>10379</v>
      </c>
      <c r="I25" s="76">
        <f t="shared" si="11"/>
        <v>10578</v>
      </c>
      <c r="J25" s="76">
        <f t="shared" si="11"/>
        <v>10739</v>
      </c>
      <c r="K25" s="76">
        <f t="shared" si="11"/>
        <v>10779</v>
      </c>
      <c r="L25" s="76">
        <f t="shared" si="11"/>
        <v>8652.8369999999995</v>
      </c>
      <c r="M25" s="76">
        <f t="shared" si="11"/>
        <v>8856.6369999999988</v>
      </c>
      <c r="N25" s="76">
        <f t="shared" si="11"/>
        <v>8411.4670000000024</v>
      </c>
      <c r="O25" s="76">
        <f t="shared" si="11"/>
        <v>7971.8119999999999</v>
      </c>
      <c r="P25" s="76">
        <f t="shared" si="11"/>
        <v>7626.3159999999998</v>
      </c>
      <c r="Q25" s="76">
        <f t="shared" si="11"/>
        <v>7818.4090000000006</v>
      </c>
      <c r="R25" s="76">
        <f t="shared" si="11"/>
        <v>7495.68734878948</v>
      </c>
      <c r="S25" s="76">
        <f t="shared" si="11"/>
        <v>7476.223112368868</v>
      </c>
      <c r="T25" s="76">
        <f t="shared" si="11"/>
        <v>7438.5646874186232</v>
      </c>
      <c r="U25" s="76">
        <f t="shared" si="11"/>
        <v>7383.1170259217424</v>
      </c>
      <c r="V25" s="76">
        <f t="shared" si="11"/>
        <v>7233.6821739037541</v>
      </c>
      <c r="W25" s="76">
        <f t="shared" si="11"/>
        <v>7084.247321885764</v>
      </c>
      <c r="X25" s="76">
        <f t="shared" si="11"/>
        <v>6908.7170378930768</v>
      </c>
      <c r="Y25" s="76">
        <f t="shared" si="11"/>
        <v>7008.0790578233655</v>
      </c>
      <c r="Z25" s="76">
        <f t="shared" si="11"/>
        <v>7107.441077753655</v>
      </c>
      <c r="AA25" s="76">
        <f t="shared" si="11"/>
        <v>7206.8030976839436</v>
      </c>
      <c r="AB25" s="86">
        <f t="shared" ref="AB25:AD25" si="12">SUM(AB7:AB13)</f>
        <v>7302.9736470355692</v>
      </c>
      <c r="AC25" s="86">
        <f t="shared" si="12"/>
        <v>7399.1441963871948</v>
      </c>
      <c r="AD25" s="86">
        <f t="shared" si="12"/>
        <v>7495.3147457388186</v>
      </c>
      <c r="AE25" s="88">
        <f t="shared" ref="AE25:AF25" si="13">SUM(AE7:AE13)</f>
        <v>7495.3147457388186</v>
      </c>
      <c r="AF25" s="88">
        <f t="shared" si="13"/>
        <v>7495.3147457388186</v>
      </c>
    </row>
    <row r="26" spans="1:32" x14ac:dyDescent="0.3">
      <c r="A26" s="53" t="s">
        <v>29</v>
      </c>
      <c r="B26" s="76">
        <f>B14+B15</f>
        <v>18526</v>
      </c>
      <c r="C26" s="76">
        <f t="shared" ref="C26:AA26" si="14">C14+C15</f>
        <v>17309</v>
      </c>
      <c r="D26" s="76">
        <f t="shared" si="14"/>
        <v>16061</v>
      </c>
      <c r="E26" s="76">
        <f t="shared" si="14"/>
        <v>14793</v>
      </c>
      <c r="F26" s="76">
        <f t="shared" si="14"/>
        <v>12050</v>
      </c>
      <c r="G26" s="76">
        <f t="shared" si="14"/>
        <v>11569</v>
      </c>
      <c r="H26" s="76">
        <f t="shared" si="14"/>
        <v>11086</v>
      </c>
      <c r="I26" s="76">
        <f t="shared" si="14"/>
        <v>10603</v>
      </c>
      <c r="J26" s="76">
        <f t="shared" si="14"/>
        <v>10122</v>
      </c>
      <c r="K26" s="76">
        <f t="shared" si="14"/>
        <v>9639</v>
      </c>
      <c r="L26" s="76">
        <f t="shared" si="14"/>
        <v>9155.7530000000006</v>
      </c>
      <c r="M26" s="76">
        <f t="shared" si="14"/>
        <v>8737.2579999999998</v>
      </c>
      <c r="N26" s="76">
        <f t="shared" si="14"/>
        <v>8532.5120000000006</v>
      </c>
      <c r="O26" s="76">
        <f t="shared" si="14"/>
        <v>8362.280999999999</v>
      </c>
      <c r="P26" s="76">
        <f t="shared" si="14"/>
        <v>7969.1030000000001</v>
      </c>
      <c r="Q26" s="76">
        <f t="shared" si="14"/>
        <v>7574.4500000000007</v>
      </c>
      <c r="R26" s="76">
        <f t="shared" si="14"/>
        <v>7099.0329695358751</v>
      </c>
      <c r="S26" s="76">
        <f t="shared" si="14"/>
        <v>6835.7155550321986</v>
      </c>
      <c r="T26" s="76">
        <f t="shared" si="14"/>
        <v>6572.3981405285231</v>
      </c>
      <c r="U26" s="76">
        <f t="shared" si="14"/>
        <v>6309.0807260248457</v>
      </c>
      <c r="V26" s="76">
        <f t="shared" si="14"/>
        <v>6209.8543166165173</v>
      </c>
      <c r="W26" s="76">
        <f t="shared" si="14"/>
        <v>6110.6279072081907</v>
      </c>
      <c r="X26" s="76">
        <f t="shared" si="14"/>
        <v>5597.7197867858522</v>
      </c>
      <c r="Y26" s="76">
        <f t="shared" si="14"/>
        <v>5125.4361733695496</v>
      </c>
      <c r="Z26" s="76">
        <f t="shared" si="14"/>
        <v>5060.627855509827</v>
      </c>
      <c r="AA26" s="76">
        <f t="shared" si="14"/>
        <v>5028.6390151652249</v>
      </c>
      <c r="AB26" s="86">
        <f t="shared" ref="AB26:AD26" si="15">AB14+AB15</f>
        <v>4677.1125674060286</v>
      </c>
      <c r="AC26" s="86">
        <f t="shared" si="15"/>
        <v>4325.5861196468322</v>
      </c>
      <c r="AD26" s="86">
        <f t="shared" si="15"/>
        <v>3974.0596718876359</v>
      </c>
      <c r="AE26" s="88">
        <f t="shared" ref="AE26:AF26" si="16">AE14+AE15</f>
        <v>3657.1677470003879</v>
      </c>
      <c r="AF26" s="88">
        <f t="shared" si="16"/>
        <v>3342.4767941190621</v>
      </c>
    </row>
    <row r="27" spans="1:32" x14ac:dyDescent="0.3">
      <c r="A27" s="53" t="s">
        <v>30</v>
      </c>
      <c r="B27" s="76">
        <f>B16</f>
        <v>1101</v>
      </c>
      <c r="C27" s="76">
        <f t="shared" ref="C27:AA27" si="17">C16</f>
        <v>716</v>
      </c>
      <c r="D27" s="76">
        <f t="shared" si="17"/>
        <v>1134</v>
      </c>
      <c r="E27" s="76">
        <f t="shared" si="17"/>
        <v>566</v>
      </c>
      <c r="F27" s="76">
        <f t="shared" si="17"/>
        <v>1059</v>
      </c>
      <c r="G27" s="76">
        <f t="shared" si="17"/>
        <v>756</v>
      </c>
      <c r="H27" s="76">
        <f t="shared" si="17"/>
        <v>486</v>
      </c>
      <c r="I27" s="76">
        <f t="shared" si="17"/>
        <v>556</v>
      </c>
      <c r="J27" s="76">
        <f t="shared" si="17"/>
        <v>720</v>
      </c>
      <c r="K27" s="76">
        <f t="shared" si="17"/>
        <v>551</v>
      </c>
      <c r="L27" s="76">
        <f t="shared" si="17"/>
        <v>1940.443</v>
      </c>
      <c r="M27" s="76">
        <f t="shared" si="17"/>
        <v>815.92899999999997</v>
      </c>
      <c r="N27" s="76">
        <f t="shared" si="17"/>
        <v>717.85</v>
      </c>
      <c r="O27" s="76">
        <f t="shared" si="17"/>
        <v>791.077</v>
      </c>
      <c r="P27" s="76">
        <f t="shared" si="17"/>
        <v>733.03200000000004</v>
      </c>
      <c r="Q27" s="76">
        <f t="shared" si="17"/>
        <v>532.48900000000003</v>
      </c>
      <c r="R27" s="76">
        <f t="shared" si="17"/>
        <v>3970.3082495268764</v>
      </c>
      <c r="S27" s="76">
        <f t="shared" si="17"/>
        <v>4192.6286449138051</v>
      </c>
      <c r="T27" s="76">
        <f t="shared" si="17"/>
        <v>4414.949040300733</v>
      </c>
      <c r="U27" s="76">
        <f t="shared" si="17"/>
        <v>3291.4639995021262</v>
      </c>
      <c r="V27" s="76">
        <f t="shared" si="17"/>
        <v>3759.4718080810035</v>
      </c>
      <c r="W27" s="76">
        <f t="shared" si="17"/>
        <v>4227.4796166598808</v>
      </c>
      <c r="X27" s="76">
        <f t="shared" si="17"/>
        <v>4695.487388726503</v>
      </c>
      <c r="Y27" s="76">
        <f t="shared" si="17"/>
        <v>4878.8951776095064</v>
      </c>
      <c r="Z27" s="76">
        <f t="shared" si="17"/>
        <v>5062.3029664925089</v>
      </c>
      <c r="AA27" s="76">
        <f t="shared" si="17"/>
        <v>5290.3481356922075</v>
      </c>
      <c r="AB27" s="86">
        <f t="shared" ref="AB27:AD27" si="18">AB16</f>
        <v>5175.7453872707129</v>
      </c>
      <c r="AC27" s="86">
        <f t="shared" si="18"/>
        <v>5061.1426388492182</v>
      </c>
      <c r="AD27" s="86">
        <f t="shared" si="18"/>
        <v>4488.3139722688329</v>
      </c>
      <c r="AE27" s="88">
        <f t="shared" ref="AE27:AF27" si="19">AE16</f>
        <v>4488.3139722688329</v>
      </c>
      <c r="AF27" s="88">
        <f t="shared" si="19"/>
        <v>4488.3139722688329</v>
      </c>
    </row>
    <row r="28" spans="1:32" x14ac:dyDescent="0.3">
      <c r="A28" s="53" t="s">
        <v>17</v>
      </c>
      <c r="B28" s="76">
        <f>SUM(B24:B27)</f>
        <v>34659</v>
      </c>
      <c r="C28" s="76">
        <f t="shared" ref="C28:AA28" si="20">SUM(C24:C27)</f>
        <v>30765</v>
      </c>
      <c r="D28" s="76">
        <f t="shared" si="20"/>
        <v>31107</v>
      </c>
      <c r="E28" s="76">
        <f t="shared" si="20"/>
        <v>27403</v>
      </c>
      <c r="F28" s="76">
        <f t="shared" si="20"/>
        <v>24108</v>
      </c>
      <c r="G28" s="76">
        <f t="shared" si="20"/>
        <v>23577</v>
      </c>
      <c r="H28" s="76">
        <f t="shared" si="20"/>
        <v>23066</v>
      </c>
      <c r="I28" s="76">
        <f t="shared" si="20"/>
        <v>22730</v>
      </c>
      <c r="J28" s="76">
        <f t="shared" si="20"/>
        <v>22570</v>
      </c>
      <c r="K28" s="76">
        <f t="shared" si="20"/>
        <v>22042</v>
      </c>
      <c r="L28" s="76">
        <f t="shared" si="20"/>
        <v>20871.235000000001</v>
      </c>
      <c r="M28" s="76">
        <f t="shared" si="20"/>
        <v>19530.183000000001</v>
      </c>
      <c r="N28" s="76">
        <f t="shared" si="20"/>
        <v>18781.439000000002</v>
      </c>
      <c r="O28" s="76">
        <f t="shared" si="20"/>
        <v>18269.941999999999</v>
      </c>
      <c r="P28" s="76">
        <f t="shared" si="20"/>
        <v>17512.342000000001</v>
      </c>
      <c r="Q28" s="76">
        <f t="shared" si="20"/>
        <v>17111.263000000003</v>
      </c>
      <c r="R28" s="76">
        <f t="shared" si="20"/>
        <v>20289.449086873428</v>
      </c>
      <c r="S28" s="76">
        <f t="shared" si="20"/>
        <v>19910.9699887202</v>
      </c>
      <c r="T28" s="76">
        <f t="shared" si="20"/>
        <v>19513.838971111796</v>
      </c>
      <c r="U28" s="76">
        <f t="shared" si="20"/>
        <v>17753.005659169496</v>
      </c>
      <c r="V28" s="76">
        <f t="shared" si="20"/>
        <v>17901.738045132202</v>
      </c>
      <c r="W28" s="76">
        <f t="shared" si="20"/>
        <v>18050.470431094916</v>
      </c>
      <c r="X28" s="76">
        <f t="shared" si="20"/>
        <v>17758.856144507652</v>
      </c>
      <c r="Y28" s="76">
        <f t="shared" si="20"/>
        <v>17593.197218669509</v>
      </c>
      <c r="Z28" s="76">
        <f t="shared" si="20"/>
        <v>17835.013588387945</v>
      </c>
      <c r="AA28" s="76">
        <f t="shared" si="20"/>
        <v>18154.286815938198</v>
      </c>
      <c r="AB28" s="86">
        <f t="shared" ref="AB28:AD28" si="21">SUM(AB24:AB27)</f>
        <v>17752.022985944481</v>
      </c>
      <c r="AC28" s="86">
        <f t="shared" si="21"/>
        <v>17349.759155950767</v>
      </c>
      <c r="AD28" s="86">
        <f t="shared" si="21"/>
        <v>16489.269407798158</v>
      </c>
      <c r="AE28" s="88">
        <f t="shared" ref="AE28:AF28" si="22">SUM(AE24:AE27)</f>
        <v>16172.37748291091</v>
      </c>
      <c r="AF28" s="88">
        <f t="shared" si="22"/>
        <v>15857.686530029587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30"/>
  <sheetViews>
    <sheetView tabSelected="1" workbookViewId="0">
      <pane xSplit="1" ySplit="3" topLeftCell="B10" activePane="bottomRight" state="frozen"/>
      <selection pane="topRight" activeCell="B1" sqref="B1"/>
      <selection pane="bottomLeft" activeCell="A5" sqref="A5"/>
      <selection pane="bottomRight" activeCell="B30" sqref="B30:G30"/>
    </sheetView>
  </sheetViews>
  <sheetFormatPr defaultColWidth="8.77734375" defaultRowHeight="14.4" x14ac:dyDescent="0.3"/>
  <cols>
    <col min="1" max="1" width="35.44140625" bestFit="1" customWidth="1"/>
  </cols>
  <sheetData>
    <row r="1" spans="1:29" x14ac:dyDescent="0.3">
      <c r="A1" s="55"/>
      <c r="B1" s="56" t="s">
        <v>33</v>
      </c>
      <c r="C1" s="61"/>
      <c r="D1" s="61"/>
      <c r="E1" s="61"/>
      <c r="F1" s="61"/>
      <c r="G1" s="61"/>
      <c r="H1" s="61"/>
      <c r="I1" s="61"/>
      <c r="J1" s="61"/>
      <c r="K1" s="61"/>
      <c r="L1" s="61"/>
      <c r="M1" s="61"/>
      <c r="N1" s="54"/>
      <c r="O1" s="61"/>
      <c r="P1" s="55"/>
      <c r="Q1" s="55"/>
      <c r="R1" s="55"/>
      <c r="S1" s="55"/>
      <c r="T1" s="55"/>
      <c r="U1" s="55"/>
      <c r="V1" s="55"/>
      <c r="W1" s="55"/>
      <c r="X1" s="52"/>
      <c r="Y1" s="52"/>
    </row>
    <row r="2" spans="1:29" x14ac:dyDescent="0.3">
      <c r="A2" s="55"/>
      <c r="B2" s="56" t="s">
        <v>24</v>
      </c>
      <c r="C2" s="57"/>
      <c r="D2" s="57"/>
      <c r="E2" s="57"/>
      <c r="F2" s="57"/>
      <c r="G2" s="57"/>
      <c r="H2" s="57"/>
      <c r="I2" s="57"/>
      <c r="J2" s="57"/>
      <c r="K2" s="57"/>
      <c r="L2" s="57"/>
      <c r="M2" s="57"/>
      <c r="N2" s="54"/>
      <c r="O2" s="57"/>
      <c r="P2" s="55"/>
      <c r="Q2" s="55"/>
      <c r="R2" s="55"/>
      <c r="S2" s="55"/>
      <c r="T2" s="55"/>
      <c r="U2" s="55"/>
      <c r="V2" s="55"/>
      <c r="W2" s="55"/>
      <c r="X2" s="52"/>
      <c r="Y2" s="52"/>
    </row>
    <row r="3" spans="1:29" x14ac:dyDescent="0.3">
      <c r="A3" s="56" t="s">
        <v>0</v>
      </c>
      <c r="B3" s="57">
        <v>1990</v>
      </c>
      <c r="C3" s="57">
        <v>1991</v>
      </c>
      <c r="D3" s="57">
        <v>1992</v>
      </c>
      <c r="E3" s="57">
        <v>1993</v>
      </c>
      <c r="F3" s="57">
        <v>1994</v>
      </c>
      <c r="G3" s="57">
        <v>1995</v>
      </c>
      <c r="H3" s="57">
        <v>1996</v>
      </c>
      <c r="I3" s="57">
        <v>1997</v>
      </c>
      <c r="J3" s="57">
        <v>1998</v>
      </c>
      <c r="K3" s="57">
        <v>1999</v>
      </c>
      <c r="L3" s="57">
        <v>2000</v>
      </c>
      <c r="M3" s="57">
        <v>2001</v>
      </c>
      <c r="N3" s="57">
        <v>2002</v>
      </c>
      <c r="O3" s="57">
        <v>2003</v>
      </c>
      <c r="P3" s="57">
        <v>2004</v>
      </c>
      <c r="Q3" s="57">
        <v>2005</v>
      </c>
      <c r="R3" s="57">
        <v>2006</v>
      </c>
      <c r="S3" s="57">
        <v>2007</v>
      </c>
      <c r="T3" s="57">
        <v>2008</v>
      </c>
      <c r="U3" s="57">
        <v>2009</v>
      </c>
      <c r="V3" s="57">
        <v>2010</v>
      </c>
      <c r="W3" s="57">
        <v>2011</v>
      </c>
      <c r="X3" s="58">
        <v>2012</v>
      </c>
      <c r="Y3" s="58">
        <v>2013</v>
      </c>
      <c r="Z3" s="58">
        <v>2014</v>
      </c>
      <c r="AA3" s="58">
        <v>2015</v>
      </c>
      <c r="AB3" s="58">
        <v>2016</v>
      </c>
    </row>
    <row r="4" spans="1:29" x14ac:dyDescent="0.3">
      <c r="A4" s="55" t="s">
        <v>1</v>
      </c>
      <c r="B4" s="59">
        <v>0</v>
      </c>
      <c r="C4" s="59">
        <v>0</v>
      </c>
      <c r="D4" s="59">
        <v>0</v>
      </c>
      <c r="E4" s="59">
        <v>0</v>
      </c>
      <c r="F4" s="59">
        <v>0</v>
      </c>
      <c r="G4" s="59">
        <v>0</v>
      </c>
      <c r="H4" s="59">
        <v>6</v>
      </c>
      <c r="I4" s="59">
        <v>6</v>
      </c>
      <c r="J4" s="59">
        <v>8</v>
      </c>
      <c r="K4" s="59">
        <v>11</v>
      </c>
      <c r="L4" s="59">
        <v>11</v>
      </c>
      <c r="M4" s="59">
        <v>11</v>
      </c>
      <c r="N4" s="81">
        <v>28.863070746600428</v>
      </c>
      <c r="O4" s="81">
        <v>27.771599346113923</v>
      </c>
      <c r="P4" s="81">
        <v>26.615368945627417</v>
      </c>
      <c r="Q4" s="81">
        <v>25.45913854514091</v>
      </c>
      <c r="R4" s="81">
        <v>26.376600569527273</v>
      </c>
      <c r="S4" s="81">
        <v>27.29406259391364</v>
      </c>
      <c r="T4" s="81">
        <v>28.211524618874453</v>
      </c>
      <c r="U4" s="85">
        <v>27.234982850789208</v>
      </c>
      <c r="V4" s="85">
        <v>26.258441082703964</v>
      </c>
      <c r="W4" s="85">
        <v>25.281899314618716</v>
      </c>
      <c r="X4" s="99">
        <v>25.282123001962145</v>
      </c>
      <c r="Y4" s="99">
        <v>25.282346689305573</v>
      </c>
      <c r="Z4" s="98">
        <v>25.505586658046163</v>
      </c>
      <c r="AA4" s="98">
        <v>25.505586658046163</v>
      </c>
      <c r="AB4" s="98">
        <v>25.505586658046163</v>
      </c>
    </row>
    <row r="5" spans="1:29" x14ac:dyDescent="0.3">
      <c r="A5" s="55" t="s">
        <v>2</v>
      </c>
      <c r="B5" s="59">
        <v>17</v>
      </c>
      <c r="C5" s="59">
        <v>17</v>
      </c>
      <c r="D5" s="59">
        <v>17</v>
      </c>
      <c r="E5" s="59">
        <v>18</v>
      </c>
      <c r="F5" s="59">
        <v>18</v>
      </c>
      <c r="G5" s="59">
        <v>18</v>
      </c>
      <c r="H5" s="59">
        <v>34</v>
      </c>
      <c r="I5" s="59">
        <v>33</v>
      </c>
      <c r="J5" s="59">
        <v>33</v>
      </c>
      <c r="K5" s="59">
        <v>31</v>
      </c>
      <c r="L5" s="59">
        <v>31</v>
      </c>
      <c r="M5" s="59">
        <v>31</v>
      </c>
      <c r="N5" s="81">
        <v>16.757829308889423</v>
      </c>
      <c r="O5" s="81">
        <v>17.682545782542267</v>
      </c>
      <c r="P5" s="81">
        <v>18.60726225619511</v>
      </c>
      <c r="Q5" s="81">
        <v>19.53197872984795</v>
      </c>
      <c r="R5" s="81">
        <v>17.2632091534485</v>
      </c>
      <c r="S5" s="81">
        <v>14.994439577049052</v>
      </c>
      <c r="T5" s="81">
        <v>12.725670000343143</v>
      </c>
      <c r="U5" s="85">
        <v>12.759490346429228</v>
      </c>
      <c r="V5" s="85">
        <v>12.793310692515313</v>
      </c>
      <c r="W5" s="85">
        <v>12.827131038601399</v>
      </c>
      <c r="X5" s="99">
        <v>12.830703276397847</v>
      </c>
      <c r="Y5" s="99">
        <v>12.834275514194294</v>
      </c>
      <c r="Z5" s="98">
        <v>16.399368835049163</v>
      </c>
      <c r="AA5" s="98">
        <v>16.399368835049163</v>
      </c>
      <c r="AB5" s="98">
        <v>16.399368835049163</v>
      </c>
    </row>
    <row r="6" spans="1:29" x14ac:dyDescent="0.3">
      <c r="A6" s="55" t="s">
        <v>3</v>
      </c>
      <c r="B6" s="59">
        <v>8</v>
      </c>
      <c r="C6" s="59">
        <v>8</v>
      </c>
      <c r="D6" s="59">
        <v>8</v>
      </c>
      <c r="E6" s="59">
        <v>8</v>
      </c>
      <c r="F6" s="59">
        <v>8</v>
      </c>
      <c r="G6" s="59">
        <v>8</v>
      </c>
      <c r="H6" s="59">
        <v>7</v>
      </c>
      <c r="I6" s="59">
        <v>7</v>
      </c>
      <c r="J6" s="59">
        <v>6</v>
      </c>
      <c r="K6" s="59">
        <v>8</v>
      </c>
      <c r="L6" s="59">
        <v>8</v>
      </c>
      <c r="M6" s="59">
        <v>8</v>
      </c>
      <c r="N6" s="81">
        <v>18.335217068074467</v>
      </c>
      <c r="O6" s="81">
        <v>18.148873130664224</v>
      </c>
      <c r="P6" s="81">
        <v>17.962529193253982</v>
      </c>
      <c r="Q6" s="81">
        <v>17.776185255843743</v>
      </c>
      <c r="R6" s="81">
        <v>32.879447981376792</v>
      </c>
      <c r="S6" s="81">
        <v>47.982710706909849</v>
      </c>
      <c r="T6" s="81">
        <v>63.085973430923843</v>
      </c>
      <c r="U6" s="85">
        <v>64.063554851063941</v>
      </c>
      <c r="V6" s="85">
        <v>65.041136271204039</v>
      </c>
      <c r="W6" s="85">
        <v>66.018717691344122</v>
      </c>
      <c r="X6" s="99">
        <v>66.020415492764997</v>
      </c>
      <c r="Y6" s="99">
        <v>66.022113294185871</v>
      </c>
      <c r="Z6" s="98">
        <v>67.716519112222358</v>
      </c>
      <c r="AA6" s="98">
        <v>67.716519112222358</v>
      </c>
      <c r="AB6" s="98">
        <v>67.716519112222358</v>
      </c>
    </row>
    <row r="7" spans="1:29" x14ac:dyDescent="0.3">
      <c r="A7" s="55" t="s">
        <v>4</v>
      </c>
      <c r="B7" s="59">
        <v>183</v>
      </c>
      <c r="C7" s="59">
        <v>183</v>
      </c>
      <c r="D7" s="59">
        <v>183</v>
      </c>
      <c r="E7" s="59">
        <v>183</v>
      </c>
      <c r="F7" s="59">
        <v>183</v>
      </c>
      <c r="G7" s="59">
        <v>183</v>
      </c>
      <c r="H7" s="59">
        <v>123</v>
      </c>
      <c r="I7" s="59">
        <v>125</v>
      </c>
      <c r="J7" s="59">
        <v>130</v>
      </c>
      <c r="K7" s="59">
        <v>25</v>
      </c>
      <c r="L7" s="59">
        <v>26</v>
      </c>
      <c r="M7" s="59">
        <v>27</v>
      </c>
      <c r="N7" s="81">
        <v>23.12303813458141</v>
      </c>
      <c r="O7" s="81">
        <v>21.336391936676655</v>
      </c>
      <c r="P7" s="81">
        <v>19.5497457387719</v>
      </c>
      <c r="Q7" s="81">
        <v>17.763099540867149</v>
      </c>
      <c r="R7" s="81">
        <v>18.070658593378102</v>
      </c>
      <c r="S7" s="81">
        <v>18.378217645889055</v>
      </c>
      <c r="T7" s="81">
        <v>18.685776698359646</v>
      </c>
      <c r="U7" s="85">
        <v>20.148782202518429</v>
      </c>
      <c r="V7" s="85">
        <v>21.611787706677212</v>
      </c>
      <c r="W7" s="85">
        <v>23.074793210835995</v>
      </c>
      <c r="X7" s="99">
        <v>23.073721990439665</v>
      </c>
      <c r="Y7" s="99">
        <v>23.072650770043335</v>
      </c>
      <c r="Z7" s="98">
        <v>22.003572814504846</v>
      </c>
      <c r="AA7" s="98">
        <v>22.003572814504846</v>
      </c>
      <c r="AB7" s="98">
        <v>22.003572814504846</v>
      </c>
    </row>
    <row r="8" spans="1:29" x14ac:dyDescent="0.3">
      <c r="A8" s="55" t="s">
        <v>5</v>
      </c>
      <c r="B8" s="59">
        <v>6</v>
      </c>
      <c r="C8" s="59">
        <v>6</v>
      </c>
      <c r="D8" s="59">
        <v>6</v>
      </c>
      <c r="E8" s="59">
        <v>6</v>
      </c>
      <c r="F8" s="59">
        <v>6</v>
      </c>
      <c r="G8" s="59">
        <v>6</v>
      </c>
      <c r="H8" s="59">
        <v>5</v>
      </c>
      <c r="I8" s="59">
        <v>5</v>
      </c>
      <c r="J8" s="59">
        <v>5</v>
      </c>
      <c r="K8" s="59">
        <v>2</v>
      </c>
      <c r="L8" s="59">
        <v>2</v>
      </c>
      <c r="M8" s="59">
        <v>2</v>
      </c>
      <c r="N8" s="81">
        <v>3.2484630790744005</v>
      </c>
      <c r="O8" s="81">
        <v>3.0723200494619536</v>
      </c>
      <c r="P8" s="81">
        <v>2.8961770198495067</v>
      </c>
      <c r="Q8" s="81">
        <v>2.7200339902370598</v>
      </c>
      <c r="R8" s="81">
        <v>2.4763977872747063</v>
      </c>
      <c r="S8" s="81">
        <v>2.2327615843123527</v>
      </c>
      <c r="T8" s="81">
        <v>1.9891253813499996</v>
      </c>
      <c r="U8" s="85">
        <v>1.7008104451448329</v>
      </c>
      <c r="V8" s="85">
        <v>1.4124955089396662</v>
      </c>
      <c r="W8" s="85">
        <v>1.1241805727344998</v>
      </c>
      <c r="X8" s="99">
        <v>1.1241086677014731</v>
      </c>
      <c r="Y8" s="99">
        <v>1.1240367626684464</v>
      </c>
      <c r="Z8" s="98">
        <v>1.0522755397077392</v>
      </c>
      <c r="AA8" s="98">
        <v>1.0522755397077392</v>
      </c>
      <c r="AB8" s="98">
        <v>1.0522755397077392</v>
      </c>
    </row>
    <row r="9" spans="1:29" x14ac:dyDescent="0.3">
      <c r="A9" s="55" t="s">
        <v>6</v>
      </c>
      <c r="B9" s="59">
        <v>43</v>
      </c>
      <c r="C9" s="59">
        <v>43</v>
      </c>
      <c r="D9" s="59">
        <v>43</v>
      </c>
      <c r="E9" s="59">
        <v>43</v>
      </c>
      <c r="F9" s="59">
        <v>43</v>
      </c>
      <c r="G9" s="59">
        <v>43</v>
      </c>
      <c r="H9" s="59">
        <v>16</v>
      </c>
      <c r="I9" s="59">
        <v>17</v>
      </c>
      <c r="J9" s="59">
        <v>17</v>
      </c>
      <c r="K9" s="59">
        <v>9</v>
      </c>
      <c r="L9" s="59">
        <v>10</v>
      </c>
      <c r="M9" s="59">
        <v>10</v>
      </c>
      <c r="N9" s="81">
        <v>2.8796067099822005</v>
      </c>
      <c r="O9" s="81">
        <v>2.4138357047503041</v>
      </c>
      <c r="P9" s="81">
        <v>1.9480646995184077</v>
      </c>
      <c r="Q9" s="81">
        <v>1.4822936942865115</v>
      </c>
      <c r="R9" s="81">
        <v>1.441718179369341</v>
      </c>
      <c r="S9" s="81">
        <v>1.4011426644521705</v>
      </c>
      <c r="T9" s="81">
        <v>1.3605671494912297</v>
      </c>
      <c r="U9" s="85">
        <v>1.3698623329688624</v>
      </c>
      <c r="V9" s="85">
        <v>1.3791575164464951</v>
      </c>
      <c r="W9" s="85">
        <v>1.388452699924128</v>
      </c>
      <c r="X9" s="99">
        <v>1.3890563285202744</v>
      </c>
      <c r="Y9" s="99">
        <v>1.3896599571164208</v>
      </c>
      <c r="Z9" s="98">
        <v>1.9920812960704686</v>
      </c>
      <c r="AA9" s="98">
        <v>1.9920812960704686</v>
      </c>
      <c r="AB9" s="98">
        <v>1.9920812960704686</v>
      </c>
    </row>
    <row r="10" spans="1:29" x14ac:dyDescent="0.3">
      <c r="A10" s="55" t="s">
        <v>7</v>
      </c>
      <c r="B10" s="59">
        <v>38</v>
      </c>
      <c r="C10" s="59">
        <v>38</v>
      </c>
      <c r="D10" s="59">
        <v>39</v>
      </c>
      <c r="E10" s="59">
        <v>39</v>
      </c>
      <c r="F10" s="59">
        <v>40</v>
      </c>
      <c r="G10" s="59">
        <v>40</v>
      </c>
      <c r="H10" s="59">
        <v>43</v>
      </c>
      <c r="I10" s="59">
        <v>45</v>
      </c>
      <c r="J10" s="59">
        <v>45</v>
      </c>
      <c r="K10" s="59">
        <v>48</v>
      </c>
      <c r="L10" s="59">
        <v>50</v>
      </c>
      <c r="M10" s="59">
        <v>52</v>
      </c>
      <c r="N10" s="81">
        <v>177.23902321567707</v>
      </c>
      <c r="O10" s="81">
        <v>178.04404555208677</v>
      </c>
      <c r="P10" s="81">
        <v>178.61648322349646</v>
      </c>
      <c r="Q10" s="81">
        <v>179.01498558490613</v>
      </c>
      <c r="R10" s="81">
        <v>138.07766628113342</v>
      </c>
      <c r="S10" s="81">
        <v>97.140346977360707</v>
      </c>
      <c r="T10" s="81">
        <v>56.203027676255083</v>
      </c>
      <c r="U10" s="85">
        <v>48.687877445283618</v>
      </c>
      <c r="V10" s="85">
        <v>41.172727214312154</v>
      </c>
      <c r="W10" s="85">
        <v>33.657576983340689</v>
      </c>
      <c r="X10" s="99">
        <v>33.646169026948883</v>
      </c>
      <c r="Y10" s="99">
        <v>33.634761070557076</v>
      </c>
      <c r="Z10" s="98">
        <v>22.249620591533944</v>
      </c>
      <c r="AA10" s="98">
        <v>22.249620591533944</v>
      </c>
      <c r="AB10" s="98">
        <v>22.249620591533944</v>
      </c>
    </row>
    <row r="11" spans="1:29" x14ac:dyDescent="0.3">
      <c r="A11" s="55" t="s">
        <v>8</v>
      </c>
      <c r="B11" s="59" t="s">
        <v>9</v>
      </c>
      <c r="C11" s="59" t="s">
        <v>9</v>
      </c>
      <c r="D11" s="59" t="s">
        <v>9</v>
      </c>
      <c r="E11" s="59" t="s">
        <v>9</v>
      </c>
      <c r="F11" s="59" t="s">
        <v>9</v>
      </c>
      <c r="G11" s="59" t="s">
        <v>9</v>
      </c>
      <c r="H11" s="59">
        <v>0</v>
      </c>
      <c r="I11" s="59">
        <v>0</v>
      </c>
      <c r="J11" s="59">
        <v>0</v>
      </c>
      <c r="K11" s="59">
        <v>0</v>
      </c>
      <c r="L11" s="59">
        <v>0</v>
      </c>
      <c r="M11" s="59">
        <v>0</v>
      </c>
      <c r="N11" s="81">
        <v>0.29581800096790001</v>
      </c>
      <c r="O11" s="81">
        <v>0.31790533737545706</v>
      </c>
      <c r="P11" s="81">
        <v>0.33999267378301412</v>
      </c>
      <c r="Q11" s="81">
        <v>0.36208001019057123</v>
      </c>
      <c r="R11" s="81">
        <v>0.40562342198871415</v>
      </c>
      <c r="S11" s="81">
        <v>0.44916683378685707</v>
      </c>
      <c r="T11" s="81">
        <v>0.49301946953771197</v>
      </c>
      <c r="U11" s="85">
        <v>0.53459823118251482</v>
      </c>
      <c r="V11" s="85">
        <v>0.5761769928273176</v>
      </c>
      <c r="W11" s="85">
        <v>0.61775575447212039</v>
      </c>
      <c r="X11" s="99">
        <v>0.61768786023485045</v>
      </c>
      <c r="Y11" s="99">
        <v>0.61761996599758051</v>
      </c>
      <c r="Z11" s="98">
        <v>0.54986151720222298</v>
      </c>
      <c r="AA11" s="98">
        <v>0.54986151720222298</v>
      </c>
      <c r="AB11" s="98">
        <v>0.54986151720222298</v>
      </c>
    </row>
    <row r="12" spans="1:29" x14ac:dyDescent="0.3">
      <c r="A12" s="55" t="s">
        <v>10</v>
      </c>
      <c r="B12" s="59">
        <v>0</v>
      </c>
      <c r="C12" s="59">
        <v>0</v>
      </c>
      <c r="D12" s="59">
        <v>0</v>
      </c>
      <c r="E12" s="59">
        <v>0</v>
      </c>
      <c r="F12" s="59">
        <v>0</v>
      </c>
      <c r="G12" s="59">
        <v>0</v>
      </c>
      <c r="H12" s="59">
        <v>1</v>
      </c>
      <c r="I12" s="59">
        <v>1</v>
      </c>
      <c r="J12" s="59">
        <v>1</v>
      </c>
      <c r="K12" s="59">
        <v>5</v>
      </c>
      <c r="L12" s="59">
        <v>5</v>
      </c>
      <c r="M12" s="59">
        <v>5</v>
      </c>
      <c r="N12" s="81">
        <v>0.73076576589179998</v>
      </c>
      <c r="O12" s="81">
        <v>0.68437636488273335</v>
      </c>
      <c r="P12" s="81">
        <v>0.63798696387366671</v>
      </c>
      <c r="Q12" s="81">
        <v>0.59159756286460019</v>
      </c>
      <c r="R12" s="81">
        <v>2.100976803833067</v>
      </c>
      <c r="S12" s="81">
        <v>3.610356044801533</v>
      </c>
      <c r="T12" s="81">
        <v>5.1194260613728293</v>
      </c>
      <c r="U12" s="85">
        <v>5.414095370043011</v>
      </c>
      <c r="V12" s="85">
        <v>5.7087646787131927</v>
      </c>
      <c r="W12" s="85">
        <v>6.0034339873833735</v>
      </c>
      <c r="X12" s="99">
        <v>6.0028561636875102</v>
      </c>
      <c r="Y12" s="99">
        <v>6.0022783399916468</v>
      </c>
      <c r="Z12" s="98">
        <v>5.4256102915198436</v>
      </c>
      <c r="AA12" s="98">
        <v>5.4256102915198436</v>
      </c>
      <c r="AB12" s="98">
        <v>5.4256102915198436</v>
      </c>
    </row>
    <row r="13" spans="1:29" x14ac:dyDescent="0.3">
      <c r="A13" s="55" t="s">
        <v>11</v>
      </c>
      <c r="B13" s="59">
        <v>82</v>
      </c>
      <c r="C13" s="59">
        <v>86</v>
      </c>
      <c r="D13" s="59">
        <v>89</v>
      </c>
      <c r="E13" s="59">
        <v>93</v>
      </c>
      <c r="F13" s="59">
        <v>93</v>
      </c>
      <c r="G13" s="59">
        <v>93</v>
      </c>
      <c r="H13" s="59">
        <v>84</v>
      </c>
      <c r="I13" s="59">
        <v>84</v>
      </c>
      <c r="J13" s="59">
        <v>86</v>
      </c>
      <c r="K13" s="59">
        <v>82</v>
      </c>
      <c r="L13" s="59">
        <v>83</v>
      </c>
      <c r="M13" s="59">
        <v>85</v>
      </c>
      <c r="N13" s="81">
        <v>25.762770265110309</v>
      </c>
      <c r="O13" s="81">
        <v>26.448957430173621</v>
      </c>
      <c r="P13" s="81">
        <v>27.128711338303155</v>
      </c>
      <c r="Q13" s="81">
        <v>27.802031989498907</v>
      </c>
      <c r="R13" s="81">
        <v>41.015175681494334</v>
      </c>
      <c r="S13" s="81">
        <v>54.228319373489768</v>
      </c>
      <c r="T13" s="81">
        <v>67.426126410654305</v>
      </c>
      <c r="U13" s="85">
        <v>56.858368591124055</v>
      </c>
      <c r="V13" s="85">
        <v>46.290610771593805</v>
      </c>
      <c r="W13" s="85">
        <v>35.722852952063555</v>
      </c>
      <c r="X13" s="99">
        <v>35.710350036794495</v>
      </c>
      <c r="Y13" s="99">
        <v>35.697847121525434</v>
      </c>
      <c r="Z13" s="98">
        <v>23.219937683004243</v>
      </c>
      <c r="AA13" s="98">
        <v>23.219937683004243</v>
      </c>
      <c r="AB13" s="98">
        <v>23.219937683004243</v>
      </c>
    </row>
    <row r="14" spans="1:29" x14ac:dyDescent="0.3">
      <c r="A14" s="55" t="s">
        <v>12</v>
      </c>
      <c r="B14" s="59">
        <v>155</v>
      </c>
      <c r="C14" s="59">
        <v>169</v>
      </c>
      <c r="D14" s="59">
        <v>182</v>
      </c>
      <c r="E14" s="59">
        <v>195</v>
      </c>
      <c r="F14" s="59">
        <v>209</v>
      </c>
      <c r="G14" s="59">
        <v>222</v>
      </c>
      <c r="H14" s="59">
        <v>236</v>
      </c>
      <c r="I14" s="59">
        <v>265</v>
      </c>
      <c r="J14" s="59">
        <v>256</v>
      </c>
      <c r="K14" s="59">
        <v>267</v>
      </c>
      <c r="L14" s="59">
        <v>275</v>
      </c>
      <c r="M14" s="59">
        <v>278</v>
      </c>
      <c r="N14" s="81">
        <v>155.22697397846358</v>
      </c>
      <c r="O14" s="81">
        <v>152.08354276631124</v>
      </c>
      <c r="P14" s="81">
        <v>148.9401115541589</v>
      </c>
      <c r="Q14" s="81">
        <v>145.79668034200657</v>
      </c>
      <c r="R14" s="81">
        <v>146.25015769555102</v>
      </c>
      <c r="S14" s="81">
        <v>146.70363504909548</v>
      </c>
      <c r="T14" s="81">
        <v>137.70739153417773</v>
      </c>
      <c r="U14" s="85">
        <v>133.04411790049494</v>
      </c>
      <c r="V14" s="85">
        <v>128.38084426681215</v>
      </c>
      <c r="W14" s="85">
        <v>123.71757063312936</v>
      </c>
      <c r="X14" s="99">
        <v>123.69829620568856</v>
      </c>
      <c r="Y14" s="99">
        <v>123.67902177824777</v>
      </c>
      <c r="Z14" s="98">
        <v>104.44314319234448</v>
      </c>
      <c r="AA14" s="98">
        <v>97.326409704848004</v>
      </c>
      <c r="AB14" s="98">
        <v>90.314015021739479</v>
      </c>
      <c r="AC14" s="78"/>
    </row>
    <row r="15" spans="1:29" x14ac:dyDescent="0.3">
      <c r="A15" s="55" t="s">
        <v>13</v>
      </c>
      <c r="B15" s="59">
        <v>31</v>
      </c>
      <c r="C15" s="59">
        <v>35</v>
      </c>
      <c r="D15" s="59">
        <v>35</v>
      </c>
      <c r="E15" s="59">
        <v>36</v>
      </c>
      <c r="F15" s="59">
        <v>36</v>
      </c>
      <c r="G15" s="59">
        <v>37</v>
      </c>
      <c r="H15" s="59">
        <v>34</v>
      </c>
      <c r="I15" s="59">
        <v>34</v>
      </c>
      <c r="J15" s="59">
        <v>35</v>
      </c>
      <c r="K15" s="59">
        <v>3</v>
      </c>
      <c r="L15" s="59">
        <v>3</v>
      </c>
      <c r="M15" s="59">
        <v>3</v>
      </c>
      <c r="N15" s="81">
        <v>2.6742859978568556</v>
      </c>
      <c r="O15" s="81">
        <v>2.7070780186658872</v>
      </c>
      <c r="P15" s="81">
        <v>2.7398700394749187</v>
      </c>
      <c r="Q15" s="81">
        <v>2.7726620602839502</v>
      </c>
      <c r="R15" s="81">
        <v>2.6443943426156502</v>
      </c>
      <c r="S15" s="81">
        <v>2.5161266249473497</v>
      </c>
      <c r="T15" s="81">
        <v>3.6081236845072691</v>
      </c>
      <c r="U15" s="85">
        <v>3.4983449969830138</v>
      </c>
      <c r="V15" s="85">
        <v>3.3885663094587586</v>
      </c>
      <c r="W15" s="85">
        <v>3.2787876219345038</v>
      </c>
      <c r="X15" s="99">
        <v>3.2783314897036906</v>
      </c>
      <c r="Y15" s="99">
        <v>3.2778753574728774</v>
      </c>
      <c r="Z15" s="98">
        <v>2.822655391121339</v>
      </c>
      <c r="AA15" s="98">
        <v>3.0447737482543817</v>
      </c>
      <c r="AB15" s="98">
        <v>3.2668921053874245</v>
      </c>
    </row>
    <row r="16" spans="1:29" x14ac:dyDescent="0.3">
      <c r="A16" s="55" t="s">
        <v>14</v>
      </c>
      <c r="B16" s="59">
        <v>3757</v>
      </c>
      <c r="C16" s="59">
        <v>3799</v>
      </c>
      <c r="D16" s="59">
        <v>3841</v>
      </c>
      <c r="E16" s="59">
        <v>3897</v>
      </c>
      <c r="F16" s="59">
        <v>3953</v>
      </c>
      <c r="G16" s="59">
        <v>4009</v>
      </c>
      <c r="H16" s="59">
        <v>4138</v>
      </c>
      <c r="I16" s="59">
        <v>4195</v>
      </c>
      <c r="J16" s="59">
        <v>4318</v>
      </c>
      <c r="K16" s="59">
        <v>4366</v>
      </c>
      <c r="L16" s="59">
        <v>4403</v>
      </c>
      <c r="M16" s="59">
        <v>3177</v>
      </c>
      <c r="N16" s="81">
        <v>3538.980106566522</v>
      </c>
      <c r="O16" s="85">
        <v>3554.4176700680446</v>
      </c>
      <c r="P16" s="85">
        <v>3569.8552335695672</v>
      </c>
      <c r="Q16" s="85">
        <v>3490.4787512026896</v>
      </c>
      <c r="R16" s="85">
        <v>3647.8876625859598</v>
      </c>
      <c r="S16" s="81">
        <v>3805.2965739692304</v>
      </c>
      <c r="T16" s="81">
        <v>3962.7054853555837</v>
      </c>
      <c r="U16" s="85">
        <v>3939.8240733846696</v>
      </c>
      <c r="V16" s="85">
        <v>3916.9426614137556</v>
      </c>
      <c r="W16" s="85">
        <v>3899.2013337972971</v>
      </c>
      <c r="X16" s="99">
        <v>3898.9106765621336</v>
      </c>
      <c r="Y16" s="99">
        <v>3898.6200193269701</v>
      </c>
      <c r="Z16" s="98">
        <v>3577.8357253992781</v>
      </c>
      <c r="AA16" s="98">
        <v>3577.8357253992781</v>
      </c>
      <c r="AB16" s="98">
        <v>3577.8357253992781</v>
      </c>
    </row>
    <row r="17" spans="1:28" x14ac:dyDescent="0.3">
      <c r="A17" s="52"/>
      <c r="B17" s="59"/>
      <c r="C17" s="59"/>
      <c r="D17" s="59"/>
      <c r="E17" s="59"/>
      <c r="F17" s="59"/>
      <c r="G17" s="59"/>
      <c r="H17" s="59"/>
      <c r="I17" s="59"/>
      <c r="J17" s="59"/>
      <c r="K17" s="59"/>
      <c r="L17" s="59"/>
      <c r="M17" s="59"/>
      <c r="N17" s="85"/>
      <c r="O17" s="85"/>
      <c r="P17" s="85"/>
      <c r="Q17" s="85"/>
      <c r="R17" s="85"/>
      <c r="S17" s="59"/>
      <c r="T17" s="59"/>
      <c r="U17" s="59"/>
      <c r="V17" s="59"/>
      <c r="W17" s="59"/>
      <c r="X17" s="88"/>
      <c r="Y17" s="88"/>
      <c r="Z17" s="88"/>
      <c r="AA17" s="88"/>
      <c r="AB17" s="88"/>
    </row>
    <row r="18" spans="1:28" x14ac:dyDescent="0.3">
      <c r="A18" s="60" t="s">
        <v>17</v>
      </c>
      <c r="B18" s="86">
        <v>4320</v>
      </c>
      <c r="C18" s="86">
        <v>4384</v>
      </c>
      <c r="D18" s="86">
        <v>4443</v>
      </c>
      <c r="E18" s="86">
        <v>4518</v>
      </c>
      <c r="F18" s="86">
        <v>4589</v>
      </c>
      <c r="G18" s="86">
        <v>4659</v>
      </c>
      <c r="H18" s="86">
        <v>4727</v>
      </c>
      <c r="I18" s="86">
        <v>4817</v>
      </c>
      <c r="J18" s="86">
        <v>4940</v>
      </c>
      <c r="K18" s="86">
        <v>4857</v>
      </c>
      <c r="L18" s="86">
        <v>4907</v>
      </c>
      <c r="M18" s="77">
        <v>3689</v>
      </c>
      <c r="N18" s="85">
        <v>3992.2123799100095</v>
      </c>
      <c r="O18" s="85">
        <v>3971.2874638662574</v>
      </c>
      <c r="P18" s="85">
        <v>3950.3625478225049</v>
      </c>
      <c r="Q18" s="85">
        <v>3929.257263211819</v>
      </c>
      <c r="R18" s="85">
        <v>4074.4542757036238</v>
      </c>
      <c r="S18" s="77">
        <v>4219.6512881954286</v>
      </c>
      <c r="T18" s="77">
        <v>4356.6336111278615</v>
      </c>
      <c r="U18" s="77">
        <f>SUM(U4:U16)</f>
        <v>4315.1389589486953</v>
      </c>
      <c r="V18" s="79">
        <f t="shared" ref="V18:W18" si="0">SUM(V4:V16)</f>
        <v>4270.9566804259593</v>
      </c>
      <c r="W18" s="83">
        <f t="shared" si="0"/>
        <v>4231.9144862576795</v>
      </c>
      <c r="X18" s="88">
        <f t="shared" ref="X18:Z18" si="1">SUM(X4:X16)</f>
        <v>4231.5844961029779</v>
      </c>
      <c r="Y18" s="88">
        <f t="shared" si="1"/>
        <v>4231.2545059482763</v>
      </c>
      <c r="Z18" s="88">
        <f t="shared" si="1"/>
        <v>3871.2159583216048</v>
      </c>
      <c r="AA18" s="88">
        <f t="shared" ref="AA18:AB18" si="2">SUM(AA4:AA16)</f>
        <v>3864.3213431912413</v>
      </c>
      <c r="AB18" s="88">
        <f t="shared" si="2"/>
        <v>3857.531066865266</v>
      </c>
    </row>
    <row r="19" spans="1:28" x14ac:dyDescent="0.3">
      <c r="A19" s="75" t="s">
        <v>30</v>
      </c>
      <c r="B19" s="77">
        <f>B16</f>
        <v>3757</v>
      </c>
      <c r="C19" s="77">
        <f t="shared" ref="C19:W19" si="3">C16</f>
        <v>3799</v>
      </c>
      <c r="D19" s="77">
        <f t="shared" si="3"/>
        <v>3841</v>
      </c>
      <c r="E19" s="77">
        <f t="shared" si="3"/>
        <v>3897</v>
      </c>
      <c r="F19" s="77">
        <f t="shared" si="3"/>
        <v>3953</v>
      </c>
      <c r="G19" s="77">
        <f t="shared" si="3"/>
        <v>4009</v>
      </c>
      <c r="H19" s="77">
        <f t="shared" si="3"/>
        <v>4138</v>
      </c>
      <c r="I19" s="77">
        <f t="shared" si="3"/>
        <v>4195</v>
      </c>
      <c r="J19" s="77">
        <f t="shared" si="3"/>
        <v>4318</v>
      </c>
      <c r="K19" s="77">
        <f t="shared" si="3"/>
        <v>4366</v>
      </c>
      <c r="L19" s="77">
        <f t="shared" si="3"/>
        <v>4403</v>
      </c>
      <c r="M19" s="77">
        <f t="shared" si="3"/>
        <v>3177</v>
      </c>
      <c r="N19" s="85">
        <f t="shared" si="3"/>
        <v>3538.980106566522</v>
      </c>
      <c r="O19" s="85">
        <f t="shared" si="3"/>
        <v>3554.4176700680446</v>
      </c>
      <c r="P19" s="85">
        <f t="shared" si="3"/>
        <v>3569.8552335695672</v>
      </c>
      <c r="Q19" s="85">
        <f t="shared" si="3"/>
        <v>3490.4787512026896</v>
      </c>
      <c r="R19" s="85">
        <f t="shared" si="3"/>
        <v>3647.8876625859598</v>
      </c>
      <c r="S19" s="77">
        <f t="shared" si="3"/>
        <v>3805.2965739692304</v>
      </c>
      <c r="T19" s="77">
        <f t="shared" si="3"/>
        <v>3962.7054853555837</v>
      </c>
      <c r="U19" s="77">
        <f t="shared" si="3"/>
        <v>3939.8240733846696</v>
      </c>
      <c r="V19" s="77">
        <f t="shared" si="3"/>
        <v>3916.9426614137556</v>
      </c>
      <c r="W19" s="77">
        <f t="shared" si="3"/>
        <v>3899.2013337972971</v>
      </c>
      <c r="X19" s="88">
        <f t="shared" ref="X19:Z19" si="4">X16</f>
        <v>3898.9106765621336</v>
      </c>
      <c r="Y19" s="88">
        <f t="shared" si="4"/>
        <v>3898.6200193269701</v>
      </c>
      <c r="Z19" s="88">
        <f t="shared" si="4"/>
        <v>3577.8357253992781</v>
      </c>
      <c r="AA19" s="88">
        <f t="shared" ref="AA19:AB19" si="5">AA16</f>
        <v>3577.8357253992781</v>
      </c>
      <c r="AB19" s="88">
        <f t="shared" si="5"/>
        <v>3577.8357253992781</v>
      </c>
    </row>
    <row r="20" spans="1:28" x14ac:dyDescent="0.3">
      <c r="A20" s="75" t="s">
        <v>32</v>
      </c>
      <c r="B20" s="77">
        <f>B18 - B19</f>
        <v>563</v>
      </c>
      <c r="C20" s="77">
        <f t="shared" ref="C20:W20" si="6">C18 - C19</f>
        <v>585</v>
      </c>
      <c r="D20" s="77">
        <f t="shared" si="6"/>
        <v>602</v>
      </c>
      <c r="E20" s="77">
        <f t="shared" si="6"/>
        <v>621</v>
      </c>
      <c r="F20" s="77">
        <f t="shared" si="6"/>
        <v>636</v>
      </c>
      <c r="G20" s="77">
        <f t="shared" si="6"/>
        <v>650</v>
      </c>
      <c r="H20" s="77">
        <f t="shared" si="6"/>
        <v>589</v>
      </c>
      <c r="I20" s="77">
        <f t="shared" si="6"/>
        <v>622</v>
      </c>
      <c r="J20" s="77">
        <f t="shared" si="6"/>
        <v>622</v>
      </c>
      <c r="K20" s="77">
        <f t="shared" si="6"/>
        <v>491</v>
      </c>
      <c r="L20" s="77">
        <f t="shared" si="6"/>
        <v>504</v>
      </c>
      <c r="M20" s="77">
        <f t="shared" si="6"/>
        <v>512</v>
      </c>
      <c r="N20" s="85">
        <f t="shared" si="6"/>
        <v>453.23227334348758</v>
      </c>
      <c r="O20" s="85">
        <f t="shared" si="6"/>
        <v>416.86979379821287</v>
      </c>
      <c r="P20" s="85">
        <f t="shared" si="6"/>
        <v>380.5073142529377</v>
      </c>
      <c r="Q20" s="85">
        <f t="shared" si="6"/>
        <v>438.77851200912937</v>
      </c>
      <c r="R20" s="85">
        <f t="shared" si="6"/>
        <v>426.56661311766402</v>
      </c>
      <c r="S20" s="77">
        <f t="shared" si="6"/>
        <v>414.35471422619821</v>
      </c>
      <c r="T20" s="77">
        <f t="shared" si="6"/>
        <v>393.92812577227778</v>
      </c>
      <c r="U20" s="77">
        <f t="shared" si="6"/>
        <v>375.31488556402564</v>
      </c>
      <c r="V20" s="77">
        <f t="shared" si="6"/>
        <v>354.01401901220379</v>
      </c>
      <c r="W20" s="77">
        <f t="shared" si="6"/>
        <v>332.71315246038239</v>
      </c>
      <c r="X20" s="88">
        <f t="shared" ref="X20:Z20" si="7">X18 - X19</f>
        <v>332.67381954084431</v>
      </c>
      <c r="Y20" s="88">
        <f t="shared" si="7"/>
        <v>332.63448662130622</v>
      </c>
      <c r="Z20" s="88">
        <f t="shared" si="7"/>
        <v>293.38023292232674</v>
      </c>
      <c r="AA20" s="88">
        <f t="shared" ref="AA20:AB20" si="8">AA18 - AA19</f>
        <v>286.48561779196325</v>
      </c>
      <c r="AB20" s="88">
        <f t="shared" si="8"/>
        <v>279.69534146598789</v>
      </c>
    </row>
    <row r="21" spans="1:28" x14ac:dyDescent="0.3">
      <c r="A21" s="75" t="s">
        <v>25</v>
      </c>
      <c r="B21" s="77"/>
      <c r="C21" s="77"/>
      <c r="D21" s="77"/>
      <c r="E21" s="77"/>
      <c r="F21" s="77"/>
      <c r="G21" s="77"/>
      <c r="H21" s="77"/>
      <c r="I21" s="77"/>
      <c r="J21" s="77"/>
      <c r="K21" s="77"/>
      <c r="L21" s="77"/>
      <c r="M21" s="77"/>
      <c r="N21" s="85">
        <v>224.73888348849999</v>
      </c>
      <c r="O21" s="85">
        <v>224.7388834884996</v>
      </c>
      <c r="P21" s="85">
        <v>224.7388834884996</v>
      </c>
      <c r="Q21" s="85">
        <v>129.92483762009999</v>
      </c>
      <c r="R21" s="85">
        <v>129.92483762009999</v>
      </c>
      <c r="S21" s="77">
        <v>129.92483762009999</v>
      </c>
      <c r="T21" s="77">
        <v>198.11168669214999</v>
      </c>
      <c r="U21" s="77">
        <v>198.11168669214999</v>
      </c>
      <c r="V21" s="77">
        <v>198.11168669214999</v>
      </c>
      <c r="W21" s="77">
        <v>203.25177104660563</v>
      </c>
      <c r="X21" s="88">
        <v>203.25177104660563</v>
      </c>
      <c r="Y21" s="88">
        <v>203.25177104660563</v>
      </c>
      <c r="Z21" s="88">
        <v>168.96913634798551</v>
      </c>
      <c r="AA21" s="88">
        <v>168.96913634798551</v>
      </c>
      <c r="AB21" s="88">
        <v>168.96913634798551</v>
      </c>
    </row>
    <row r="22" spans="1:28" x14ac:dyDescent="0.3">
      <c r="A22" s="75" t="s">
        <v>31</v>
      </c>
      <c r="B22" s="77"/>
      <c r="C22" s="77"/>
      <c r="D22" s="77"/>
      <c r="E22" s="77"/>
      <c r="F22" s="77"/>
      <c r="G22" s="77"/>
      <c r="H22" s="77"/>
      <c r="I22" s="77"/>
      <c r="J22" s="77"/>
      <c r="K22" s="77"/>
      <c r="L22" s="77"/>
      <c r="M22" s="77"/>
      <c r="N22" s="85">
        <f>N18 - N21</f>
        <v>3767.4734964215095</v>
      </c>
      <c r="O22" s="85">
        <f t="shared" ref="O22:W22" si="9">O18 - O21</f>
        <v>3746.5485803777578</v>
      </c>
      <c r="P22" s="85">
        <f t="shared" si="9"/>
        <v>3725.6236643340053</v>
      </c>
      <c r="Q22" s="85">
        <f t="shared" si="9"/>
        <v>3799.3324255917191</v>
      </c>
      <c r="R22" s="85">
        <f t="shared" si="9"/>
        <v>3944.5294380835239</v>
      </c>
      <c r="S22" s="77">
        <f t="shared" si="9"/>
        <v>4089.7264505753287</v>
      </c>
      <c r="T22" s="77">
        <f t="shared" si="9"/>
        <v>4158.5219244357113</v>
      </c>
      <c r="U22" s="77">
        <f t="shared" si="9"/>
        <v>4117.0272722565451</v>
      </c>
      <c r="V22" s="77">
        <f t="shared" si="9"/>
        <v>4072.8449937338091</v>
      </c>
      <c r="W22" s="77">
        <f t="shared" si="9"/>
        <v>4028.6627152110741</v>
      </c>
      <c r="X22" s="88">
        <f t="shared" ref="X22:Z22" si="10">X18 - X21</f>
        <v>4028.3327250563725</v>
      </c>
      <c r="Y22" s="88">
        <f t="shared" si="10"/>
        <v>4028.0027349016709</v>
      </c>
      <c r="Z22" s="88">
        <f t="shared" si="10"/>
        <v>3702.2468219736193</v>
      </c>
      <c r="AA22" s="88">
        <f t="shared" ref="AA22:AB22" si="11">AA18 - AA21</f>
        <v>3695.3522068432558</v>
      </c>
      <c r="AB22" s="88">
        <f t="shared" si="11"/>
        <v>3688.5619305172804</v>
      </c>
    </row>
    <row r="23" spans="1:28" x14ac:dyDescent="0.3">
      <c r="A23" s="75" t="s">
        <v>26</v>
      </c>
      <c r="B23" s="77"/>
      <c r="C23" s="77"/>
      <c r="D23" s="77"/>
      <c r="E23" s="77"/>
      <c r="F23" s="77"/>
      <c r="G23" s="77"/>
      <c r="H23" s="77"/>
      <c r="I23" s="77"/>
      <c r="J23" s="77"/>
      <c r="K23" s="77"/>
      <c r="L23" s="77"/>
      <c r="M23" s="77"/>
      <c r="N23" s="77">
        <f>N19 - N21</f>
        <v>3314.2412230780219</v>
      </c>
      <c r="O23" s="77">
        <f t="shared" ref="O23:W23" si="12">O19 - O21</f>
        <v>3329.678786579545</v>
      </c>
      <c r="P23" s="77">
        <f t="shared" si="12"/>
        <v>3345.1163500810676</v>
      </c>
      <c r="Q23" s="77">
        <f t="shared" si="12"/>
        <v>3360.5539135825898</v>
      </c>
      <c r="R23" s="77">
        <f t="shared" si="12"/>
        <v>3517.9628249658599</v>
      </c>
      <c r="S23" s="77">
        <f t="shared" si="12"/>
        <v>3675.3717363491305</v>
      </c>
      <c r="T23" s="77">
        <f t="shared" si="12"/>
        <v>3764.5937986634335</v>
      </c>
      <c r="U23" s="77">
        <f t="shared" si="12"/>
        <v>3741.7123866925194</v>
      </c>
      <c r="V23" s="77">
        <f t="shared" si="12"/>
        <v>3718.8309747216053</v>
      </c>
      <c r="W23" s="77">
        <f t="shared" si="12"/>
        <v>3695.9495627506917</v>
      </c>
      <c r="X23" s="88">
        <f t="shared" ref="X23:Z23" si="13">X19 - X21</f>
        <v>3695.6589055155282</v>
      </c>
      <c r="Y23" s="88">
        <f t="shared" si="13"/>
        <v>3695.3682482803647</v>
      </c>
      <c r="Z23" s="88">
        <f t="shared" si="13"/>
        <v>3408.8665890512925</v>
      </c>
      <c r="AA23" s="88">
        <f t="shared" ref="AA23:AB23" si="14">AA19 - AA21</f>
        <v>3408.8665890512925</v>
      </c>
      <c r="AB23" s="88">
        <f t="shared" si="14"/>
        <v>3408.8665890512925</v>
      </c>
    </row>
    <row r="24" spans="1:28" x14ac:dyDescent="0.3">
      <c r="AA24" s="88"/>
      <c r="AB24" s="88"/>
    </row>
    <row r="25" spans="1:28" x14ac:dyDescent="0.3">
      <c r="AA25" s="88"/>
      <c r="AB25" s="88"/>
    </row>
    <row r="26" spans="1:28" x14ac:dyDescent="0.3">
      <c r="A26" s="75" t="s">
        <v>27</v>
      </c>
      <c r="B26" s="77">
        <f>SUM(B4:B6)</f>
        <v>25</v>
      </c>
      <c r="C26" s="77">
        <f t="shared" ref="C26:W26" si="15">SUM(C4:C6)</f>
        <v>25</v>
      </c>
      <c r="D26" s="77">
        <f t="shared" si="15"/>
        <v>25</v>
      </c>
      <c r="E26" s="77">
        <f t="shared" si="15"/>
        <v>26</v>
      </c>
      <c r="F26" s="77">
        <f t="shared" si="15"/>
        <v>26</v>
      </c>
      <c r="G26" s="77">
        <f t="shared" si="15"/>
        <v>26</v>
      </c>
      <c r="H26" s="77">
        <f t="shared" si="15"/>
        <v>47</v>
      </c>
      <c r="I26" s="77">
        <f t="shared" si="15"/>
        <v>46</v>
      </c>
      <c r="J26" s="77">
        <f t="shared" si="15"/>
        <v>47</v>
      </c>
      <c r="K26" s="77">
        <f t="shared" si="15"/>
        <v>50</v>
      </c>
      <c r="L26" s="77">
        <f t="shared" si="15"/>
        <v>50</v>
      </c>
      <c r="M26" s="77">
        <f t="shared" si="15"/>
        <v>50</v>
      </c>
      <c r="N26" s="77">
        <f t="shared" si="15"/>
        <v>63.956117123564326</v>
      </c>
      <c r="O26" s="77">
        <f t="shared" si="15"/>
        <v>63.603018259320422</v>
      </c>
      <c r="P26" s="77">
        <f t="shared" si="15"/>
        <v>63.185160395076508</v>
      </c>
      <c r="Q26" s="77">
        <f t="shared" si="15"/>
        <v>62.767302530832602</v>
      </c>
      <c r="R26" s="77">
        <f t="shared" si="15"/>
        <v>76.519257704352555</v>
      </c>
      <c r="S26" s="77">
        <f t="shared" si="15"/>
        <v>90.271212877872543</v>
      </c>
      <c r="T26" s="77">
        <f t="shared" si="15"/>
        <v>104.02316805014144</v>
      </c>
      <c r="U26" s="77">
        <f t="shared" si="15"/>
        <v>104.05802804828238</v>
      </c>
      <c r="V26" s="77">
        <f t="shared" si="15"/>
        <v>104.09288804642331</v>
      </c>
      <c r="W26" s="77">
        <f t="shared" si="15"/>
        <v>104.12774804456424</v>
      </c>
      <c r="X26" s="86">
        <f t="shared" ref="X26:Z26" si="16">SUM(X4:X6)</f>
        <v>104.13324177112499</v>
      </c>
      <c r="Y26" s="86">
        <f t="shared" si="16"/>
        <v>104.13873549768573</v>
      </c>
      <c r="Z26" s="86">
        <f t="shared" si="16"/>
        <v>109.62147460531769</v>
      </c>
      <c r="AA26" s="88">
        <f t="shared" ref="AA26:AB26" si="17">SUM(AA4:AA6)</f>
        <v>109.62147460531769</v>
      </c>
      <c r="AB26" s="88">
        <f t="shared" si="17"/>
        <v>109.62147460531769</v>
      </c>
    </row>
    <row r="27" spans="1:28" x14ac:dyDescent="0.3">
      <c r="A27" s="75" t="s">
        <v>28</v>
      </c>
      <c r="B27" s="77">
        <f>SUM(B7:B13)</f>
        <v>352</v>
      </c>
      <c r="C27" s="77">
        <f t="shared" ref="C27:W27" si="18">SUM(C7:C13)</f>
        <v>356</v>
      </c>
      <c r="D27" s="77">
        <f t="shared" si="18"/>
        <v>360</v>
      </c>
      <c r="E27" s="77">
        <f t="shared" si="18"/>
        <v>364</v>
      </c>
      <c r="F27" s="77">
        <f t="shared" si="18"/>
        <v>365</v>
      </c>
      <c r="G27" s="77">
        <f t="shared" si="18"/>
        <v>365</v>
      </c>
      <c r="H27" s="77">
        <f t="shared" si="18"/>
        <v>272</v>
      </c>
      <c r="I27" s="77">
        <f t="shared" si="18"/>
        <v>277</v>
      </c>
      <c r="J27" s="77">
        <f t="shared" si="18"/>
        <v>284</v>
      </c>
      <c r="K27" s="77">
        <f t="shared" si="18"/>
        <v>171</v>
      </c>
      <c r="L27" s="77">
        <f t="shared" si="18"/>
        <v>176</v>
      </c>
      <c r="M27" s="77">
        <f t="shared" si="18"/>
        <v>181</v>
      </c>
      <c r="N27" s="77">
        <f t="shared" si="18"/>
        <v>233.27948517128507</v>
      </c>
      <c r="O27" s="77">
        <f t="shared" si="18"/>
        <v>232.31783237540748</v>
      </c>
      <c r="P27" s="77">
        <f t="shared" si="18"/>
        <v>231.11716165759609</v>
      </c>
      <c r="Q27" s="77">
        <f t="shared" si="18"/>
        <v>229.73612237285093</v>
      </c>
      <c r="R27" s="77">
        <f t="shared" si="18"/>
        <v>203.58821674847167</v>
      </c>
      <c r="S27" s="77">
        <f t="shared" si="18"/>
        <v>177.44031112409243</v>
      </c>
      <c r="T27" s="77">
        <f t="shared" si="18"/>
        <v>151.27706884702081</v>
      </c>
      <c r="U27" s="77">
        <f t="shared" si="18"/>
        <v>134.71439461826532</v>
      </c>
      <c r="V27" s="77">
        <f t="shared" si="18"/>
        <v>118.15172038950985</v>
      </c>
      <c r="W27" s="77">
        <f t="shared" si="18"/>
        <v>101.58904616075435</v>
      </c>
      <c r="X27" s="86">
        <f t="shared" ref="X27:Z27" si="19">SUM(X7:X13)</f>
        <v>101.56395007432715</v>
      </c>
      <c r="Y27" s="86">
        <f t="shared" si="19"/>
        <v>101.53885398789993</v>
      </c>
      <c r="Z27" s="86">
        <f t="shared" si="19"/>
        <v>76.492959733543316</v>
      </c>
      <c r="AA27" s="88">
        <f t="shared" ref="AA27:AB27" si="20">SUM(AA7:AA13)</f>
        <v>76.492959733543316</v>
      </c>
      <c r="AB27" s="88">
        <f t="shared" si="20"/>
        <v>76.492959733543316</v>
      </c>
    </row>
    <row r="28" spans="1:28" x14ac:dyDescent="0.3">
      <c r="A28" s="75" t="s">
        <v>29</v>
      </c>
      <c r="B28" s="77">
        <f>B14+B15</f>
        <v>186</v>
      </c>
      <c r="C28" s="77">
        <f t="shared" ref="C28:W28" si="21">C14+C15</f>
        <v>204</v>
      </c>
      <c r="D28" s="77">
        <f t="shared" si="21"/>
        <v>217</v>
      </c>
      <c r="E28" s="77">
        <f t="shared" si="21"/>
        <v>231</v>
      </c>
      <c r="F28" s="77">
        <f t="shared" si="21"/>
        <v>245</v>
      </c>
      <c r="G28" s="77">
        <f t="shared" si="21"/>
        <v>259</v>
      </c>
      <c r="H28" s="77">
        <f t="shared" si="21"/>
        <v>270</v>
      </c>
      <c r="I28" s="77">
        <f t="shared" si="21"/>
        <v>299</v>
      </c>
      <c r="J28" s="77">
        <f t="shared" si="21"/>
        <v>291</v>
      </c>
      <c r="K28" s="77">
        <f t="shared" si="21"/>
        <v>270</v>
      </c>
      <c r="L28" s="77">
        <f t="shared" si="21"/>
        <v>278</v>
      </c>
      <c r="M28" s="77">
        <f t="shared" si="21"/>
        <v>281</v>
      </c>
      <c r="N28" s="77">
        <f t="shared" si="21"/>
        <v>157.90125997632043</v>
      </c>
      <c r="O28" s="77">
        <f t="shared" si="21"/>
        <v>154.79062078497714</v>
      </c>
      <c r="P28" s="77">
        <f t="shared" si="21"/>
        <v>151.67998159363381</v>
      </c>
      <c r="Q28" s="77">
        <f t="shared" si="21"/>
        <v>148.56934240229052</v>
      </c>
      <c r="R28" s="77">
        <f t="shared" si="21"/>
        <v>148.89455203816667</v>
      </c>
      <c r="S28" s="77">
        <f t="shared" si="21"/>
        <v>149.21976167404284</v>
      </c>
      <c r="T28" s="77">
        <f t="shared" si="21"/>
        <v>141.31551521868499</v>
      </c>
      <c r="U28" s="77">
        <f t="shared" si="21"/>
        <v>136.54246289747795</v>
      </c>
      <c r="V28" s="77">
        <f t="shared" si="21"/>
        <v>131.7694105762709</v>
      </c>
      <c r="W28" s="77">
        <f t="shared" si="21"/>
        <v>126.99635825506385</v>
      </c>
      <c r="X28" s="86">
        <f t="shared" ref="X28:Z28" si="22">X14+X15</f>
        <v>126.97662769539225</v>
      </c>
      <c r="Y28" s="86">
        <f t="shared" si="22"/>
        <v>126.95689713572065</v>
      </c>
      <c r="Z28" s="86">
        <f t="shared" si="22"/>
        <v>107.26579858346582</v>
      </c>
      <c r="AA28" s="88">
        <f t="shared" ref="AA28:AB28" si="23">AA14+AA15</f>
        <v>100.37118345310239</v>
      </c>
      <c r="AB28" s="88">
        <f t="shared" si="23"/>
        <v>93.580907127126906</v>
      </c>
    </row>
    <row r="29" spans="1:28" x14ac:dyDescent="0.3">
      <c r="A29" s="75" t="s">
        <v>30</v>
      </c>
      <c r="B29" s="77">
        <f>B16</f>
        <v>3757</v>
      </c>
      <c r="C29" s="77">
        <f t="shared" ref="C29:W29" si="24">C16</f>
        <v>3799</v>
      </c>
      <c r="D29" s="77">
        <f t="shared" si="24"/>
        <v>3841</v>
      </c>
      <c r="E29" s="77">
        <f t="shared" si="24"/>
        <v>3897</v>
      </c>
      <c r="F29" s="77">
        <f t="shared" si="24"/>
        <v>3953</v>
      </c>
      <c r="G29" s="77">
        <f t="shared" si="24"/>
        <v>4009</v>
      </c>
      <c r="H29" s="77">
        <f t="shared" si="24"/>
        <v>4138</v>
      </c>
      <c r="I29" s="77">
        <f t="shared" si="24"/>
        <v>4195</v>
      </c>
      <c r="J29" s="77">
        <f t="shared" si="24"/>
        <v>4318</v>
      </c>
      <c r="K29" s="77">
        <f t="shared" si="24"/>
        <v>4366</v>
      </c>
      <c r="L29" s="77">
        <f t="shared" si="24"/>
        <v>4403</v>
      </c>
      <c r="M29" s="77">
        <f t="shared" si="24"/>
        <v>3177</v>
      </c>
      <c r="N29" s="77">
        <f t="shared" si="24"/>
        <v>3538.980106566522</v>
      </c>
      <c r="O29" s="77">
        <f t="shared" si="24"/>
        <v>3554.4176700680446</v>
      </c>
      <c r="P29" s="77">
        <f t="shared" si="24"/>
        <v>3569.8552335695672</v>
      </c>
      <c r="Q29" s="77">
        <f t="shared" si="24"/>
        <v>3490.4787512026896</v>
      </c>
      <c r="R29" s="77">
        <f t="shared" si="24"/>
        <v>3647.8876625859598</v>
      </c>
      <c r="S29" s="77">
        <f t="shared" si="24"/>
        <v>3805.2965739692304</v>
      </c>
      <c r="T29" s="77">
        <f t="shared" si="24"/>
        <v>3962.7054853555837</v>
      </c>
      <c r="U29" s="77">
        <f t="shared" si="24"/>
        <v>3939.8240733846696</v>
      </c>
      <c r="V29" s="77">
        <f t="shared" si="24"/>
        <v>3916.9426614137556</v>
      </c>
      <c r="W29" s="77">
        <f t="shared" si="24"/>
        <v>3899.2013337972971</v>
      </c>
      <c r="X29" s="86">
        <f t="shared" ref="X29:Z29" si="25">X16</f>
        <v>3898.9106765621336</v>
      </c>
      <c r="Y29" s="86">
        <f t="shared" si="25"/>
        <v>3898.6200193269701</v>
      </c>
      <c r="Z29" s="86">
        <f t="shared" si="25"/>
        <v>3577.8357253992781</v>
      </c>
      <c r="AA29" s="88">
        <f t="shared" ref="AA29:AB29" si="26">AA16</f>
        <v>3577.8357253992781</v>
      </c>
      <c r="AB29" s="88">
        <f t="shared" si="26"/>
        <v>3577.8357253992781</v>
      </c>
    </row>
    <row r="30" spans="1:28" x14ac:dyDescent="0.3">
      <c r="A30" s="75" t="s">
        <v>17</v>
      </c>
      <c r="B30" s="86">
        <f>SUM(B26:B29)</f>
        <v>4320</v>
      </c>
      <c r="C30" s="86">
        <f t="shared" ref="C30:W30" si="27">SUM(C26:C29)</f>
        <v>4384</v>
      </c>
      <c r="D30" s="86">
        <f t="shared" si="27"/>
        <v>4443</v>
      </c>
      <c r="E30" s="86">
        <f t="shared" si="27"/>
        <v>4518</v>
      </c>
      <c r="F30" s="86">
        <f t="shared" si="27"/>
        <v>4589</v>
      </c>
      <c r="G30" s="86">
        <f t="shared" si="27"/>
        <v>4659</v>
      </c>
      <c r="H30" s="86">
        <f t="shared" si="27"/>
        <v>4727</v>
      </c>
      <c r="I30" s="86">
        <f t="shared" si="27"/>
        <v>4817</v>
      </c>
      <c r="J30" s="86">
        <f t="shared" si="27"/>
        <v>4940</v>
      </c>
      <c r="K30" s="77">
        <f t="shared" si="27"/>
        <v>4857</v>
      </c>
      <c r="L30" s="77">
        <f t="shared" si="27"/>
        <v>4907</v>
      </c>
      <c r="M30" s="77">
        <f t="shared" si="27"/>
        <v>3689</v>
      </c>
      <c r="N30" s="77">
        <f t="shared" si="27"/>
        <v>3994.1169688376917</v>
      </c>
      <c r="O30" s="77">
        <f t="shared" si="27"/>
        <v>4005.1291414877496</v>
      </c>
      <c r="P30" s="77">
        <f t="shared" si="27"/>
        <v>4015.8375372158735</v>
      </c>
      <c r="Q30" s="77">
        <f t="shared" si="27"/>
        <v>3931.5515185086638</v>
      </c>
      <c r="R30" s="77">
        <f t="shared" si="27"/>
        <v>4076.8896890769506</v>
      </c>
      <c r="S30" s="77">
        <f t="shared" si="27"/>
        <v>4222.2278596452379</v>
      </c>
      <c r="T30" s="77">
        <f t="shared" si="27"/>
        <v>4359.3212374714312</v>
      </c>
      <c r="U30" s="77">
        <f t="shared" si="27"/>
        <v>4315.1389589486953</v>
      </c>
      <c r="V30" s="77">
        <f t="shared" si="27"/>
        <v>4270.9566804259593</v>
      </c>
      <c r="W30" s="77">
        <f t="shared" si="27"/>
        <v>4231.9144862576795</v>
      </c>
      <c r="X30" s="86">
        <f t="shared" ref="X30:Z30" si="28">SUM(X26:X29)</f>
        <v>4231.5844961029779</v>
      </c>
      <c r="Y30" s="86">
        <f t="shared" si="28"/>
        <v>4231.2545059482763</v>
      </c>
      <c r="Z30" s="86">
        <f t="shared" si="28"/>
        <v>3871.2159583216048</v>
      </c>
      <c r="AA30" s="88">
        <f t="shared" ref="AA30:AB30" si="29">SUM(AA26:AA29)</f>
        <v>3864.3213431912413</v>
      </c>
      <c r="AB30" s="88">
        <f t="shared" si="29"/>
        <v>3857.531066865266</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A42" sqref="A42"/>
    </sheetView>
  </sheetViews>
  <sheetFormatPr defaultColWidth="8.77734375" defaultRowHeight="14.4" x14ac:dyDescent="0.3"/>
  <cols>
    <col min="1" max="1" width="147.6640625" customWidth="1"/>
  </cols>
  <sheetData>
    <row r="1" spans="1:1" s="94" customFormat="1" x14ac:dyDescent="0.3">
      <c r="A1" s="97" t="s">
        <v>84</v>
      </c>
    </row>
    <row r="2" spans="1:1" x14ac:dyDescent="0.3">
      <c r="A2" s="97" t="s">
        <v>80</v>
      </c>
    </row>
    <row r="3" spans="1:1" s="94" customFormat="1" ht="43.2" x14ac:dyDescent="0.3">
      <c r="A3" s="95" t="s">
        <v>82</v>
      </c>
    </row>
    <row r="4" spans="1:1" s="94" customFormat="1" x14ac:dyDescent="0.3">
      <c r="A4" s="95" t="s">
        <v>83</v>
      </c>
    </row>
    <row r="5" spans="1:1" s="94" customFormat="1" x14ac:dyDescent="0.3">
      <c r="A5" s="97"/>
    </row>
    <row r="6" spans="1:1" x14ac:dyDescent="0.3">
      <c r="A6" s="93" t="s">
        <v>35</v>
      </c>
    </row>
    <row r="7" spans="1:1" ht="28.8" x14ac:dyDescent="0.3">
      <c r="A7" s="89" t="s">
        <v>81</v>
      </c>
    </row>
    <row r="8" spans="1:1" x14ac:dyDescent="0.3">
      <c r="A8" s="93"/>
    </row>
    <row r="9" spans="1:1" x14ac:dyDescent="0.3">
      <c r="A9" s="93" t="s">
        <v>36</v>
      </c>
    </row>
    <row r="10" spans="1:1" x14ac:dyDescent="0.3">
      <c r="A10" s="90" t="s">
        <v>37</v>
      </c>
    </row>
    <row r="11" spans="1:1" x14ac:dyDescent="0.3">
      <c r="A11" s="91" t="s">
        <v>38</v>
      </c>
    </row>
    <row r="13" spans="1:1" x14ac:dyDescent="0.3">
      <c r="A13" s="93" t="s">
        <v>39</v>
      </c>
    </row>
    <row r="14" spans="1:1" ht="28.8" x14ac:dyDescent="0.3">
      <c r="A14" s="91" t="s">
        <v>40</v>
      </c>
    </row>
    <row r="15" spans="1:1" ht="28.8" x14ac:dyDescent="0.3">
      <c r="A15" s="91" t="s">
        <v>41</v>
      </c>
    </row>
    <row r="16" spans="1:1" x14ac:dyDescent="0.3">
      <c r="A16" s="91" t="s">
        <v>42</v>
      </c>
    </row>
    <row r="17" spans="1:1" x14ac:dyDescent="0.3">
      <c r="A17" s="91" t="s">
        <v>43</v>
      </c>
    </row>
    <row r="18" spans="1:1" x14ac:dyDescent="0.3">
      <c r="A18" s="91"/>
    </row>
    <row r="19" spans="1:1" x14ac:dyDescent="0.3">
      <c r="A19" s="93" t="s">
        <v>44</v>
      </c>
    </row>
    <row r="20" spans="1:1" x14ac:dyDescent="0.3">
      <c r="A20" s="90" t="s">
        <v>45</v>
      </c>
    </row>
    <row r="21" spans="1:1" x14ac:dyDescent="0.3">
      <c r="A21" s="90" t="s">
        <v>46</v>
      </c>
    </row>
    <row r="22" spans="1:1" x14ac:dyDescent="0.3">
      <c r="A22" s="90" t="s">
        <v>47</v>
      </c>
    </row>
    <row r="23" spans="1:1" ht="28.8" x14ac:dyDescent="0.3">
      <c r="A23" s="91" t="s">
        <v>48</v>
      </c>
    </row>
    <row r="24" spans="1:1" x14ac:dyDescent="0.3">
      <c r="A24" s="91" t="s">
        <v>49</v>
      </c>
    </row>
    <row r="25" spans="1:1" x14ac:dyDescent="0.3">
      <c r="A25" s="91" t="s">
        <v>50</v>
      </c>
    </row>
    <row r="26" spans="1:1" x14ac:dyDescent="0.3">
      <c r="A26" s="93"/>
    </row>
    <row r="27" spans="1:1" x14ac:dyDescent="0.3">
      <c r="A27" s="90" t="s">
        <v>51</v>
      </c>
    </row>
    <row r="28" spans="1:1" x14ac:dyDescent="0.3">
      <c r="A28" s="90" t="s">
        <v>52</v>
      </c>
    </row>
    <row r="29" spans="1:1" x14ac:dyDescent="0.3">
      <c r="A29" s="90" t="s">
        <v>53</v>
      </c>
    </row>
    <row r="30" spans="1:1" x14ac:dyDescent="0.3">
      <c r="A30" s="90" t="s">
        <v>54</v>
      </c>
    </row>
    <row r="32" spans="1:1" x14ac:dyDescent="0.3">
      <c r="A32" s="90" t="s">
        <v>55</v>
      </c>
    </row>
    <row r="33" spans="1:1" ht="273.60000000000002" x14ac:dyDescent="0.3">
      <c r="A33" s="91" t="s">
        <v>56</v>
      </c>
    </row>
    <row r="34" spans="1:1" x14ac:dyDescent="0.3">
      <c r="A34" s="92"/>
    </row>
    <row r="36" spans="1:1" x14ac:dyDescent="0.3">
      <c r="A36" s="90" t="s">
        <v>57</v>
      </c>
    </row>
    <row r="37" spans="1:1" ht="28.8" x14ac:dyDescent="0.3">
      <c r="A37" s="91" t="s">
        <v>58</v>
      </c>
    </row>
    <row r="38" spans="1:1" ht="72" x14ac:dyDescent="0.3">
      <c r="A38" s="92" t="s">
        <v>59</v>
      </c>
    </row>
    <row r="39" spans="1:1" ht="28.8" x14ac:dyDescent="0.3">
      <c r="A39" s="91" t="s">
        <v>60</v>
      </c>
    </row>
    <row r="40" spans="1:1" ht="28.8" x14ac:dyDescent="0.3">
      <c r="A40" s="91" t="s">
        <v>61</v>
      </c>
    </row>
    <row r="41" spans="1:1" ht="28.8" x14ac:dyDescent="0.3">
      <c r="A41" s="91" t="s">
        <v>62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7"/>
  <sheetViews>
    <sheetView workbookViewId="0"/>
  </sheetViews>
  <sheetFormatPr defaultColWidth="8.77734375" defaultRowHeight="14.4" x14ac:dyDescent="0.3"/>
  <cols>
    <col min="1" max="1" width="140" customWidth="1"/>
  </cols>
  <sheetData>
    <row r="1" spans="1:1" x14ac:dyDescent="0.3">
      <c r="A1" s="97" t="s">
        <v>63</v>
      </c>
    </row>
    <row r="2" spans="1:1" x14ac:dyDescent="0.3">
      <c r="A2" s="95" t="s">
        <v>74</v>
      </c>
    </row>
    <row r="3" spans="1:1" x14ac:dyDescent="0.3">
      <c r="A3" s="95" t="s">
        <v>64</v>
      </c>
    </row>
    <row r="4" spans="1:1" x14ac:dyDescent="0.3">
      <c r="A4" s="95" t="s">
        <v>65</v>
      </c>
    </row>
    <row r="5" spans="1:1" x14ac:dyDescent="0.3">
      <c r="A5" s="95" t="s">
        <v>66</v>
      </c>
    </row>
    <row r="6" spans="1:1" x14ac:dyDescent="0.3">
      <c r="A6" s="95" t="s">
        <v>67</v>
      </c>
    </row>
    <row r="7" spans="1:1" x14ac:dyDescent="0.3">
      <c r="A7" s="95" t="s">
        <v>75</v>
      </c>
    </row>
    <row r="8" spans="1:1" x14ac:dyDescent="0.3">
      <c r="A8" s="95" t="s">
        <v>68</v>
      </c>
    </row>
    <row r="9" spans="1:1" x14ac:dyDescent="0.3">
      <c r="A9" s="95" t="s">
        <v>69</v>
      </c>
    </row>
    <row r="10" spans="1:1" x14ac:dyDescent="0.3">
      <c r="A10" s="95" t="s">
        <v>79</v>
      </c>
    </row>
    <row r="11" spans="1:1" x14ac:dyDescent="0.3">
      <c r="A11" s="95" t="s">
        <v>70</v>
      </c>
    </row>
    <row r="12" spans="1:1" x14ac:dyDescent="0.3">
      <c r="A12" s="95" t="s">
        <v>71</v>
      </c>
    </row>
    <row r="13" spans="1:1" x14ac:dyDescent="0.3">
      <c r="A13" s="95" t="s">
        <v>72</v>
      </c>
    </row>
    <row r="14" spans="1:1" x14ac:dyDescent="0.3">
      <c r="A14" s="95" t="s">
        <v>73</v>
      </c>
    </row>
    <row r="15" spans="1:1" ht="28.8" x14ac:dyDescent="0.3">
      <c r="A15" s="95" t="s">
        <v>76</v>
      </c>
    </row>
    <row r="16" spans="1:1" ht="57.6" x14ac:dyDescent="0.3">
      <c r="A16" s="96" t="s">
        <v>77</v>
      </c>
    </row>
    <row r="17" spans="1:1" ht="43.2" x14ac:dyDescent="0.3">
      <c r="A17" s="9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t:lpstr>
      <vt:lpstr>NOX</vt:lpstr>
      <vt:lpstr>PM10Primary</vt:lpstr>
      <vt:lpstr>PM25Primary</vt:lpstr>
      <vt:lpstr>SO2</vt:lpstr>
      <vt:lpstr>VOC</vt:lpstr>
      <vt:lpstr>NH3</vt:lpstr>
      <vt:lpstr>README</vt:lpstr>
      <vt:lpstr>DevelopmentOfData</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EPA</dc:creator>
  <cp:lastModifiedBy>Jerry D Davis</cp:lastModifiedBy>
  <dcterms:created xsi:type="dcterms:W3CDTF">2013-12-03T18:00:16Z</dcterms:created>
  <dcterms:modified xsi:type="dcterms:W3CDTF">2022-12-25T23:21:25Z</dcterms:modified>
</cp:coreProperties>
</file>