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"/>
    </mc:Choice>
  </mc:AlternateContent>
  <bookViews>
    <workbookView xWindow="0" yWindow="195" windowWidth="25545" windowHeight="15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5" i="1"/>
  <c r="D10" i="1"/>
  <c r="D11" i="1"/>
  <c r="D24" i="1"/>
  <c r="H36" i="1" l="1"/>
  <c r="G36" i="1"/>
  <c r="D36" i="1"/>
  <c r="H35" i="1"/>
  <c r="G35" i="1"/>
  <c r="D35" i="1"/>
  <c r="H34" i="1"/>
  <c r="G34" i="1"/>
  <c r="F34" i="1"/>
  <c r="E34" i="1"/>
  <c r="H33" i="1"/>
  <c r="G33" i="1"/>
  <c r="F33" i="1"/>
  <c r="E33" i="1"/>
  <c r="D33" i="1"/>
  <c r="C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4" i="1"/>
  <c r="G24" i="1"/>
  <c r="F24" i="1"/>
  <c r="E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0" i="1"/>
  <c r="G10" i="1"/>
  <c r="F10" i="1"/>
  <c r="E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</calcChain>
</file>

<file path=xl/sharedStrings.xml><?xml version="1.0" encoding="utf-8"?>
<sst xmlns="http://schemas.openxmlformats.org/spreadsheetml/2006/main" count="32" uniqueCount="23">
  <si>
    <t>설치 장비 구분</t>
    <phoneticPr fontId="3" type="noConversion"/>
  </si>
  <si>
    <t>번호</t>
    <phoneticPr fontId="3" type="noConversion"/>
  </si>
  <si>
    <t>BTS1
(1종 가스 센서)</t>
    <phoneticPr fontId="3" type="noConversion"/>
  </si>
  <si>
    <t>BTS5
(5종 가스 센서)</t>
    <phoneticPr fontId="3" type="noConversion"/>
  </si>
  <si>
    <t>B-GW</t>
    <phoneticPr fontId="3" type="noConversion"/>
  </si>
  <si>
    <t>LTE-GW</t>
    <phoneticPr fontId="3" type="noConversion"/>
  </si>
  <si>
    <t>비고</t>
    <phoneticPr fontId="3" type="noConversion"/>
  </si>
  <si>
    <t>시작일
배터리 전압(V)</t>
    <phoneticPr fontId="3" type="noConversion"/>
  </si>
  <si>
    <t>완료일
배터리 전압(V)</t>
    <phoneticPr fontId="3" type="noConversion"/>
  </si>
  <si>
    <t>소모
배터리 전압(V)</t>
    <phoneticPr fontId="3" type="noConversion"/>
  </si>
  <si>
    <r>
      <t xml:space="preserve">데이터 수신율
</t>
    </r>
    <r>
      <rPr>
        <sz val="9"/>
        <color theme="1"/>
        <rFont val="맑은 고딕"/>
        <family val="3"/>
        <charset val="129"/>
        <scheme val="minor"/>
      </rPr>
      <t xml:space="preserve">(설계 수량 : 49,980) </t>
    </r>
    <phoneticPr fontId="3" type="noConversion"/>
  </si>
  <si>
    <r>
      <t xml:space="preserve">배터리 소모량(%)
</t>
    </r>
    <r>
      <rPr>
        <sz val="9"/>
        <color theme="1"/>
        <rFont val="맑은 고딕"/>
        <family val="3"/>
        <charset val="129"/>
        <scheme val="minor"/>
      </rPr>
      <t>(시작일 - 완료일) / 1.8V</t>
    </r>
    <phoneticPr fontId="3" type="noConversion"/>
  </si>
  <si>
    <t>CO 알람 발생</t>
    <phoneticPr fontId="3" type="noConversion"/>
  </si>
  <si>
    <t>8월 24일 배터리 교체</t>
    <phoneticPr fontId="3" type="noConversion"/>
  </si>
  <si>
    <t>8월 18일 추가 설치</t>
    <phoneticPr fontId="3" type="noConversion"/>
  </si>
  <si>
    <t>8월 19일 배터리 방전</t>
    <phoneticPr fontId="3" type="noConversion"/>
  </si>
  <si>
    <t>장비 운용 결과 분석</t>
    <phoneticPr fontId="3" type="noConversion"/>
  </si>
  <si>
    <t>GW-2 배터리 교체 적용</t>
    <phoneticPr fontId="3" type="noConversion"/>
  </si>
  <si>
    <t>평균 1</t>
    <phoneticPr fontId="3" type="noConversion"/>
  </si>
  <si>
    <t>평균 2</t>
    <phoneticPr fontId="3" type="noConversion"/>
  </si>
  <si>
    <r>
      <t xml:space="preserve">데이터 Loss율
</t>
    </r>
    <r>
      <rPr>
        <sz val="9"/>
        <color theme="1"/>
        <rFont val="맑은 고딕"/>
        <family val="3"/>
        <charset val="129"/>
        <scheme val="minor"/>
      </rPr>
      <t xml:space="preserve">(설계 수량 : 49,980) </t>
    </r>
    <phoneticPr fontId="3" type="noConversion"/>
  </si>
  <si>
    <t>배터리 정보 오류-평균제외</t>
    <phoneticPr fontId="3" type="noConversion"/>
  </si>
  <si>
    <t>배터리 : GW1, 4, 5 ,6 만 적용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</si>
</sst>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);[Red]\(0.0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8" fillId="4" borderId="1" xfId="0" applyFont="1" applyFill="1" applyBorder="1" applyAlignment="1">
      <alignment horizontal="center" vertical="center" wrapText="1" readingOrder="1"/>
    </xf>
    <xf numFmtId="9" fontId="7" fillId="4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 readingOrder="1"/>
    </xf>
    <xf numFmtId="0" fontId="6" fillId="0" borderId="6" xfId="0" applyFont="1" applyFill="1" applyBorder="1" applyAlignment="1">
      <alignment horizontal="center" vertical="center"/>
    </xf>
    <xf numFmtId="9" fontId="7" fillId="0" borderId="6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 readingOrder="1"/>
    </xf>
    <xf numFmtId="10" fontId="9" fillId="0" borderId="0" xfId="1" applyNumberFormat="1" applyFont="1" applyFill="1" applyBorder="1" applyAlignment="1">
      <alignment horizontal="center" vertical="center" wrapText="1" readingOrder="1"/>
    </xf>
    <xf numFmtId="10" fontId="0" fillId="0" borderId="0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76" fontId="0" fillId="4" borderId="1" xfId="1" applyNumberFormat="1" applyFont="1" applyFill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2" fontId="9" fillId="4" borderId="1" xfId="3" applyNumberFormat="1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/>
    </xf>
    <xf numFmtId="9" fontId="7" fillId="6" borderId="1" xfId="2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" fontId="9" fillId="4" borderId="1" xfId="3" applyNumberFormat="1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9" fontId="7" fillId="4" borderId="1" xfId="2" applyNumberFormat="1" applyFont="1" applyFill="1" applyBorder="1" applyAlignment="1">
      <alignment horizontal="center" vertical="center" wrapText="1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C16" sqref="C12:C16"/>
    </sheetView>
  </sheetViews>
  <sheetFormatPr defaultRowHeight="16.5"/>
  <cols>
    <col min="1" max="1" width="20.625" customWidth="1"/>
    <col min="3" max="3" width="19" customWidth="1"/>
    <col min="4" max="8" width="20.625" customWidth="1"/>
    <col min="9" max="9" width="23.5" customWidth="1"/>
  </cols>
  <sheetData>
    <row r="1" spans="1:9" ht="41.25" customHeight="1">
      <c r="A1" s="32" t="s">
        <v>16</v>
      </c>
      <c r="B1" s="33"/>
      <c r="C1" s="33"/>
      <c r="D1" s="33"/>
      <c r="E1" s="33"/>
      <c r="F1" s="33"/>
      <c r="G1" s="33"/>
      <c r="H1" s="33"/>
      <c r="I1" s="34"/>
    </row>
    <row r="2" spans="1:9" ht="49.5" customHeight="1">
      <c r="A2" s="9" t="s">
        <v>0</v>
      </c>
      <c r="B2" s="4" t="s">
        <v>1</v>
      </c>
      <c r="C2" s="5" t="s">
        <v>10</v>
      </c>
      <c r="D2" s="5" t="s">
        <v>20</v>
      </c>
      <c r="E2" s="5" t="s">
        <v>7</v>
      </c>
      <c r="F2" s="5" t="s">
        <v>8</v>
      </c>
      <c r="G2" s="5" t="s">
        <v>9</v>
      </c>
      <c r="H2" s="5" t="s">
        <v>11</v>
      </c>
      <c r="I2" s="10" t="s">
        <v>6</v>
      </c>
    </row>
    <row r="3" spans="1:9" ht="17.25">
      <c r="A3" s="30" t="s">
        <v>2</v>
      </c>
      <c r="B3" s="6">
        <v>1</v>
      </c>
      <c r="C3" s="8">
        <v>99.909963985594246</v>
      </c>
      <c r="D3" s="8">
        <f>100-C3</f>
        <v>9.0036014405754372E-2</v>
      </c>
      <c r="E3" s="6">
        <v>8.1999999999999993</v>
      </c>
      <c r="F3" s="6">
        <v>8.1</v>
      </c>
      <c r="G3" s="6">
        <f>E3-F3</f>
        <v>9.9999999999999645E-2</v>
      </c>
      <c r="H3" s="7">
        <f>G3/1.8</f>
        <v>5.5555555555555358E-2</v>
      </c>
      <c r="I3" s="26"/>
    </row>
    <row r="4" spans="1:9" ht="17.25">
      <c r="A4" s="30"/>
      <c r="B4" s="3">
        <v>3</v>
      </c>
      <c r="C4" s="8">
        <v>81.382553021208494</v>
      </c>
      <c r="D4" s="8">
        <f t="shared" ref="D4:D36" si="0">100-C4</f>
        <v>18.617446978791506</v>
      </c>
      <c r="E4" s="6">
        <v>8.1999999999999993</v>
      </c>
      <c r="F4" s="6">
        <v>8.1</v>
      </c>
      <c r="G4" s="6">
        <f>E4-F4</f>
        <v>9.9999999999999645E-2</v>
      </c>
      <c r="H4" s="7">
        <f t="shared" ref="H4:H35" si="1">G4/1.8</f>
        <v>5.5555555555555358E-2</v>
      </c>
      <c r="I4" s="26"/>
    </row>
    <row r="5" spans="1:9" ht="17.25">
      <c r="A5" s="30"/>
      <c r="B5" s="3">
        <v>3</v>
      </c>
      <c r="C5" s="8">
        <v>99.79423868312756</v>
      </c>
      <c r="D5" s="8">
        <f t="shared" si="0"/>
        <v>0.20576131687244015</v>
      </c>
      <c r="E5" s="6">
        <v>8.1999999999999993</v>
      </c>
      <c r="F5" s="6">
        <v>8.1</v>
      </c>
      <c r="G5" s="6">
        <f>E5-F5</f>
        <v>9.9999999999999645E-2</v>
      </c>
      <c r="H5" s="7">
        <f t="shared" si="1"/>
        <v>5.5555555555555358E-2</v>
      </c>
      <c r="I5" s="26" t="s">
        <v>17</v>
      </c>
    </row>
    <row r="6" spans="1:9" ht="17.25">
      <c r="A6" s="30"/>
      <c r="B6" s="3">
        <v>5</v>
      </c>
      <c r="C6" s="8">
        <v>99.879951980792328</v>
      </c>
      <c r="D6" s="8">
        <f t="shared" si="0"/>
        <v>0.1200480192076725</v>
      </c>
      <c r="E6" s="6">
        <v>8.4</v>
      </c>
      <c r="F6" s="6">
        <v>8.1999999999999993</v>
      </c>
      <c r="G6" s="6">
        <f>E6-F6</f>
        <v>0.20000000000000107</v>
      </c>
      <c r="H6" s="7">
        <f t="shared" si="1"/>
        <v>0.1111111111111117</v>
      </c>
      <c r="I6" s="26"/>
    </row>
    <row r="7" spans="1:9" ht="17.25">
      <c r="A7" s="30"/>
      <c r="B7" s="3">
        <v>7</v>
      </c>
      <c r="C7" s="8">
        <v>99.979991996798731</v>
      </c>
      <c r="D7" s="8">
        <f t="shared" si="0"/>
        <v>2.0008003201269275E-2</v>
      </c>
      <c r="E7" s="6">
        <v>8.3000000000000007</v>
      </c>
      <c r="F7" s="6">
        <v>8.1</v>
      </c>
      <c r="G7" s="6">
        <f t="shared" ref="G7:G35" si="2">E7-F7</f>
        <v>0.20000000000000107</v>
      </c>
      <c r="H7" s="7">
        <f t="shared" si="1"/>
        <v>0.1111111111111117</v>
      </c>
      <c r="I7" s="26"/>
    </row>
    <row r="8" spans="1:9" ht="17.25">
      <c r="A8" s="30"/>
      <c r="B8" s="3">
        <v>9</v>
      </c>
      <c r="C8" s="8">
        <v>99.949979991996798</v>
      </c>
      <c r="D8" s="8">
        <f t="shared" si="0"/>
        <v>5.002000800320161E-2</v>
      </c>
      <c r="E8" s="6">
        <v>8.1999999999999993</v>
      </c>
      <c r="F8" s="6">
        <v>8.1</v>
      </c>
      <c r="G8" s="6">
        <f t="shared" si="2"/>
        <v>9.9999999999999645E-2</v>
      </c>
      <c r="H8" s="7">
        <f t="shared" si="1"/>
        <v>5.5555555555555358E-2</v>
      </c>
      <c r="I8" s="26"/>
    </row>
    <row r="9" spans="1:9" ht="17.25">
      <c r="A9" s="30"/>
      <c r="B9" s="3">
        <v>11</v>
      </c>
      <c r="C9" s="8">
        <v>97.198879551820738</v>
      </c>
      <c r="D9" s="8">
        <f t="shared" si="0"/>
        <v>2.8011204481792618</v>
      </c>
      <c r="E9" s="6">
        <v>8.3000000000000007</v>
      </c>
      <c r="F9" s="6">
        <v>8.1</v>
      </c>
      <c r="G9" s="6">
        <f>E9-F9</f>
        <v>0.20000000000000107</v>
      </c>
      <c r="H9" s="7">
        <f>G9/1.8</f>
        <v>0.1111111111111117</v>
      </c>
      <c r="I9" s="26"/>
    </row>
    <row r="10" spans="1:9">
      <c r="A10" s="30"/>
      <c r="B10" s="1" t="s">
        <v>18</v>
      </c>
      <c r="C10" s="21">
        <v>93.75</v>
      </c>
      <c r="D10" s="21">
        <f>100-C10</f>
        <v>6.25</v>
      </c>
      <c r="E10" s="35">
        <f>(SUM(E3:E9)-E5)/6</f>
        <v>8.2666666666666657</v>
      </c>
      <c r="F10" s="35">
        <f>(SUM(F3:F9)-F5)/6</f>
        <v>8.1166666666666671</v>
      </c>
      <c r="G10" s="35">
        <f>E10-F10</f>
        <v>0.14999999999999858</v>
      </c>
      <c r="H10" s="38">
        <f t="shared" si="1"/>
        <v>8.3333333333332538E-2</v>
      </c>
      <c r="I10" s="27"/>
    </row>
    <row r="11" spans="1:9">
      <c r="A11" s="30"/>
      <c r="B11" s="1" t="s">
        <v>19</v>
      </c>
      <c r="C11" s="21">
        <v>96.72</v>
      </c>
      <c r="D11" s="21">
        <f>100-C11</f>
        <v>3.2800000000000011</v>
      </c>
      <c r="E11" s="36"/>
      <c r="F11" s="37"/>
      <c r="G11" s="37"/>
      <c r="H11" s="37"/>
      <c r="I11" s="27" t="s">
        <v>17</v>
      </c>
    </row>
    <row r="12" spans="1:9" ht="17.25">
      <c r="A12" s="30" t="s">
        <v>3</v>
      </c>
      <c r="B12" s="3">
        <v>2</v>
      </c>
      <c r="C12" s="8">
        <v>97.078831532613052</v>
      </c>
      <c r="D12" s="8">
        <f t="shared" si="0"/>
        <v>2.9211684673869485</v>
      </c>
      <c r="E12" s="6">
        <v>8.1999999999999993</v>
      </c>
      <c r="F12" s="6">
        <v>7.2</v>
      </c>
      <c r="G12" s="6">
        <f t="shared" si="2"/>
        <v>0.99999999999999911</v>
      </c>
      <c r="H12" s="7">
        <f t="shared" si="1"/>
        <v>0.55555555555555503</v>
      </c>
      <c r="I12" s="26"/>
    </row>
    <row r="13" spans="1:9" ht="17.25">
      <c r="A13" s="30"/>
      <c r="B13" s="3">
        <v>4</v>
      </c>
      <c r="C13" s="8">
        <v>81.382553021208494</v>
      </c>
      <c r="D13" s="8">
        <f t="shared" si="0"/>
        <v>18.617446978791506</v>
      </c>
      <c r="E13" s="6">
        <v>8.3000000000000007</v>
      </c>
      <c r="F13" s="6">
        <v>7.3</v>
      </c>
      <c r="G13" s="6">
        <f t="shared" si="2"/>
        <v>1.0000000000000009</v>
      </c>
      <c r="H13" s="7">
        <f t="shared" si="1"/>
        <v>0.55555555555555602</v>
      </c>
      <c r="I13" s="26"/>
    </row>
    <row r="14" spans="1:9" ht="17.25">
      <c r="A14" s="30"/>
      <c r="B14" s="3">
        <v>4</v>
      </c>
      <c r="C14" s="8">
        <v>99.79423868312756</v>
      </c>
      <c r="D14" s="8">
        <f t="shared" si="0"/>
        <v>0.20576131687244015</v>
      </c>
      <c r="E14" s="6">
        <v>8.3000000000000007</v>
      </c>
      <c r="F14" s="6">
        <v>7.3</v>
      </c>
      <c r="G14" s="6">
        <f>E14-F14</f>
        <v>1.0000000000000009</v>
      </c>
      <c r="H14" s="7">
        <f>G14/1.8</f>
        <v>0.55555555555555602</v>
      </c>
      <c r="I14" s="26" t="s">
        <v>17</v>
      </c>
    </row>
    <row r="15" spans="1:9" ht="17.25">
      <c r="A15" s="30"/>
      <c r="B15" s="3">
        <v>6</v>
      </c>
      <c r="C15" s="8">
        <v>77.38095238095238</v>
      </c>
      <c r="D15" s="8">
        <f t="shared" si="0"/>
        <v>22.61904761904762</v>
      </c>
      <c r="E15" s="6">
        <v>8.3000000000000007</v>
      </c>
      <c r="F15" s="6">
        <v>7.2</v>
      </c>
      <c r="G15" s="6">
        <f t="shared" si="2"/>
        <v>1.1000000000000005</v>
      </c>
      <c r="H15" s="7">
        <f t="shared" si="1"/>
        <v>0.61111111111111138</v>
      </c>
      <c r="I15" s="26"/>
    </row>
    <row r="16" spans="1:9" ht="17.25">
      <c r="A16" s="30"/>
      <c r="B16" s="3">
        <v>8</v>
      </c>
      <c r="C16" s="8">
        <v>82.743097238895558</v>
      </c>
      <c r="D16" s="8">
        <f t="shared" si="0"/>
        <v>17.256902761104442</v>
      </c>
      <c r="E16" s="6">
        <v>8.3000000000000007</v>
      </c>
      <c r="F16" s="6">
        <v>7.2</v>
      </c>
      <c r="G16" s="6">
        <f t="shared" si="2"/>
        <v>1.1000000000000005</v>
      </c>
      <c r="H16" s="7">
        <f t="shared" si="1"/>
        <v>0.61111111111111138</v>
      </c>
      <c r="I16" s="26"/>
    </row>
    <row r="17" spans="1:9" ht="17.25">
      <c r="A17" s="30"/>
      <c r="B17" s="3">
        <v>10</v>
      </c>
      <c r="C17" s="8">
        <v>80.489999999999995</v>
      </c>
      <c r="D17" s="8">
        <f t="shared" si="0"/>
        <v>19.510000000000005</v>
      </c>
      <c r="E17" s="24">
        <v>8.3000000000000007</v>
      </c>
      <c r="F17" s="24">
        <v>8.3000000000000007</v>
      </c>
      <c r="G17" s="24">
        <f t="shared" si="2"/>
        <v>0</v>
      </c>
      <c r="H17" s="25">
        <f t="shared" si="1"/>
        <v>0</v>
      </c>
      <c r="I17" s="28" t="s">
        <v>21</v>
      </c>
    </row>
    <row r="18" spans="1:9" ht="17.25">
      <c r="A18" s="30"/>
      <c r="B18" s="3">
        <v>12</v>
      </c>
      <c r="C18" s="8">
        <v>59.36</v>
      </c>
      <c r="D18" s="8">
        <f t="shared" si="0"/>
        <v>40.64</v>
      </c>
      <c r="E18" s="6">
        <v>8.1</v>
      </c>
      <c r="F18" s="6">
        <v>7.6</v>
      </c>
      <c r="G18" s="6">
        <f t="shared" si="2"/>
        <v>0.5</v>
      </c>
      <c r="H18" s="7">
        <f t="shared" si="1"/>
        <v>0.27777777777777779</v>
      </c>
      <c r="I18" s="26"/>
    </row>
    <row r="19" spans="1:9" ht="17.25">
      <c r="A19" s="30"/>
      <c r="B19" s="3">
        <v>13</v>
      </c>
      <c r="C19" s="8">
        <v>95.81</v>
      </c>
      <c r="D19" s="8">
        <f t="shared" si="0"/>
        <v>4.1899999999999977</v>
      </c>
      <c r="E19" s="6">
        <v>8.3000000000000007</v>
      </c>
      <c r="F19" s="6">
        <v>7.2</v>
      </c>
      <c r="G19" s="6">
        <f t="shared" si="2"/>
        <v>1.1000000000000005</v>
      </c>
      <c r="H19" s="7">
        <f t="shared" si="1"/>
        <v>0.61111111111111138</v>
      </c>
      <c r="I19" s="26"/>
    </row>
    <row r="20" spans="1:9" ht="17.25">
      <c r="A20" s="30"/>
      <c r="B20" s="3">
        <v>14</v>
      </c>
      <c r="C20" s="8">
        <v>80.38</v>
      </c>
      <c r="D20" s="8">
        <f t="shared" si="0"/>
        <v>19.620000000000005</v>
      </c>
      <c r="E20" s="6">
        <v>8.1999999999999993</v>
      </c>
      <c r="F20" s="6">
        <v>7.2</v>
      </c>
      <c r="G20" s="6">
        <f>E20-F20</f>
        <v>0.99999999999999911</v>
      </c>
      <c r="H20" s="7">
        <f>G20/1.8</f>
        <v>0.55555555555555503</v>
      </c>
      <c r="I20" s="26"/>
    </row>
    <row r="21" spans="1:9" ht="17.25">
      <c r="A21" s="30"/>
      <c r="B21" s="3">
        <v>14</v>
      </c>
      <c r="C21" s="8">
        <v>98.49</v>
      </c>
      <c r="D21" s="8">
        <f t="shared" si="0"/>
        <v>1.5100000000000051</v>
      </c>
      <c r="E21" s="6">
        <v>8.1999999999999993</v>
      </c>
      <c r="F21" s="6">
        <v>7.2</v>
      </c>
      <c r="G21" s="6">
        <f t="shared" si="2"/>
        <v>0.99999999999999911</v>
      </c>
      <c r="H21" s="7">
        <f t="shared" si="1"/>
        <v>0.55555555555555503</v>
      </c>
      <c r="I21" s="26" t="s">
        <v>17</v>
      </c>
    </row>
    <row r="22" spans="1:9" ht="17.25">
      <c r="A22" s="30"/>
      <c r="B22" s="3">
        <v>15</v>
      </c>
      <c r="C22" s="8">
        <v>95.27</v>
      </c>
      <c r="D22" s="8">
        <f t="shared" si="0"/>
        <v>4.730000000000004</v>
      </c>
      <c r="E22" s="6">
        <v>8.3000000000000007</v>
      </c>
      <c r="F22" s="6">
        <v>6.9</v>
      </c>
      <c r="G22" s="6">
        <f t="shared" si="2"/>
        <v>1.4000000000000004</v>
      </c>
      <c r="H22" s="7">
        <f t="shared" si="1"/>
        <v>0.7777777777777779</v>
      </c>
      <c r="I22" s="26" t="s">
        <v>12</v>
      </c>
    </row>
    <row r="23" spans="1:9" ht="17.25">
      <c r="A23" s="30"/>
      <c r="B23" s="3">
        <v>16</v>
      </c>
      <c r="C23" s="8">
        <v>97.46</v>
      </c>
      <c r="D23" s="8">
        <f t="shared" si="0"/>
        <v>2.5400000000000063</v>
      </c>
      <c r="E23" s="6">
        <v>8.1999999999999993</v>
      </c>
      <c r="F23" s="6">
        <v>7.2</v>
      </c>
      <c r="G23" s="6">
        <f>E23-F23</f>
        <v>0.99999999999999911</v>
      </c>
      <c r="H23" s="7">
        <f>G23/1.8</f>
        <v>0.55555555555555503</v>
      </c>
      <c r="I23" s="26"/>
    </row>
    <row r="24" spans="1:9">
      <c r="A24" s="30"/>
      <c r="B24" s="1" t="s">
        <v>18</v>
      </c>
      <c r="C24" s="21">
        <v>82.662000000000006</v>
      </c>
      <c r="D24" s="21">
        <f>100-C24</f>
        <v>17.337999999999994</v>
      </c>
      <c r="E24" s="35">
        <f>(SUM(E12:E23)-E14-E21-E10)/9</f>
        <v>8.2481481481481502</v>
      </c>
      <c r="F24" s="35">
        <f>(SUM(F12:F23)-F14-F21-F10)/9</f>
        <v>7.2425925925925929</v>
      </c>
      <c r="G24" s="35">
        <f>E24-F24</f>
        <v>1.0055555555555573</v>
      </c>
      <c r="H24" s="38">
        <f>G24/1.8</f>
        <v>0.5586419753086429</v>
      </c>
      <c r="I24" s="27"/>
    </row>
    <row r="25" spans="1:9" ht="16.5" customHeight="1">
      <c r="A25" s="30"/>
      <c r="B25" s="1" t="s">
        <v>19</v>
      </c>
      <c r="C25" s="21">
        <v>85.73</v>
      </c>
      <c r="D25" s="21">
        <f>100-C25</f>
        <v>14.269999999999996</v>
      </c>
      <c r="E25" s="36"/>
      <c r="F25" s="36"/>
      <c r="G25" s="36"/>
      <c r="H25" s="37"/>
      <c r="I25" s="27" t="s">
        <v>17</v>
      </c>
    </row>
    <row r="26" spans="1:9" ht="17.25">
      <c r="A26" s="30" t="s">
        <v>5</v>
      </c>
      <c r="B26" s="3">
        <v>1</v>
      </c>
      <c r="C26" s="8">
        <v>95.63</v>
      </c>
      <c r="D26" s="8">
        <f t="shared" si="0"/>
        <v>4.3700000000000045</v>
      </c>
      <c r="E26" s="6">
        <v>8.1</v>
      </c>
      <c r="F26" s="6">
        <v>7.2</v>
      </c>
      <c r="G26" s="6">
        <f t="shared" si="2"/>
        <v>0.89999999999999947</v>
      </c>
      <c r="H26" s="7">
        <f t="shared" si="1"/>
        <v>0.49999999999999967</v>
      </c>
      <c r="I26" s="26"/>
    </row>
    <row r="27" spans="1:9" ht="17.25">
      <c r="A27" s="30"/>
      <c r="B27" s="3">
        <v>2</v>
      </c>
      <c r="C27" s="8">
        <v>80.489999999999995</v>
      </c>
      <c r="D27" s="8">
        <f t="shared" si="0"/>
        <v>19.510000000000005</v>
      </c>
      <c r="E27" s="6">
        <v>8.1</v>
      </c>
      <c r="F27" s="6">
        <v>6.3</v>
      </c>
      <c r="G27" s="6">
        <f t="shared" si="2"/>
        <v>1.7999999999999998</v>
      </c>
      <c r="H27" s="7">
        <f t="shared" si="1"/>
        <v>0.99999999999999989</v>
      </c>
      <c r="I27" s="26" t="s">
        <v>15</v>
      </c>
    </row>
    <row r="28" spans="1:9" ht="17.25">
      <c r="A28" s="30"/>
      <c r="B28" s="3">
        <v>2</v>
      </c>
      <c r="C28" s="8">
        <v>98.76</v>
      </c>
      <c r="D28" s="8">
        <f t="shared" si="0"/>
        <v>1.2399999999999949</v>
      </c>
      <c r="E28" s="6">
        <v>8.1</v>
      </c>
      <c r="F28" s="24">
        <v>6.3</v>
      </c>
      <c r="G28" s="24">
        <f>E28-F28</f>
        <v>1.7999999999999998</v>
      </c>
      <c r="H28" s="7">
        <f>G28/1.8</f>
        <v>0.99999999999999989</v>
      </c>
      <c r="I28" s="26" t="s">
        <v>17</v>
      </c>
    </row>
    <row r="29" spans="1:9" ht="17.25">
      <c r="A29" s="30"/>
      <c r="B29" s="3">
        <v>3</v>
      </c>
      <c r="C29" s="8">
        <v>95.54</v>
      </c>
      <c r="D29" s="8">
        <f t="shared" si="0"/>
        <v>4.4599999999999937</v>
      </c>
      <c r="E29" s="6">
        <v>8.1</v>
      </c>
      <c r="F29" s="24">
        <v>7.8</v>
      </c>
      <c r="G29" s="24">
        <f t="shared" si="2"/>
        <v>0.29999999999999982</v>
      </c>
      <c r="H29" s="7">
        <f t="shared" si="1"/>
        <v>0.16666666666666657</v>
      </c>
      <c r="I29" s="26" t="s">
        <v>13</v>
      </c>
    </row>
    <row r="30" spans="1:9" ht="17.25">
      <c r="A30" s="30"/>
      <c r="B30" s="3">
        <v>4</v>
      </c>
      <c r="C30" s="8">
        <v>99.07</v>
      </c>
      <c r="D30" s="8">
        <f t="shared" si="0"/>
        <v>0.93000000000000682</v>
      </c>
      <c r="E30" s="6">
        <v>8</v>
      </c>
      <c r="F30" s="6">
        <v>7.1</v>
      </c>
      <c r="G30" s="6">
        <f t="shared" si="2"/>
        <v>0.90000000000000036</v>
      </c>
      <c r="H30" s="7">
        <f t="shared" si="1"/>
        <v>0.50000000000000022</v>
      </c>
      <c r="I30" s="26"/>
    </row>
    <row r="31" spans="1:9" ht="17.25">
      <c r="A31" s="30"/>
      <c r="B31" s="3">
        <v>5</v>
      </c>
      <c r="C31" s="8">
        <v>97.14</v>
      </c>
      <c r="D31" s="8">
        <f t="shared" si="0"/>
        <v>2.8599999999999994</v>
      </c>
      <c r="E31" s="6">
        <v>8.1</v>
      </c>
      <c r="F31" s="6">
        <v>7.1</v>
      </c>
      <c r="G31" s="6">
        <f t="shared" si="2"/>
        <v>1</v>
      </c>
      <c r="H31" s="7">
        <f t="shared" si="1"/>
        <v>0.55555555555555558</v>
      </c>
      <c r="I31" s="26"/>
    </row>
    <row r="32" spans="1:9" ht="17.25">
      <c r="A32" s="30"/>
      <c r="B32" s="3">
        <v>6</v>
      </c>
      <c r="C32" s="8">
        <v>99.6</v>
      </c>
      <c r="D32" s="8">
        <f t="shared" si="0"/>
        <v>0.40000000000000568</v>
      </c>
      <c r="E32" s="6">
        <v>8</v>
      </c>
      <c r="F32" s="6">
        <v>7.2</v>
      </c>
      <c r="G32" s="6">
        <f>E32-F32</f>
        <v>0.79999999999999982</v>
      </c>
      <c r="H32" s="7">
        <f>G32/1.8</f>
        <v>0.44444444444444431</v>
      </c>
      <c r="I32" s="26"/>
    </row>
    <row r="33" spans="1:9" ht="17.25">
      <c r="A33" s="30"/>
      <c r="B33" s="1" t="s">
        <v>18</v>
      </c>
      <c r="C33" s="21">
        <f>(C26+C27+C29+C30+C31+C32)/6</f>
        <v>94.578333333333333</v>
      </c>
      <c r="D33" s="21">
        <f t="shared" si="0"/>
        <v>5.4216666666666669</v>
      </c>
      <c r="E33" s="23">
        <f>(E26+E27+E29+E30+E31+E32)/6</f>
        <v>8.0666666666666664</v>
      </c>
      <c r="F33" s="23">
        <f>(F26+F27+F29+F30+F31+F32)/6</f>
        <v>7.1166666666666671</v>
      </c>
      <c r="G33" s="23">
        <f>E33-F33</f>
        <v>0.94999999999999929</v>
      </c>
      <c r="H33" s="2">
        <f>G33/1.8</f>
        <v>0.52777777777777735</v>
      </c>
      <c r="I33" s="27"/>
    </row>
    <row r="34" spans="1:9" ht="17.25">
      <c r="A34" s="30"/>
      <c r="B34" s="1" t="s">
        <v>19</v>
      </c>
      <c r="C34" s="21">
        <v>97.58</v>
      </c>
      <c r="D34" s="21">
        <f t="shared" si="0"/>
        <v>2.4200000000000017</v>
      </c>
      <c r="E34" s="23">
        <f>(E26+E30+E31+E32)/4</f>
        <v>8.0500000000000007</v>
      </c>
      <c r="F34" s="23">
        <f>(F26+F30+F31+F32)/4</f>
        <v>7.1499999999999995</v>
      </c>
      <c r="G34" s="23">
        <f>E34-F34</f>
        <v>0.90000000000000124</v>
      </c>
      <c r="H34" s="2">
        <f>G34/1.8</f>
        <v>0.50000000000000067</v>
      </c>
      <c r="I34" s="27" t="s">
        <v>22</v>
      </c>
    </row>
    <row r="35" spans="1:9" ht="17.25">
      <c r="A35" s="30" t="s">
        <v>4</v>
      </c>
      <c r="B35" s="3">
        <v>1</v>
      </c>
      <c r="C35" s="8">
        <v>55.1</v>
      </c>
      <c r="D35" s="8">
        <f t="shared" si="0"/>
        <v>44.9</v>
      </c>
      <c r="E35" s="6">
        <v>8.3000000000000007</v>
      </c>
      <c r="F35" s="6">
        <v>8.1</v>
      </c>
      <c r="G35" s="6">
        <f t="shared" si="2"/>
        <v>0.20000000000000107</v>
      </c>
      <c r="H35" s="7">
        <f t="shared" si="1"/>
        <v>0.1111111111111117</v>
      </c>
      <c r="I35" s="26"/>
    </row>
    <row r="36" spans="1:9" ht="18" thickBot="1">
      <c r="A36" s="31"/>
      <c r="B36" s="11">
        <v>2</v>
      </c>
      <c r="C36" s="22">
        <v>91.64</v>
      </c>
      <c r="D36" s="22">
        <f t="shared" si="0"/>
        <v>8.36</v>
      </c>
      <c r="E36" s="12">
        <v>8.1999999999999993</v>
      </c>
      <c r="F36" s="12">
        <v>8.1999999999999993</v>
      </c>
      <c r="G36" s="12">
        <f>E36-F36</f>
        <v>0</v>
      </c>
      <c r="H36" s="13">
        <f>G36/1.8</f>
        <v>0</v>
      </c>
      <c r="I36" s="29" t="s">
        <v>14</v>
      </c>
    </row>
    <row r="37" spans="1:9" ht="17.25">
      <c r="A37" s="14"/>
      <c r="B37" s="15"/>
      <c r="C37" s="16"/>
      <c r="D37" s="17"/>
      <c r="E37" s="18"/>
      <c r="F37" s="18"/>
      <c r="G37" s="18"/>
      <c r="H37" s="19"/>
      <c r="I37" s="20"/>
    </row>
  </sheetData>
  <mergeCells count="13">
    <mergeCell ref="A3:A11"/>
    <mergeCell ref="A12:A25"/>
    <mergeCell ref="A26:A34"/>
    <mergeCell ref="A35:A36"/>
    <mergeCell ref="A1:I1"/>
    <mergeCell ref="E10:E11"/>
    <mergeCell ref="F10:F11"/>
    <mergeCell ref="G10:G11"/>
    <mergeCell ref="H10:H11"/>
    <mergeCell ref="E24:E25"/>
    <mergeCell ref="F24:F25"/>
    <mergeCell ref="G24:G25"/>
    <mergeCell ref="H24:H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temys</dc:creator>
  <cp:lastModifiedBy>user</cp:lastModifiedBy>
  <dcterms:created xsi:type="dcterms:W3CDTF">2022-09-01T13:19:10Z</dcterms:created>
  <dcterms:modified xsi:type="dcterms:W3CDTF">2022-09-03T08:18:45Z</dcterms:modified>
</cp:coreProperties>
</file>