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0" windowWidth="15120" windowHeight="7245" activeTab="1"/>
  </bookViews>
  <sheets>
    <sheet name="Tax Rates" sheetId="3" r:id="rId1"/>
    <sheet name="Details" sheetId="2" r:id="rId2"/>
    <sheet name="Tds Computation" sheetId="1" r:id="rId3"/>
  </sheets>
  <externalReferences>
    <externalReference r:id="rId4"/>
  </externalReferences>
  <definedNames>
    <definedName name="_Order1" hidden="1">0</definedName>
    <definedName name="DATA_01" localSheetId="2" hidden="1">'Tds Computation'!#REF!</definedName>
    <definedName name="DATA_01" hidden="1">'[1] Tax Plan ; FY-2005-06'!#REF!</definedName>
    <definedName name="DATA_02" localSheetId="2" hidden="1">'Tds Computation'!$D$20:$E$31</definedName>
    <definedName name="DATA_03" localSheetId="2" hidden="1">'Tds Computation'!#REF!</definedName>
    <definedName name="DATA_04" localSheetId="2" hidden="1">'Tds Computation'!#REF!</definedName>
    <definedName name="DATA_05" localSheetId="2" hidden="1">'Tds Computation'!#REF!</definedName>
    <definedName name="DATA_06" localSheetId="2" hidden="1">'Tds Computation'!#REF!</definedName>
    <definedName name="DATA_07" localSheetId="2" hidden="1">'Tds Computation'!$D$6:$E$15</definedName>
    <definedName name="IntroPrintArea" hidden="1">#REF!</definedName>
    <definedName name="Look1Area">#REF!</definedName>
    <definedName name="Look2Area">#REF!</definedName>
    <definedName name="Look3Area">#REF!</definedName>
    <definedName name="Look4Area">#REF!</definedName>
    <definedName name="Look5Area">#REF!</definedName>
    <definedName name="pradeepraja" hidden="1">'[1] Tax Plan ; FY-2005-06'!#REF!</definedName>
    <definedName name="pradeepraja2" hidden="1">'[1] Tax Plan ; FY-2005-06'!#REF!</definedName>
    <definedName name="_xlnm.Print_Area" localSheetId="1">Details!$B$4:$J$98</definedName>
    <definedName name="_xlnm.Print_Area" localSheetId="2">'Tds Computation'!$B$2:$F$76</definedName>
    <definedName name="TemplatePrintArea" localSheetId="2">'Tds Computation'!$C$2:$F$31</definedName>
  </definedNames>
  <calcPr calcId="145621"/>
</workbook>
</file>

<file path=xl/calcChain.xml><?xml version="1.0" encoding="utf-8"?>
<calcChain xmlns="http://schemas.openxmlformats.org/spreadsheetml/2006/main">
  <c r="E3" i="1" l="1"/>
  <c r="E2" i="1"/>
  <c r="E30" i="1"/>
  <c r="D6" i="1" l="1"/>
  <c r="D7" i="1"/>
  <c r="D43" i="1"/>
  <c r="D44" i="1"/>
  <c r="D64" i="1" l="1"/>
  <c r="D62" i="1"/>
  <c r="E62" i="1" s="1"/>
  <c r="D60" i="1"/>
  <c r="D58" i="1"/>
  <c r="E58" i="1" s="1"/>
  <c r="D56" i="1"/>
  <c r="D54" i="1"/>
  <c r="D52" i="1"/>
  <c r="E52" i="1" s="1"/>
  <c r="D47" i="1"/>
  <c r="D46" i="1"/>
  <c r="D45" i="1"/>
  <c r="D42" i="1"/>
  <c r="D41" i="1"/>
  <c r="D40" i="1"/>
  <c r="D39" i="1"/>
  <c r="D37" i="1"/>
  <c r="D36" i="1"/>
  <c r="D48" i="1" s="1"/>
  <c r="F17" i="1"/>
  <c r="F16" i="1"/>
  <c r="D14" i="1"/>
  <c r="D13" i="1"/>
  <c r="D12" i="1"/>
  <c r="E12" i="1" s="1"/>
  <c r="D11" i="1"/>
  <c r="E14" i="1"/>
  <c r="E13" i="1"/>
  <c r="D9" i="1"/>
  <c r="D10" i="1"/>
  <c r="J25" i="2" l="1"/>
  <c r="F14" i="2"/>
  <c r="F15" i="2" s="1"/>
  <c r="F16" i="2" s="1"/>
  <c r="F17" i="2" s="1"/>
  <c r="F18" i="2" s="1"/>
  <c r="F19" i="2" s="1"/>
  <c r="D15" i="2"/>
  <c r="E60" i="1"/>
  <c r="D49" i="1"/>
  <c r="E49" i="1" s="1"/>
  <c r="D8" i="1"/>
  <c r="D15" i="1" s="1"/>
  <c r="D16" i="2" l="1"/>
  <c r="D17" i="2" s="1"/>
  <c r="D18" i="2" s="1"/>
  <c r="D19" i="2" s="1"/>
  <c r="D21" i="1"/>
  <c r="E64" i="1"/>
  <c r="E56" i="1"/>
  <c r="E54" i="1"/>
  <c r="E48" i="1"/>
  <c r="E11" i="1"/>
  <c r="E10" i="1"/>
  <c r="E9" i="1"/>
  <c r="E28" i="1" s="1"/>
  <c r="E8" i="1"/>
  <c r="E26" i="1" s="1"/>
  <c r="E6" i="1"/>
  <c r="D24" i="1" s="1"/>
  <c r="D23" i="1" l="1"/>
  <c r="E65" i="1"/>
  <c r="E7" i="1"/>
  <c r="D22" i="1" s="1"/>
  <c r="E15" i="1" l="1"/>
  <c r="F18" i="1" s="1"/>
  <c r="E24" i="1"/>
  <c r="F30" i="1" s="1"/>
  <c r="F32" i="1" l="1"/>
  <c r="F67" i="1" s="1"/>
  <c r="E71" i="1" l="1"/>
  <c r="E73" i="1" s="1"/>
  <c r="E74" i="1" s="1"/>
  <c r="F74" i="1" s="1"/>
</calcChain>
</file>

<file path=xl/sharedStrings.xml><?xml version="1.0" encoding="utf-8"?>
<sst xmlns="http://schemas.openxmlformats.org/spreadsheetml/2006/main" count="176" uniqueCount="151">
  <si>
    <t>Description</t>
  </si>
  <si>
    <t>Per Month</t>
  </si>
  <si>
    <t>Per Year</t>
  </si>
  <si>
    <t>Rs.</t>
  </si>
  <si>
    <t>Basic pay</t>
  </si>
  <si>
    <t>House rent allowance</t>
  </si>
  <si>
    <t>Medical allowance</t>
  </si>
  <si>
    <t>Conveyance allowance</t>
  </si>
  <si>
    <t>Gross Salary</t>
  </si>
  <si>
    <t>HRA   ( The Least)</t>
  </si>
  <si>
    <t>(ii) Actual HRA received</t>
  </si>
  <si>
    <t>(iii) Rent paid in excess of 10% Salary</t>
  </si>
  <si>
    <t>(iv) 50% of Salary</t>
  </si>
  <si>
    <t>Medical</t>
  </si>
  <si>
    <t>Conveyance</t>
  </si>
  <si>
    <t>NET TAXABLE SALARY</t>
  </si>
  <si>
    <t>U/s 80 C</t>
  </si>
  <si>
    <t>Total</t>
  </si>
  <si>
    <t>U/s 80 D</t>
  </si>
  <si>
    <t>U/s 80 DD</t>
  </si>
  <si>
    <t>U/s 80 E</t>
  </si>
  <si>
    <t>U/s 80 U</t>
  </si>
  <si>
    <t xml:space="preserve">Sub Total </t>
  </si>
  <si>
    <t>TAXABLE INCOME</t>
  </si>
  <si>
    <t>Particulars of Tax</t>
  </si>
  <si>
    <t>Tax on above</t>
  </si>
  <si>
    <t>Education Cess @ 3%</t>
  </si>
  <si>
    <t xml:space="preserve">Total Tax </t>
  </si>
  <si>
    <t>Interest on Housing Loan - 150000</t>
  </si>
  <si>
    <t>Pension Plan U/s 80CCC</t>
  </si>
  <si>
    <t>Life Insurance premium of self or dependants</t>
  </si>
  <si>
    <t>Employee Provident Fund</t>
  </si>
  <si>
    <t xml:space="preserve">Public Provident Fund </t>
  </si>
  <si>
    <t>National Savings Certificate (NSC)</t>
  </si>
  <si>
    <t>Accrued interest on NSC Investment</t>
  </si>
  <si>
    <t>Unit linked insurance plan of LIC / UTI</t>
  </si>
  <si>
    <t>Annuity plan of LIC</t>
  </si>
  <si>
    <t>Housing Loan repayments (Principal only)</t>
  </si>
  <si>
    <t>Tuition Fees towards full-time education of any 2 children of assessee</t>
  </si>
  <si>
    <t>Investment in units of notified mutual funds</t>
  </si>
  <si>
    <t>U/s 80DDB</t>
  </si>
  <si>
    <t>U/s 80 G</t>
  </si>
  <si>
    <t>Employee Name</t>
  </si>
  <si>
    <t>Permanent A/c No. (PAN)</t>
  </si>
  <si>
    <t>Employee No.</t>
  </si>
  <si>
    <t>Gender</t>
  </si>
  <si>
    <t>If staying in rented accomodation, please give details of rent paid</t>
  </si>
  <si>
    <t>Month</t>
  </si>
  <si>
    <t>Amount (Rs)</t>
  </si>
  <si>
    <t>DEDUCTIONS UNDER CHAPTER VI A</t>
  </si>
  <si>
    <t>Particulars</t>
  </si>
  <si>
    <t>1. Section 80C (max Rs 1,00,000 )</t>
  </si>
  <si>
    <t>2. Other Deductions U/c VI-A</t>
  </si>
  <si>
    <t>80D</t>
  </si>
  <si>
    <t>80DD</t>
  </si>
  <si>
    <t>80DDB</t>
  </si>
  <si>
    <t>80E</t>
  </si>
  <si>
    <t>The entire amount of interest is deductible without any limit</t>
  </si>
  <si>
    <t>80G</t>
  </si>
  <si>
    <t xml:space="preserve">The quantum of deduction depends on the type of donee. </t>
  </si>
  <si>
    <t>80U</t>
  </si>
  <si>
    <t>OTHER INCOME / LOSS</t>
  </si>
  <si>
    <t>1. Interest on Housing Loan, if any, in case the property is self-occupied</t>
  </si>
  <si>
    <t>2. If the property is let out, net rental income ( Attach computation of rental income separately)</t>
  </si>
  <si>
    <t>3. Any other Income</t>
  </si>
  <si>
    <t>EARNINGS &amp; DEDUCTIONS FROM PREVIOUS EMPLOYER</t>
  </si>
  <si>
    <t>Total amount                                (Rs)</t>
  </si>
  <si>
    <t xml:space="preserve">Earnings  </t>
  </si>
  <si>
    <t>Basic Salary</t>
  </si>
  <si>
    <t>House Rent Allowance (HRA)</t>
  </si>
  <si>
    <t>Medical Reimbursement</t>
  </si>
  <si>
    <t>Other Allowances</t>
  </si>
  <si>
    <t>Taxable value of perquisites</t>
  </si>
  <si>
    <t>Deductions</t>
  </si>
  <si>
    <t>Employee Provident Fund (EPF)</t>
  </si>
  <si>
    <t>Professional Tax (PT)</t>
  </si>
  <si>
    <t>Income Tax (TDS)</t>
  </si>
  <si>
    <t xml:space="preserve">Notes: </t>
  </si>
  <si>
    <t xml:space="preserve">         other employer during the year</t>
  </si>
  <si>
    <t xml:space="preserve">     2. Necessary documents in support of the above investments / declarations must be furnished</t>
  </si>
  <si>
    <t xml:space="preserve">         stipulated time, income tax will be deducted as applicable.</t>
  </si>
  <si>
    <t>Name:</t>
  </si>
  <si>
    <t>Date:</t>
  </si>
  <si>
    <t>(Signature)</t>
  </si>
  <si>
    <t>Basic:</t>
  </si>
  <si>
    <t>HRA:</t>
  </si>
  <si>
    <t>Medical Allowance :</t>
  </si>
  <si>
    <t>Conveyance allowance:</t>
  </si>
  <si>
    <t>Deductions in Taxable income</t>
  </si>
  <si>
    <t>Computation of Income tax</t>
  </si>
  <si>
    <t>Slab</t>
  </si>
  <si>
    <t>Tax computation</t>
  </si>
  <si>
    <t>nil</t>
  </si>
  <si>
    <t>Taxable income in Rs</t>
  </si>
  <si>
    <t>Monthly salary</t>
  </si>
  <si>
    <t>PL encashed</t>
  </si>
  <si>
    <t>P L Encashed</t>
  </si>
  <si>
    <t xml:space="preserve">         Monthly total</t>
  </si>
  <si>
    <t>(i) Rent Paid  for the year</t>
  </si>
  <si>
    <t>3% of tax computed</t>
  </si>
  <si>
    <t>add education cess</t>
  </si>
  <si>
    <t>PAN No:</t>
  </si>
  <si>
    <t>News Paper Allowance</t>
  </si>
  <si>
    <t>City Allowance</t>
  </si>
  <si>
    <t>Periodical Claims</t>
  </si>
  <si>
    <t>Special allowances</t>
  </si>
  <si>
    <r>
      <t>CHAPTER VI A DEDUCTIONS-</t>
    </r>
    <r>
      <rPr>
        <b/>
        <sz val="14"/>
        <rFont val="Times"/>
        <family val="1"/>
      </rPr>
      <t>INVESTMENTS</t>
    </r>
  </si>
  <si>
    <r>
      <t xml:space="preserve">Donations for charitable purposes U/s </t>
    </r>
    <r>
      <rPr>
        <b/>
        <sz val="14"/>
        <rFont val="Times"/>
        <family val="1"/>
      </rPr>
      <t xml:space="preserve">80G </t>
    </r>
  </si>
  <si>
    <r>
      <t xml:space="preserve">Medical treatment of dependent with disability U/s </t>
    </r>
    <r>
      <rPr>
        <b/>
        <sz val="14"/>
        <color indexed="18"/>
        <rFont val="Times"/>
        <family val="1"/>
      </rPr>
      <t xml:space="preserve">80DD </t>
    </r>
  </si>
  <si>
    <r>
      <rPr>
        <sz val="14"/>
        <color indexed="57"/>
        <rFont val="Times"/>
        <family val="1"/>
      </rPr>
      <t>Medical treatment of assessee for specified ailments or disease</t>
    </r>
    <r>
      <rPr>
        <b/>
        <sz val="14"/>
        <color indexed="57"/>
        <rFont val="Times"/>
        <family val="1"/>
      </rPr>
      <t>s U/s 80DDB (max Rs 60,000)</t>
    </r>
  </si>
  <si>
    <r>
      <t xml:space="preserve">Repayment of interest on Educational Loan U/s </t>
    </r>
    <r>
      <rPr>
        <b/>
        <sz val="14"/>
        <color indexed="49"/>
        <rFont val="Times"/>
        <family val="1"/>
      </rPr>
      <t xml:space="preserve">80E </t>
    </r>
    <r>
      <rPr>
        <sz val="14"/>
        <color indexed="49"/>
        <rFont val="Times"/>
        <family val="1"/>
      </rPr>
      <t>- Proof should be submitted ( no limit)</t>
    </r>
  </si>
  <si>
    <r>
      <t xml:space="preserve">Donations for charitable purposes U/s </t>
    </r>
    <r>
      <rPr>
        <b/>
        <sz val="14"/>
        <color indexed="53"/>
        <rFont val="Times"/>
        <family val="1"/>
      </rPr>
      <t>80G</t>
    </r>
  </si>
  <si>
    <r>
      <t xml:space="preserve">Deductions for disability U/s </t>
    </r>
    <r>
      <rPr>
        <b/>
        <sz val="14"/>
        <color indexed="60"/>
        <rFont val="Times"/>
        <family val="1"/>
      </rPr>
      <t>80U ( max Rs 50,000)</t>
    </r>
  </si>
  <si>
    <r>
      <t xml:space="preserve">Note: </t>
    </r>
    <r>
      <rPr>
        <i/>
        <sz val="14"/>
        <rFont val="Times"/>
        <family val="1"/>
      </rPr>
      <t>The aggregate amount of deduction under Section 80C is restricted to Rs.1,00,000/-. The quantum of deductions available under other Sections are as under:</t>
    </r>
  </si>
  <si>
    <r>
      <t xml:space="preserve">     1. Copy of </t>
    </r>
    <r>
      <rPr>
        <b/>
        <u/>
        <sz val="14"/>
        <rFont val="Times"/>
        <family val="1"/>
      </rPr>
      <t>Form 16</t>
    </r>
    <r>
      <rPr>
        <sz val="14"/>
        <rFont val="Times"/>
        <family val="1"/>
      </rPr>
      <t xml:space="preserve"> or </t>
    </r>
    <r>
      <rPr>
        <b/>
        <u/>
        <sz val="14"/>
        <rFont val="Times"/>
        <family val="1"/>
      </rPr>
      <t>Form 12B</t>
    </r>
    <r>
      <rPr>
        <sz val="14"/>
        <rFont val="Times"/>
        <family val="1"/>
      </rPr>
      <t xml:space="preserve"> must be enclosed, if salary has been received from any </t>
    </r>
  </si>
  <si>
    <t>Monthly Salary details ( in Rs )</t>
  </si>
  <si>
    <t xml:space="preserve">TDS </t>
  </si>
  <si>
    <r>
      <t xml:space="preserve">Repayment of interest on Educational Loan U/s </t>
    </r>
    <r>
      <rPr>
        <b/>
        <sz val="14"/>
        <rFont val="Times"/>
        <family val="1"/>
      </rPr>
      <t>80E</t>
    </r>
    <r>
      <rPr>
        <sz val="14"/>
        <rFont val="Times"/>
        <family val="1"/>
      </rPr>
      <t xml:space="preserve"> - Proof should be submitted ( no limit)</t>
    </r>
  </si>
  <si>
    <r>
      <t xml:space="preserve">Medical treatment of assessee for specified ailments or diseases U/s </t>
    </r>
    <r>
      <rPr>
        <b/>
        <sz val="14"/>
        <rFont val="Times"/>
        <family val="1"/>
      </rPr>
      <t>80DDB</t>
    </r>
    <r>
      <rPr>
        <sz val="14"/>
        <rFont val="Times"/>
        <family val="1"/>
      </rPr>
      <t xml:space="preserve"> (max Rs 60,000)</t>
    </r>
  </si>
  <si>
    <t>Rs.50,000/- for 'ordinary' disability and Rs.1,00,000/- for 'severe' disability</t>
  </si>
  <si>
    <t>Fixed deposits for 5 years and above</t>
  </si>
  <si>
    <r>
      <t>Mediclaim Insurance U/s</t>
    </r>
    <r>
      <rPr>
        <b/>
        <sz val="14"/>
        <color indexed="36"/>
        <rFont val="Times"/>
        <family val="1"/>
      </rPr>
      <t xml:space="preserve"> 80D</t>
    </r>
    <r>
      <rPr>
        <sz val="14"/>
        <color indexed="36"/>
        <rFont val="Times"/>
        <family val="1"/>
      </rPr>
      <t xml:space="preserve"> (max Rs 15,000)</t>
    </r>
  </si>
  <si>
    <r>
      <t>Mediclaim Insurance U/s</t>
    </r>
    <r>
      <rPr>
        <b/>
        <sz val="14"/>
        <rFont val="Times"/>
        <family val="1"/>
      </rPr>
      <t xml:space="preserve"> 80D</t>
    </r>
    <r>
      <rPr>
        <sz val="14"/>
        <rFont val="Times"/>
        <family val="1"/>
      </rPr>
      <t xml:space="preserve"> (max Rs 15,000)/in addition Rs.20000/- if Parents are above 65 years </t>
    </r>
  </si>
  <si>
    <r>
      <t xml:space="preserve">Medical treatment of dependent with disability </t>
    </r>
    <r>
      <rPr>
        <b/>
        <sz val="14"/>
        <rFont val="Times"/>
        <family val="1"/>
      </rPr>
      <t xml:space="preserve">U/s 80DD </t>
    </r>
    <r>
      <rPr>
        <sz val="14"/>
        <rFont val="Times"/>
        <family val="1"/>
      </rPr>
      <t>(Max.Rs.50,000)/If Severe disability is Rs.100000/-</t>
    </r>
  </si>
  <si>
    <t>Deduction for Physically Challenged Employee Rs 50,000 / in case taxpayer is suffering from severe disability Rs 1, 00,000.</t>
  </si>
  <si>
    <t>Permanent physical disability/handicapped employees (Max.allowed Rs. 50,000/-)
(Necessary proofs to be submitted)/ in case taxpayer is suffering from severe disability Rs 1, 00,000.</t>
  </si>
  <si>
    <t>Other allowance :</t>
  </si>
  <si>
    <t>Edi. allowance</t>
  </si>
  <si>
    <t>Lunch allowance :</t>
  </si>
  <si>
    <t xml:space="preserve"> Tax Plan FY: 2012-13</t>
  </si>
  <si>
    <t>Variable Pay (incl.Loyalty)</t>
  </si>
  <si>
    <t>200000  &lt;   … &lt; 500000</t>
  </si>
  <si>
    <t>10 % of salary above 200000</t>
  </si>
  <si>
    <t xml:space="preserve">  upto 2,00,000</t>
  </si>
  <si>
    <t>30000 "+ " 20 % of salary above 500000</t>
  </si>
  <si>
    <t>above 1000000</t>
  </si>
  <si>
    <t>500000 &lt; …. &lt; 1000000</t>
  </si>
  <si>
    <t>130000 + 30 % of salary above 1000000</t>
  </si>
  <si>
    <t>INCOME TAX DECLARATION FOR THE FINANCIAL YEAR 2012-13</t>
  </si>
  <si>
    <t xml:space="preserve">Rs.15,000/-, condition being that the payment of premia has to be made by cheque/in addition Rs.20000/- if Parents are above 60 years </t>
  </si>
  <si>
    <t>Professional Tax 2012-13</t>
  </si>
  <si>
    <t>Rajiv Gandhi Equity Savings Scheme 50% of Investment upto Rs.50000/- whose annual income below is Rs.10 lakh)</t>
  </si>
  <si>
    <t>Rs.60,000/-In case of patient being Sr. Citizen and Rs.40000/- is applicable for those are below 60 year</t>
  </si>
  <si>
    <t>(Applicable only for those employees who join during the financial year, i.e after April 1, 2012)</t>
  </si>
  <si>
    <t>Professional tax 2012-13</t>
  </si>
  <si>
    <t>Men and Women</t>
  </si>
  <si>
    <t xml:space="preserve">         not later than January 21, 2013. In the event of non-submission of proof of investment within the </t>
  </si>
  <si>
    <t>M</t>
  </si>
  <si>
    <t>GOVINDARAJAN.G</t>
  </si>
  <si>
    <t>PGR-438</t>
  </si>
  <si>
    <t>AWFPG2673Q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</si>
</sst>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_);_(* \(#,##0\);_(* &quot;-&quot;??_);_(@_)"/>
    <numFmt numFmtId="165" formatCode="mm/dd/yy"/>
    <numFmt numFmtId="166" formatCode="0_);[Red]\(0\)"/>
    <numFmt numFmtId="167" formatCode="[$-409]mmmm\-yy;@"/>
  </numFmts>
  <fonts count="31" x14ac:knownFonts="1">
    <font>
      <sz val="10"/>
      <name val="Arial"/>
      <family val="2"/>
    </font>
    <font>
      <sz val="10"/>
      <name val="Arial"/>
      <family val="2"/>
    </font>
    <font>
      <sz val="14"/>
      <name val="Times"/>
      <family val="1"/>
    </font>
    <font>
      <b/>
      <sz val="14"/>
      <name val="Times"/>
      <family val="1"/>
    </font>
    <font>
      <b/>
      <sz val="14"/>
      <color indexed="12"/>
      <name val="Times"/>
      <family val="1"/>
    </font>
    <font>
      <b/>
      <sz val="14"/>
      <color indexed="10"/>
      <name val="Times"/>
      <family val="1"/>
    </font>
    <font>
      <b/>
      <i/>
      <sz val="14"/>
      <name val="Times"/>
      <family val="1"/>
    </font>
    <font>
      <b/>
      <sz val="14"/>
      <color indexed="57"/>
      <name val="Times"/>
      <family val="1"/>
    </font>
    <font>
      <i/>
      <sz val="14"/>
      <name val="Times"/>
      <family val="1"/>
    </font>
    <font>
      <b/>
      <i/>
      <sz val="14"/>
      <color rgb="FF0070C0"/>
      <name val="Times"/>
      <family val="1"/>
    </font>
    <font>
      <sz val="14"/>
      <color rgb="FF0070C0"/>
      <name val="Times"/>
      <family val="1"/>
    </font>
    <font>
      <sz val="14"/>
      <color rgb="FFFF0000"/>
      <name val="Times"/>
      <family val="1"/>
    </font>
    <font>
      <sz val="14"/>
      <color theme="7" tint="-0.249977111117893"/>
      <name val="Times"/>
      <family val="1"/>
    </font>
    <font>
      <b/>
      <sz val="14"/>
      <color indexed="36"/>
      <name val="Times"/>
      <family val="1"/>
    </font>
    <font>
      <sz val="14"/>
      <color indexed="36"/>
      <name val="Times"/>
      <family val="1"/>
    </font>
    <font>
      <sz val="14"/>
      <color theme="3" tint="-0.249977111117893"/>
      <name val="Times"/>
      <family val="1"/>
    </font>
    <font>
      <b/>
      <sz val="14"/>
      <color indexed="18"/>
      <name val="Times"/>
      <family val="1"/>
    </font>
    <font>
      <b/>
      <sz val="14"/>
      <color theme="6" tint="-0.499984740745262"/>
      <name val="Times"/>
      <family val="1"/>
    </font>
    <font>
      <sz val="14"/>
      <color indexed="57"/>
      <name val="Times"/>
      <family val="1"/>
    </font>
    <font>
      <sz val="14"/>
      <color theme="8" tint="-0.249977111117893"/>
      <name val="Times"/>
      <family val="1"/>
    </font>
    <font>
      <b/>
      <sz val="14"/>
      <color indexed="49"/>
      <name val="Times"/>
      <family val="1"/>
    </font>
    <font>
      <sz val="14"/>
      <color indexed="49"/>
      <name val="Times"/>
      <family val="1"/>
    </font>
    <font>
      <sz val="14"/>
      <color theme="9" tint="-0.249977111117893"/>
      <name val="Times"/>
      <family val="1"/>
    </font>
    <font>
      <b/>
      <sz val="14"/>
      <color indexed="53"/>
      <name val="Times"/>
      <family val="1"/>
    </font>
    <font>
      <sz val="14"/>
      <color rgb="FFC00000"/>
      <name val="Times"/>
      <family val="1"/>
    </font>
    <font>
      <b/>
      <sz val="14"/>
      <color indexed="60"/>
      <name val="Times"/>
      <family val="1"/>
    </font>
    <font>
      <b/>
      <u/>
      <sz val="14"/>
      <name val="Times"/>
      <family val="1"/>
    </font>
    <font>
      <sz val="20"/>
      <name val="Times"/>
      <family val="1"/>
    </font>
    <font>
      <sz val="10"/>
      <name val="Times"/>
      <family val="1"/>
    </font>
    <font>
      <sz val="18"/>
      <color rgb="FFFF0000"/>
      <name val="Times"/>
      <family val="1"/>
    </font>
    <font>
      <sz val="20"/>
      <color rgb="FFFF0000"/>
      <name val="Times"/>
      <family val="1"/>
    </font>
  </fonts>
  <fills count="1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38" fontId="0" fillId="0" borderId="0" applyFont="0" applyBorder="0" applyAlignment="0" applyProtection="0"/>
    <xf numFmtId="38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9" fontId="1" fillId="0" borderId="0" applyFont="0" applyFill="0" applyBorder="0" applyAlignment="0" applyProtection="0"/>
  </cellStyleXfs>
  <cellXfs count="249">
    <xf numFmtId="38" fontId="0" fillId="0" borderId="0" xfId="0"/>
    <xf numFmtId="38" fontId="2" fillId="0" borderId="0" xfId="0" applyFont="1" applyFill="1" applyBorder="1" applyAlignment="1" applyProtection="1">
      <alignment horizontal="left" vertical="center"/>
    </xf>
    <xf numFmtId="38" fontId="2" fillId="0" borderId="2" xfId="0" applyFont="1" applyFill="1" applyBorder="1" applyAlignment="1" applyProtection="1">
      <alignment horizontal="left"/>
    </xf>
    <xf numFmtId="38" fontId="4" fillId="2" borderId="53" xfId="0" applyFont="1" applyFill="1" applyBorder="1" applyAlignment="1" applyProtection="1">
      <alignment horizontal="center" wrapText="1"/>
      <protection locked="0"/>
    </xf>
    <xf numFmtId="38" fontId="2" fillId="0" borderId="0" xfId="0" applyFont="1" applyFill="1" applyBorder="1" applyAlignment="1" applyProtection="1">
      <alignment horizontal="left"/>
    </xf>
    <xf numFmtId="38" fontId="2" fillId="0" borderId="19" xfId="0" applyFont="1" applyFill="1" applyBorder="1" applyAlignment="1" applyProtection="1">
      <alignment horizontal="left"/>
    </xf>
    <xf numFmtId="38" fontId="4" fillId="2" borderId="54" xfId="0" applyFont="1" applyFill="1" applyBorder="1" applyAlignment="1" applyProtection="1">
      <alignment horizontal="center" wrapText="1"/>
      <protection locked="0"/>
    </xf>
    <xf numFmtId="38" fontId="2" fillId="0" borderId="19" xfId="0" applyFont="1" applyFill="1" applyBorder="1" applyAlignment="1" applyProtection="1">
      <alignment horizontal="left" vertical="center"/>
    </xf>
    <xf numFmtId="38" fontId="2" fillId="0" borderId="21" xfId="0" applyFont="1" applyFill="1" applyBorder="1" applyAlignment="1" applyProtection="1">
      <alignment horizontal="left" vertical="center"/>
    </xf>
    <xf numFmtId="164" fontId="3" fillId="3" borderId="0" xfId="1" applyNumberFormat="1" applyFont="1" applyFill="1" applyBorder="1"/>
    <xf numFmtId="38" fontId="2" fillId="3" borderId="0" xfId="1" applyFont="1" applyFill="1" applyBorder="1" applyAlignment="1" applyProtection="1">
      <alignment horizontal="right" vertical="center"/>
      <protection locked="0"/>
    </xf>
    <xf numFmtId="38" fontId="2" fillId="3" borderId="0" xfId="0" applyFont="1" applyFill="1" applyBorder="1" applyAlignment="1" applyProtection="1">
      <alignment horizontal="right" vertical="center"/>
    </xf>
    <xf numFmtId="38" fontId="3" fillId="5" borderId="0" xfId="0" applyFont="1" applyFill="1" applyBorder="1" applyAlignment="1" applyProtection="1">
      <alignment horizontal="right" vertical="center"/>
    </xf>
    <xf numFmtId="38" fontId="5" fillId="3" borderId="0" xfId="0" applyFont="1" applyFill="1" applyBorder="1" applyAlignment="1" applyProtection="1">
      <alignment horizontal="right" vertical="center"/>
    </xf>
    <xf numFmtId="38" fontId="3" fillId="3" borderId="0" xfId="0" applyFont="1" applyFill="1" applyBorder="1" applyAlignment="1" applyProtection="1">
      <alignment horizontal="right" vertical="center"/>
    </xf>
    <xf numFmtId="38" fontId="2" fillId="7" borderId="0" xfId="0" applyFont="1" applyFill="1" applyBorder="1" applyAlignment="1" applyProtection="1">
      <alignment horizontal="left" vertical="center"/>
    </xf>
    <xf numFmtId="38" fontId="5" fillId="0" borderId="0" xfId="0" applyFont="1" applyFill="1" applyBorder="1" applyAlignment="1" applyProtection="1">
      <alignment horizontal="left" vertical="center"/>
    </xf>
    <xf numFmtId="38" fontId="2" fillId="8" borderId="0" xfId="0" applyFont="1" applyFill="1"/>
    <xf numFmtId="38" fontId="2" fillId="0" borderId="0" xfId="0" applyFont="1"/>
    <xf numFmtId="0" fontId="2" fillId="8" borderId="0" xfId="0" applyNumberFormat="1" applyFont="1" applyFill="1"/>
    <xf numFmtId="0" fontId="2" fillId="8" borderId="26" xfId="0" applyNumberFormat="1" applyFont="1" applyFill="1" applyBorder="1"/>
    <xf numFmtId="0" fontId="2" fillId="8" borderId="0" xfId="0" applyNumberFormat="1" applyFont="1" applyFill="1" applyBorder="1"/>
    <xf numFmtId="0" fontId="2" fillId="8" borderId="27" xfId="0" applyNumberFormat="1" applyFont="1" applyFill="1" applyBorder="1"/>
    <xf numFmtId="0" fontId="3" fillId="8" borderId="28" xfId="0" applyNumberFormat="1" applyFont="1" applyFill="1" applyBorder="1"/>
    <xf numFmtId="0" fontId="4" fillId="10" borderId="29" xfId="0" applyNumberFormat="1" applyFont="1" applyFill="1" applyBorder="1" applyAlignment="1">
      <alignment horizontal="center"/>
    </xf>
    <xf numFmtId="0" fontId="3" fillId="8" borderId="30" xfId="0" applyNumberFormat="1" applyFont="1" applyFill="1" applyBorder="1"/>
    <xf numFmtId="0" fontId="2" fillId="10" borderId="31" xfId="0" applyNumberFormat="1" applyFont="1" applyFill="1" applyBorder="1"/>
    <xf numFmtId="0" fontId="3" fillId="8" borderId="32" xfId="0" applyNumberFormat="1" applyFont="1" applyFill="1" applyBorder="1"/>
    <xf numFmtId="0" fontId="3" fillId="8" borderId="34" xfId="0" applyNumberFormat="1" applyFont="1" applyFill="1" applyBorder="1"/>
    <xf numFmtId="0" fontId="7" fillId="10" borderId="35" xfId="0" applyNumberFormat="1" applyFont="1" applyFill="1" applyBorder="1" applyAlignment="1">
      <alignment horizontal="center"/>
    </xf>
    <xf numFmtId="0" fontId="2" fillId="8" borderId="37" xfId="0" applyNumberFormat="1" applyFont="1" applyFill="1" applyBorder="1" applyAlignment="1">
      <alignment horizontal="center"/>
    </xf>
    <xf numFmtId="0" fontId="2" fillId="8" borderId="38" xfId="0" applyNumberFormat="1" applyFont="1" applyFill="1" applyBorder="1" applyAlignment="1">
      <alignment horizontal="center"/>
    </xf>
    <xf numFmtId="38" fontId="8" fillId="8" borderId="0" xfId="0" applyFont="1" applyFill="1"/>
    <xf numFmtId="167" fontId="2" fillId="8" borderId="36" xfId="0" applyNumberFormat="1" applyFont="1" applyFill="1" applyBorder="1" applyAlignment="1">
      <alignment horizontal="center"/>
    </xf>
    <xf numFmtId="167" fontId="2" fillId="8" borderId="37" xfId="0" applyNumberFormat="1" applyFont="1" applyFill="1" applyBorder="1" applyAlignment="1">
      <alignment horizontal="center"/>
    </xf>
    <xf numFmtId="38" fontId="2" fillId="8" borderId="41" xfId="0" applyFont="1" applyFill="1" applyBorder="1"/>
    <xf numFmtId="38" fontId="2" fillId="8" borderId="13" xfId="0" applyFont="1" applyFill="1" applyBorder="1"/>
    <xf numFmtId="0" fontId="3" fillId="8" borderId="26" xfId="0" applyNumberFormat="1" applyFont="1" applyFill="1" applyBorder="1" applyAlignment="1"/>
    <xf numFmtId="0" fontId="3" fillId="8" borderId="0" xfId="0" applyNumberFormat="1" applyFont="1" applyFill="1" applyBorder="1" applyAlignment="1"/>
    <xf numFmtId="0" fontId="3" fillId="8" borderId="27" xfId="0" applyNumberFormat="1" applyFont="1" applyFill="1" applyBorder="1" applyAlignment="1"/>
    <xf numFmtId="0" fontId="3" fillId="8" borderId="38" xfId="0" applyNumberFormat="1" applyFont="1" applyFill="1" applyBorder="1" applyAlignment="1">
      <alignment horizontal="center"/>
    </xf>
    <xf numFmtId="38" fontId="2" fillId="8" borderId="53" xfId="0" applyFont="1" applyFill="1" applyBorder="1"/>
    <xf numFmtId="38" fontId="2" fillId="8" borderId="54" xfId="0" applyFont="1" applyFill="1" applyBorder="1"/>
    <xf numFmtId="38" fontId="2" fillId="8" borderId="20" xfId="0" applyFont="1" applyFill="1" applyBorder="1"/>
    <xf numFmtId="38" fontId="2" fillId="8" borderId="7" xfId="0" applyFont="1" applyFill="1" applyBorder="1"/>
    <xf numFmtId="0" fontId="2" fillId="8" borderId="26" xfId="0" applyNumberFormat="1" applyFont="1" applyFill="1" applyBorder="1" applyAlignment="1"/>
    <xf numFmtId="0" fontId="2" fillId="8" borderId="0" xfId="0" applyNumberFormat="1" applyFont="1" applyFill="1" applyBorder="1" applyAlignment="1"/>
    <xf numFmtId="0" fontId="8" fillId="8" borderId="26" xfId="0" applyNumberFormat="1" applyFont="1" applyFill="1" applyBorder="1" applyAlignment="1">
      <alignment horizontal="right"/>
    </xf>
    <xf numFmtId="0" fontId="8" fillId="8" borderId="26" xfId="0" applyNumberFormat="1" applyFont="1" applyFill="1" applyBorder="1" applyAlignment="1">
      <alignment horizontal="right" vertical="top"/>
    </xf>
    <xf numFmtId="0" fontId="2" fillId="8" borderId="42" xfId="0" applyNumberFormat="1" applyFont="1" applyFill="1" applyBorder="1"/>
    <xf numFmtId="0" fontId="2" fillId="8" borderId="38" xfId="0" applyNumberFormat="1" applyFont="1" applyFill="1" applyBorder="1" applyAlignment="1">
      <alignment vertical="center" wrapText="1"/>
    </xf>
    <xf numFmtId="0" fontId="3" fillId="8" borderId="38" xfId="0" applyNumberFormat="1" applyFont="1" applyFill="1" applyBorder="1" applyAlignment="1">
      <alignment horizontal="center" wrapText="1"/>
    </xf>
    <xf numFmtId="0" fontId="2" fillId="8" borderId="38" xfId="0" applyNumberFormat="1" applyFont="1" applyFill="1" applyBorder="1"/>
    <xf numFmtId="0" fontId="2" fillId="8" borderId="27" xfId="0" applyNumberFormat="1" applyFont="1" applyFill="1" applyBorder="1" applyAlignment="1"/>
    <xf numFmtId="0" fontId="8" fillId="8" borderId="52" xfId="0" applyNumberFormat="1" applyFont="1" applyFill="1" applyBorder="1" applyAlignment="1">
      <alignment horizontal="center"/>
    </xf>
    <xf numFmtId="0" fontId="2" fillId="8" borderId="43" xfId="0" applyNumberFormat="1" applyFont="1" applyFill="1" applyBorder="1"/>
    <xf numFmtId="0" fontId="2" fillId="8" borderId="44" xfId="0" applyNumberFormat="1" applyFont="1" applyFill="1" applyBorder="1"/>
    <xf numFmtId="0" fontId="2" fillId="0" borderId="0" xfId="0" applyNumberFormat="1" applyFont="1"/>
    <xf numFmtId="38" fontId="27" fillId="0" borderId="0" xfId="0" applyFont="1"/>
    <xf numFmtId="38" fontId="28" fillId="0" borderId="0" xfId="0" applyFont="1"/>
    <xf numFmtId="38" fontId="27" fillId="4" borderId="55" xfId="0" applyFont="1" applyFill="1" applyBorder="1" applyAlignment="1">
      <alignment horizontal="center"/>
    </xf>
    <xf numFmtId="38" fontId="27" fillId="4" borderId="37" xfId="0" applyFont="1" applyFill="1" applyBorder="1"/>
    <xf numFmtId="38" fontId="27" fillId="4" borderId="56" xfId="0" applyFont="1" applyFill="1" applyBorder="1" applyAlignment="1">
      <alignment horizontal="center"/>
    </xf>
    <xf numFmtId="38" fontId="27" fillId="0" borderId="0" xfId="0" applyFont="1" applyAlignment="1">
      <alignment horizontal="center"/>
    </xf>
    <xf numFmtId="38" fontId="27" fillId="4" borderId="56" xfId="0" applyFont="1" applyFill="1" applyBorder="1"/>
    <xf numFmtId="38" fontId="27" fillId="0" borderId="55" xfId="0" applyFont="1" applyBorder="1" applyAlignment="1">
      <alignment horizontal="center"/>
    </xf>
    <xf numFmtId="38" fontId="27" fillId="0" borderId="37" xfId="0" applyFont="1" applyBorder="1"/>
    <xf numFmtId="38" fontId="27" fillId="0" borderId="56" xfId="0" applyFont="1" applyBorder="1" applyAlignment="1">
      <alignment horizontal="center"/>
    </xf>
    <xf numFmtId="38" fontId="27" fillId="0" borderId="55" xfId="0" applyFont="1" applyBorder="1"/>
    <xf numFmtId="38" fontId="27" fillId="0" borderId="56" xfId="0" applyFont="1" applyBorder="1"/>
    <xf numFmtId="38" fontId="29" fillId="0" borderId="57" xfId="0" applyFont="1" applyBorder="1"/>
    <xf numFmtId="38" fontId="27" fillId="0" borderId="33" xfId="0" applyFont="1" applyBorder="1"/>
    <xf numFmtId="38" fontId="29" fillId="0" borderId="58" xfId="0" applyFont="1" applyBorder="1"/>
    <xf numFmtId="38" fontId="3" fillId="6" borderId="10" xfId="0" applyFont="1" applyFill="1" applyBorder="1" applyAlignment="1" applyProtection="1">
      <alignment horizontal="right" vertical="center"/>
    </xf>
    <xf numFmtId="38" fontId="3" fillId="7" borderId="9" xfId="0" applyFont="1" applyFill="1" applyBorder="1" applyAlignment="1" applyProtection="1">
      <alignment horizontal="right" vertical="center"/>
    </xf>
    <xf numFmtId="38" fontId="3" fillId="7" borderId="67" xfId="0" applyFont="1" applyFill="1" applyBorder="1" applyAlignment="1" applyProtection="1">
      <alignment horizontal="right" vertical="center"/>
    </xf>
    <xf numFmtId="38" fontId="3" fillId="11" borderId="40" xfId="0" applyFont="1" applyFill="1" applyBorder="1" applyAlignment="1" applyProtection="1">
      <alignment horizontal="left" vertical="center"/>
    </xf>
    <xf numFmtId="38" fontId="3" fillId="11" borderId="41" xfId="0" applyFont="1" applyFill="1" applyBorder="1" applyAlignment="1" applyProtection="1">
      <alignment horizontal="left" vertical="center"/>
    </xf>
    <xf numFmtId="38" fontId="3" fillId="9" borderId="0" xfId="1" applyFont="1" applyFill="1" applyBorder="1" applyAlignment="1" applyProtection="1">
      <alignment horizontal="right" vertical="center"/>
      <protection locked="0"/>
    </xf>
    <xf numFmtId="38" fontId="3" fillId="9" borderId="56" xfId="1" applyFont="1" applyFill="1" applyBorder="1" applyAlignment="1" applyProtection="1">
      <alignment horizontal="right" vertical="center"/>
    </xf>
    <xf numFmtId="38" fontId="3" fillId="11" borderId="68" xfId="0" applyFont="1" applyFill="1" applyBorder="1" applyAlignment="1" applyProtection="1">
      <alignment horizontal="right" vertical="center"/>
    </xf>
    <xf numFmtId="0" fontId="2" fillId="12" borderId="38" xfId="0" applyNumberFormat="1" applyFont="1" applyFill="1" applyBorder="1" applyAlignment="1">
      <alignment horizontal="center"/>
    </xf>
    <xf numFmtId="0" fontId="3" fillId="8" borderId="36" xfId="0" applyNumberFormat="1" applyFont="1" applyFill="1" applyBorder="1" applyAlignment="1">
      <alignment horizontal="center"/>
    </xf>
    <xf numFmtId="0" fontId="3" fillId="8" borderId="37" xfId="0" applyNumberFormat="1" applyFont="1" applyFill="1" applyBorder="1" applyAlignment="1">
      <alignment horizontal="center"/>
    </xf>
    <xf numFmtId="38" fontId="2" fillId="12" borderId="18" xfId="0" applyFont="1" applyFill="1" applyBorder="1"/>
    <xf numFmtId="38" fontId="2" fillId="12" borderId="21" xfId="0" applyFont="1" applyFill="1" applyBorder="1"/>
    <xf numFmtId="0" fontId="2" fillId="12" borderId="37" xfId="0" applyNumberFormat="1" applyFont="1" applyFill="1" applyBorder="1" applyAlignment="1">
      <alignment horizontal="center"/>
    </xf>
    <xf numFmtId="38" fontId="3" fillId="8" borderId="53" xfId="0" applyFont="1" applyFill="1" applyBorder="1"/>
    <xf numFmtId="38" fontId="2" fillId="8" borderId="69" xfId="0" applyFont="1" applyFill="1" applyBorder="1"/>
    <xf numFmtId="38" fontId="3" fillId="8" borderId="61" xfId="0" applyFont="1" applyFill="1" applyBorder="1"/>
    <xf numFmtId="38" fontId="2" fillId="8" borderId="70" xfId="0" applyFont="1" applyFill="1" applyBorder="1"/>
    <xf numFmtId="38" fontId="2" fillId="12" borderId="68" xfId="0" applyFont="1" applyFill="1" applyBorder="1"/>
    <xf numFmtId="38" fontId="2" fillId="8" borderId="71" xfId="0" applyFont="1" applyFill="1" applyBorder="1"/>
    <xf numFmtId="38" fontId="2" fillId="8" borderId="65" xfId="0" applyFont="1" applyFill="1" applyBorder="1"/>
    <xf numFmtId="38" fontId="2" fillId="12" borderId="72" xfId="0" applyFont="1" applyFill="1" applyBorder="1"/>
    <xf numFmtId="38" fontId="3" fillId="7" borderId="64" xfId="0" applyFont="1" applyFill="1" applyBorder="1" applyAlignment="1" applyProtection="1">
      <alignment horizontal="right" vertical="center"/>
    </xf>
    <xf numFmtId="38" fontId="30" fillId="0" borderId="0" xfId="0" applyFont="1" applyFill="1" applyBorder="1"/>
    <xf numFmtId="38" fontId="30" fillId="0" borderId="0" xfId="0" applyFont="1" applyFill="1" applyBorder="1" applyAlignment="1">
      <alignment horizontal="center"/>
    </xf>
    <xf numFmtId="38" fontId="29" fillId="0" borderId="0" xfId="0" applyFont="1" applyFill="1" applyBorder="1"/>
    <xf numFmtId="38" fontId="2" fillId="13" borderId="5" xfId="0" applyFont="1" applyFill="1" applyBorder="1" applyAlignment="1" applyProtection="1">
      <alignment horizontal="left" vertical="center"/>
    </xf>
    <xf numFmtId="38" fontId="2" fillId="13" borderId="60" xfId="0" applyFont="1" applyFill="1" applyBorder="1" applyAlignment="1" applyProtection="1">
      <alignment horizontal="left" vertical="center"/>
    </xf>
    <xf numFmtId="38" fontId="2" fillId="13" borderId="40" xfId="0" applyFont="1" applyFill="1" applyBorder="1" applyAlignment="1" applyProtection="1">
      <alignment horizontal="left" vertical="center"/>
    </xf>
    <xf numFmtId="38" fontId="2" fillId="13" borderId="41" xfId="0" applyFont="1" applyFill="1" applyBorder="1" applyAlignment="1" applyProtection="1">
      <alignment horizontal="left" vertical="center"/>
    </xf>
    <xf numFmtId="38" fontId="2" fillId="13" borderId="63" xfId="0" applyFont="1" applyFill="1" applyBorder="1" applyAlignment="1" applyProtection="1">
      <alignment horizontal="left" vertical="center"/>
    </xf>
    <xf numFmtId="38" fontId="6" fillId="13" borderId="15" xfId="0" applyFont="1" applyFill="1" applyBorder="1" applyAlignment="1" applyProtection="1">
      <alignment horizontal="left" vertical="center"/>
    </xf>
    <xf numFmtId="38" fontId="2" fillId="13" borderId="16" xfId="0" applyFont="1" applyFill="1" applyBorder="1" applyAlignment="1" applyProtection="1">
      <alignment horizontal="left" vertical="center"/>
    </xf>
    <xf numFmtId="38" fontId="2" fillId="13" borderId="17" xfId="0" applyFont="1" applyFill="1" applyBorder="1" applyAlignment="1" applyProtection="1">
      <alignment horizontal="left" vertical="center"/>
    </xf>
    <xf numFmtId="38" fontId="3" fillId="13" borderId="59" xfId="0" applyFont="1" applyFill="1" applyBorder="1" applyAlignment="1" applyProtection="1">
      <alignment horizontal="center" vertical="center"/>
    </xf>
    <xf numFmtId="38" fontId="2" fillId="13" borderId="9" xfId="0" applyFont="1" applyFill="1" applyBorder="1" applyAlignment="1" applyProtection="1">
      <alignment horizontal="left" vertical="center"/>
    </xf>
    <xf numFmtId="38" fontId="2" fillId="13" borderId="0" xfId="0" applyFont="1" applyFill="1" applyBorder="1" applyAlignment="1" applyProtection="1">
      <alignment horizontal="left" vertical="center"/>
    </xf>
    <xf numFmtId="38" fontId="2" fillId="13" borderId="10" xfId="0" applyFont="1" applyFill="1" applyBorder="1" applyAlignment="1" applyProtection="1">
      <alignment horizontal="left" vertical="center"/>
    </xf>
    <xf numFmtId="38" fontId="2" fillId="13" borderId="63" xfId="0" applyFont="1" applyFill="1" applyBorder="1" applyAlignment="1" applyProtection="1">
      <alignment horizontal="right" vertical="center"/>
    </xf>
    <xf numFmtId="38" fontId="2" fillId="13" borderId="10" xfId="0" applyFont="1" applyFill="1" applyBorder="1" applyAlignment="1" applyProtection="1">
      <alignment horizontal="right" vertical="top"/>
    </xf>
    <xf numFmtId="38" fontId="2" fillId="13" borderId="10" xfId="0" applyFont="1" applyFill="1" applyBorder="1" applyAlignment="1" applyProtection="1">
      <alignment horizontal="right" vertical="center"/>
    </xf>
    <xf numFmtId="38" fontId="2" fillId="13" borderId="13" xfId="0" applyFont="1" applyFill="1" applyBorder="1" applyAlignment="1" applyProtection="1">
      <alignment horizontal="right" vertical="center"/>
    </xf>
    <xf numFmtId="38" fontId="2" fillId="13" borderId="20" xfId="0" applyFont="1" applyFill="1" applyBorder="1" applyAlignment="1" applyProtection="1">
      <alignment horizontal="left" vertical="center"/>
    </xf>
    <xf numFmtId="38" fontId="2" fillId="13" borderId="22" xfId="0" applyFont="1" applyFill="1" applyBorder="1" applyAlignment="1" applyProtection="1">
      <alignment horizontal="left" vertical="center"/>
    </xf>
    <xf numFmtId="38" fontId="2" fillId="13" borderId="7" xfId="0" applyFont="1" applyFill="1" applyBorder="1" applyAlignment="1" applyProtection="1">
      <alignment horizontal="left" vertical="center"/>
    </xf>
    <xf numFmtId="38" fontId="2" fillId="13" borderId="65" xfId="0" applyFont="1" applyFill="1" applyBorder="1" applyAlignment="1" applyProtection="1">
      <alignment horizontal="left" vertical="center"/>
    </xf>
    <xf numFmtId="38" fontId="2" fillId="13" borderId="8" xfId="0" applyFont="1" applyFill="1" applyBorder="1" applyAlignment="1" applyProtection="1">
      <alignment horizontal="right" vertical="center"/>
    </xf>
    <xf numFmtId="38" fontId="2" fillId="13" borderId="62" xfId="0" applyFont="1" applyFill="1" applyBorder="1" applyAlignment="1" applyProtection="1">
      <alignment horizontal="left" vertical="center"/>
    </xf>
    <xf numFmtId="38" fontId="2" fillId="13" borderId="15" xfId="0" applyFont="1" applyFill="1" applyBorder="1" applyAlignment="1" applyProtection="1">
      <alignment horizontal="left" vertical="center"/>
    </xf>
    <xf numFmtId="38" fontId="2" fillId="13" borderId="0" xfId="0" applyFont="1" applyFill="1" applyBorder="1" applyAlignment="1" applyProtection="1">
      <alignment horizontal="right" vertical="center"/>
    </xf>
    <xf numFmtId="0" fontId="2" fillId="13" borderId="9" xfId="0" applyNumberFormat="1" applyFont="1" applyFill="1" applyBorder="1" applyAlignment="1"/>
    <xf numFmtId="38" fontId="3" fillId="13" borderId="9" xfId="0" applyFont="1" applyFill="1" applyBorder="1" applyAlignment="1" applyProtection="1">
      <alignment horizontal="center" vertical="center"/>
    </xf>
    <xf numFmtId="0" fontId="2" fillId="13" borderId="9" xfId="0" applyNumberFormat="1" applyFont="1" applyFill="1" applyBorder="1" applyAlignment="1">
      <alignment vertical="top" wrapText="1"/>
    </xf>
    <xf numFmtId="38" fontId="3" fillId="13" borderId="10" xfId="0" applyFont="1" applyFill="1" applyBorder="1" applyAlignment="1" applyProtection="1">
      <alignment horizontal="right" vertical="center"/>
    </xf>
    <xf numFmtId="38" fontId="3" fillId="13" borderId="10" xfId="1" applyFont="1" applyFill="1" applyBorder="1" applyAlignment="1">
      <alignment horizontal="right" vertical="center"/>
    </xf>
    <xf numFmtId="0" fontId="2" fillId="13" borderId="10" xfId="0" applyNumberFormat="1" applyFont="1" applyFill="1" applyBorder="1" applyAlignment="1">
      <alignment vertical="top"/>
    </xf>
    <xf numFmtId="0" fontId="2" fillId="13" borderId="0" xfId="0" applyNumberFormat="1" applyFont="1" applyFill="1" applyBorder="1" applyAlignment="1">
      <alignment vertical="top"/>
    </xf>
    <xf numFmtId="38" fontId="3" fillId="13" borderId="0" xfId="0" applyFont="1" applyFill="1" applyBorder="1" applyAlignment="1" applyProtection="1">
      <alignment horizontal="right" vertical="center"/>
    </xf>
    <xf numFmtId="38" fontId="3" fillId="13" borderId="9" xfId="0" applyFont="1" applyFill="1" applyBorder="1" applyAlignment="1" applyProtection="1">
      <alignment horizontal="left" vertical="center"/>
    </xf>
    <xf numFmtId="38" fontId="3" fillId="13" borderId="15" xfId="0" applyFont="1" applyFill="1" applyBorder="1" applyAlignment="1" applyProtection="1">
      <alignment horizontal="left" vertical="center"/>
    </xf>
    <xf numFmtId="38" fontId="3" fillId="13" borderId="14" xfId="0" applyFont="1" applyFill="1" applyBorder="1" applyAlignment="1" applyProtection="1">
      <alignment horizontal="left" vertical="center"/>
    </xf>
    <xf numFmtId="38" fontId="3" fillId="13" borderId="60" xfId="0" applyFont="1" applyFill="1" applyBorder="1" applyAlignment="1" applyProtection="1">
      <alignment horizontal="left" vertical="center"/>
    </xf>
    <xf numFmtId="38" fontId="2" fillId="13" borderId="0" xfId="1" applyFont="1" applyFill="1" applyBorder="1" applyAlignment="1" applyProtection="1">
      <alignment horizontal="right" vertical="center"/>
      <protection locked="0"/>
    </xf>
    <xf numFmtId="38" fontId="2" fillId="13" borderId="63" xfId="1" applyFont="1" applyFill="1" applyBorder="1" applyAlignment="1" applyProtection="1">
      <alignment horizontal="right" vertical="center"/>
    </xf>
    <xf numFmtId="38" fontId="3" fillId="13" borderId="11" xfId="1" applyFont="1" applyFill="1" applyBorder="1" applyAlignment="1" applyProtection="1">
      <alignment horizontal="right" vertical="center"/>
      <protection locked="0"/>
    </xf>
    <xf numFmtId="38" fontId="5" fillId="13" borderId="63" xfId="1" applyFont="1" applyFill="1" applyBorder="1" applyAlignment="1" applyProtection="1">
      <alignment horizontal="right" vertical="center"/>
    </xf>
    <xf numFmtId="38" fontId="2" fillId="13" borderId="7" xfId="1" applyFont="1" applyFill="1" applyBorder="1" applyAlignment="1" applyProtection="1">
      <alignment horizontal="right" vertical="center"/>
      <protection locked="0"/>
    </xf>
    <xf numFmtId="38" fontId="3" fillId="13" borderId="0" xfId="1" applyFont="1" applyFill="1" applyBorder="1" applyAlignment="1" applyProtection="1">
      <alignment horizontal="right" vertical="center"/>
      <protection locked="0"/>
    </xf>
    <xf numFmtId="38" fontId="3" fillId="13" borderId="7" xfId="1" applyFont="1" applyFill="1" applyBorder="1" applyAlignment="1" applyProtection="1">
      <alignment horizontal="right" vertical="center"/>
      <protection locked="0"/>
    </xf>
    <xf numFmtId="38" fontId="3" fillId="13" borderId="16" xfId="1" applyFont="1" applyFill="1" applyBorder="1" applyAlignment="1" applyProtection="1">
      <alignment horizontal="right" vertical="center"/>
      <protection locked="0"/>
    </xf>
    <xf numFmtId="38" fontId="3" fillId="13" borderId="17" xfId="1" applyFont="1" applyFill="1" applyBorder="1" applyAlignment="1" applyProtection="1">
      <alignment horizontal="right" vertical="center"/>
      <protection locked="0"/>
    </xf>
    <xf numFmtId="38" fontId="3" fillId="13" borderId="6" xfId="1" applyFont="1" applyFill="1" applyBorder="1" applyAlignment="1" applyProtection="1">
      <alignment horizontal="right" vertical="center"/>
    </xf>
    <xf numFmtId="38" fontId="2" fillId="13" borderId="16" xfId="1" applyFont="1" applyFill="1" applyBorder="1" applyAlignment="1" applyProtection="1">
      <alignment horizontal="left" vertical="center"/>
      <protection locked="0"/>
    </xf>
    <xf numFmtId="38" fontId="2" fillId="13" borderId="17" xfId="1" applyFont="1" applyFill="1" applyBorder="1" applyAlignment="1" applyProtection="1">
      <alignment horizontal="left" vertical="center"/>
      <protection locked="0"/>
    </xf>
    <xf numFmtId="38" fontId="2" fillId="13" borderId="6" xfId="1" applyFont="1" applyFill="1" applyBorder="1" applyAlignment="1" applyProtection="1">
      <alignment horizontal="right" vertical="center"/>
    </xf>
    <xf numFmtId="38" fontId="2" fillId="13" borderId="0" xfId="1" applyFont="1" applyFill="1" applyBorder="1" applyAlignment="1" applyProtection="1">
      <alignment horizontal="left" vertical="center"/>
      <protection locked="0"/>
    </xf>
    <xf numFmtId="38" fontId="2" fillId="13" borderId="10" xfId="1" applyFont="1" applyFill="1" applyBorder="1" applyAlignment="1" applyProtection="1">
      <alignment horizontal="right" vertical="center"/>
      <protection locked="0"/>
    </xf>
    <xf numFmtId="38" fontId="2" fillId="13" borderId="12" xfId="1" applyFont="1" applyFill="1" applyBorder="1" applyAlignment="1" applyProtection="1">
      <alignment horizontal="left" vertical="center"/>
      <protection locked="0"/>
    </xf>
    <xf numFmtId="38" fontId="2" fillId="13" borderId="13" xfId="1" applyFont="1" applyFill="1" applyBorder="1" applyAlignment="1" applyProtection="1">
      <alignment horizontal="left" vertical="center"/>
      <protection locked="0"/>
    </xf>
    <xf numFmtId="38" fontId="2" fillId="13" borderId="66" xfId="1" applyFont="1" applyFill="1" applyBorder="1" applyAlignment="1" applyProtection="1">
      <alignment horizontal="right" vertical="center"/>
    </xf>
    <xf numFmtId="38" fontId="2" fillId="13" borderId="10" xfId="1" applyFont="1" applyFill="1" applyBorder="1" applyAlignment="1" applyProtection="1">
      <alignment horizontal="left" vertical="center"/>
      <protection locked="0"/>
    </xf>
    <xf numFmtId="38" fontId="2" fillId="13" borderId="12" xfId="1" applyFont="1" applyFill="1" applyBorder="1" applyAlignment="1" applyProtection="1">
      <alignment horizontal="right" vertical="center"/>
      <protection locked="0"/>
    </xf>
    <xf numFmtId="38" fontId="3" fillId="14" borderId="60" xfId="0" applyFont="1" applyFill="1" applyBorder="1" applyAlignment="1" applyProtection="1">
      <alignment horizontal="left" vertical="center"/>
    </xf>
    <xf numFmtId="38" fontId="2" fillId="14" borderId="40" xfId="0" applyFont="1" applyFill="1" applyBorder="1" applyAlignment="1" applyProtection="1">
      <alignment horizontal="left" vertical="center"/>
    </xf>
    <xf numFmtId="38" fontId="2" fillId="14" borderId="41" xfId="0" applyFont="1" applyFill="1" applyBorder="1" applyAlignment="1" applyProtection="1">
      <alignment horizontal="right" vertical="center"/>
    </xf>
    <xf numFmtId="38" fontId="3" fillId="14" borderId="56" xfId="0" applyFont="1" applyFill="1" applyBorder="1" applyAlignment="1" applyProtection="1">
      <alignment horizontal="right" vertical="center"/>
    </xf>
    <xf numFmtId="0" fontId="5" fillId="10" borderId="33" xfId="0" applyNumberFormat="1" applyFont="1" applyFill="1" applyBorder="1" applyAlignment="1">
      <alignment horizontal="center"/>
    </xf>
    <xf numFmtId="38" fontId="27" fillId="6" borderId="73" xfId="0" applyFont="1" applyFill="1" applyBorder="1" applyAlignment="1">
      <alignment horizontal="center"/>
    </xf>
    <xf numFmtId="38" fontId="27" fillId="6" borderId="30" xfId="0" applyFont="1" applyFill="1" applyBorder="1" applyAlignment="1">
      <alignment horizontal="center"/>
    </xf>
    <xf numFmtId="38" fontId="27" fillId="6" borderId="74" xfId="0" applyFont="1" applyFill="1" applyBorder="1" applyAlignment="1">
      <alignment horizontal="center"/>
    </xf>
    <xf numFmtId="38" fontId="3" fillId="8" borderId="1" xfId="0" applyFont="1" applyFill="1" applyBorder="1" applyAlignment="1">
      <alignment horizontal="center"/>
    </xf>
    <xf numFmtId="38" fontId="3" fillId="8" borderId="3" xfId="0" applyFont="1" applyFill="1" applyBorder="1" applyAlignment="1">
      <alignment horizontal="center"/>
    </xf>
    <xf numFmtId="38" fontId="3" fillId="8" borderId="4" xfId="0" applyFont="1" applyFill="1" applyBorder="1" applyAlignment="1">
      <alignment horizontal="center"/>
    </xf>
    <xf numFmtId="0" fontId="6" fillId="8" borderId="26" xfId="0" applyNumberFormat="1" applyFont="1" applyFill="1" applyBorder="1" applyAlignment="1"/>
    <xf numFmtId="0" fontId="6" fillId="8" borderId="0" xfId="0" applyNumberFormat="1" applyFont="1" applyFill="1" applyBorder="1" applyAlignment="1"/>
    <xf numFmtId="0" fontId="2" fillId="8" borderId="26" xfId="0" applyNumberFormat="1" applyFont="1" applyFill="1" applyBorder="1" applyAlignment="1"/>
    <xf numFmtId="0" fontId="2" fillId="8" borderId="0" xfId="0" applyNumberFormat="1" applyFont="1" applyFill="1" applyBorder="1" applyAlignment="1"/>
    <xf numFmtId="0" fontId="2" fillId="8" borderId="27" xfId="0" applyNumberFormat="1" applyFont="1" applyFill="1" applyBorder="1" applyAlignment="1"/>
    <xf numFmtId="0" fontId="2" fillId="8" borderId="26" xfId="0" applyNumberFormat="1" applyFont="1" applyFill="1" applyBorder="1" applyAlignment="1">
      <alignment wrapText="1"/>
    </xf>
    <xf numFmtId="0" fontId="2" fillId="8" borderId="0" xfId="0" applyNumberFormat="1" applyFont="1" applyFill="1" applyBorder="1" applyAlignment="1">
      <alignment wrapText="1"/>
    </xf>
    <xf numFmtId="0" fontId="2" fillId="8" borderId="27" xfId="0" applyNumberFormat="1" applyFont="1" applyFill="1" applyBorder="1" applyAlignment="1">
      <alignment wrapText="1"/>
    </xf>
    <xf numFmtId="0" fontId="6" fillId="8" borderId="36" xfId="0" applyNumberFormat="1" applyFont="1" applyFill="1" applyBorder="1" applyAlignment="1"/>
    <xf numFmtId="0" fontId="6" fillId="8" borderId="37" xfId="0" applyNumberFormat="1" applyFont="1" applyFill="1" applyBorder="1" applyAlignment="1"/>
    <xf numFmtId="0" fontId="2" fillId="8" borderId="36" xfId="0" applyNumberFormat="1" applyFont="1" applyFill="1" applyBorder="1" applyAlignment="1"/>
    <xf numFmtId="0" fontId="2" fillId="8" borderId="37" xfId="0" applyNumberFormat="1" applyFont="1" applyFill="1" applyBorder="1" applyAlignment="1"/>
    <xf numFmtId="0" fontId="2" fillId="8" borderId="36" xfId="0" applyNumberFormat="1" applyFont="1" applyFill="1" applyBorder="1" applyAlignment="1">
      <alignment wrapText="1"/>
    </xf>
    <xf numFmtId="0" fontId="2" fillId="8" borderId="37" xfId="0" applyNumberFormat="1" applyFont="1" applyFill="1" applyBorder="1" applyAlignment="1">
      <alignment wrapText="1"/>
    </xf>
    <xf numFmtId="0" fontId="2" fillId="8" borderId="48" xfId="0" applyNumberFormat="1" applyFont="1" applyFill="1" applyBorder="1" applyAlignment="1">
      <alignment vertical="center" wrapText="1"/>
    </xf>
    <xf numFmtId="0" fontId="2" fillId="8" borderId="16" xfId="0" applyNumberFormat="1" applyFont="1" applyFill="1" applyBorder="1" applyAlignment="1">
      <alignment vertical="center" wrapText="1"/>
    </xf>
    <xf numFmtId="0" fontId="2" fillId="8" borderId="50" xfId="0" applyNumberFormat="1" applyFont="1" applyFill="1" applyBorder="1" applyAlignment="1">
      <alignment vertical="center" wrapText="1"/>
    </xf>
    <xf numFmtId="0" fontId="2" fillId="8" borderId="12" xfId="0" applyNumberFormat="1" applyFont="1" applyFill="1" applyBorder="1" applyAlignment="1">
      <alignment vertical="center" wrapText="1"/>
    </xf>
    <xf numFmtId="0" fontId="2" fillId="8" borderId="49" xfId="0" applyNumberFormat="1" applyFont="1" applyFill="1" applyBorder="1" applyAlignment="1">
      <alignment vertical="center" wrapText="1"/>
    </xf>
    <xf numFmtId="0" fontId="2" fillId="8" borderId="51" xfId="0" applyNumberFormat="1" applyFont="1" applyFill="1" applyBorder="1" applyAlignment="1">
      <alignment vertical="center" wrapText="1"/>
    </xf>
    <xf numFmtId="0" fontId="3" fillId="8" borderId="26" xfId="0" applyNumberFormat="1" applyFont="1" applyFill="1" applyBorder="1" applyAlignment="1">
      <alignment horizontal="center" wrapText="1"/>
    </xf>
    <xf numFmtId="0" fontId="3" fillId="8" borderId="0" xfId="0" applyNumberFormat="1" applyFont="1" applyFill="1" applyBorder="1" applyAlignment="1">
      <alignment horizontal="center" wrapText="1"/>
    </xf>
    <xf numFmtId="0" fontId="3" fillId="8" borderId="27" xfId="0" applyNumberFormat="1" applyFont="1" applyFill="1" applyBorder="1" applyAlignment="1">
      <alignment horizontal="center" wrapText="1"/>
    </xf>
    <xf numFmtId="0" fontId="2" fillId="8" borderId="26" xfId="0" applyNumberFormat="1" applyFont="1" applyFill="1" applyBorder="1" applyAlignment="1">
      <alignment horizontal="center" wrapText="1"/>
    </xf>
    <xf numFmtId="0" fontId="2" fillId="8" borderId="0" xfId="0" applyNumberFormat="1" applyFont="1" applyFill="1" applyBorder="1" applyAlignment="1">
      <alignment horizontal="center" wrapText="1"/>
    </xf>
    <xf numFmtId="0" fontId="2" fillId="8" borderId="27" xfId="0" applyNumberFormat="1" applyFont="1" applyFill="1" applyBorder="1" applyAlignment="1">
      <alignment horizontal="center" wrapText="1"/>
    </xf>
    <xf numFmtId="0" fontId="3" fillId="8" borderId="39" xfId="0" applyNumberFormat="1" applyFont="1" applyFill="1" applyBorder="1" applyAlignment="1">
      <alignment horizontal="center" vertical="center"/>
    </xf>
    <xf numFmtId="0" fontId="3" fillId="8" borderId="40" xfId="0" applyNumberFormat="1" applyFont="1" applyFill="1" applyBorder="1" applyAlignment="1">
      <alignment horizontal="center" vertical="center"/>
    </xf>
    <xf numFmtId="0" fontId="3" fillId="8" borderId="41" xfId="0" applyNumberFormat="1" applyFont="1" applyFill="1" applyBorder="1" applyAlignment="1">
      <alignment horizontal="center" vertical="center"/>
    </xf>
    <xf numFmtId="0" fontId="2" fillId="8" borderId="43" xfId="0" applyNumberFormat="1" applyFont="1" applyFill="1" applyBorder="1" applyAlignment="1"/>
    <xf numFmtId="0" fontId="2" fillId="8" borderId="44" xfId="0" applyNumberFormat="1" applyFont="1" applyFill="1" applyBorder="1" applyAlignment="1"/>
    <xf numFmtId="0" fontId="2" fillId="8" borderId="0" xfId="0" applyNumberFormat="1" applyFont="1" applyFill="1" applyAlignment="1"/>
    <xf numFmtId="0" fontId="3" fillId="8" borderId="45" xfId="0" applyNumberFormat="1" applyFont="1" applyFill="1" applyBorder="1" applyAlignment="1">
      <alignment horizontal="center" vertical="center"/>
    </xf>
    <xf numFmtId="0" fontId="2" fillId="8" borderId="46" xfId="0" applyNumberFormat="1" applyFont="1" applyFill="1" applyBorder="1" applyAlignment="1">
      <alignment horizontal="center" vertical="center"/>
    </xf>
    <xf numFmtId="0" fontId="2" fillId="8" borderId="47" xfId="0" applyNumberFormat="1" applyFont="1" applyFill="1" applyBorder="1" applyAlignment="1">
      <alignment horizontal="center" vertical="center"/>
    </xf>
    <xf numFmtId="0" fontId="3" fillId="8" borderId="36" xfId="0" applyNumberFormat="1" applyFont="1" applyFill="1" applyBorder="1" applyAlignment="1">
      <alignment horizontal="center"/>
    </xf>
    <xf numFmtId="0" fontId="3" fillId="8" borderId="37" xfId="0" applyNumberFormat="1" applyFont="1" applyFill="1" applyBorder="1" applyAlignment="1">
      <alignment horizontal="center"/>
    </xf>
    <xf numFmtId="0" fontId="2" fillId="8" borderId="17" xfId="0" applyNumberFormat="1" applyFont="1" applyFill="1" applyBorder="1" applyAlignment="1">
      <alignment vertical="center" wrapText="1"/>
    </xf>
    <xf numFmtId="0" fontId="2" fillId="8" borderId="13" xfId="0" applyNumberFormat="1" applyFont="1" applyFill="1" applyBorder="1" applyAlignment="1">
      <alignment vertical="center" wrapText="1"/>
    </xf>
    <xf numFmtId="0" fontId="2" fillId="12" borderId="49" xfId="0" applyNumberFormat="1" applyFont="1" applyFill="1" applyBorder="1" applyAlignment="1">
      <alignment vertical="center" wrapText="1"/>
    </xf>
    <xf numFmtId="0" fontId="2" fillId="12" borderId="51" xfId="0" applyNumberFormat="1" applyFont="1" applyFill="1" applyBorder="1" applyAlignment="1">
      <alignment vertical="center" wrapText="1"/>
    </xf>
    <xf numFmtId="0" fontId="2" fillId="8" borderId="0" xfId="0" applyNumberFormat="1" applyFont="1" applyFill="1" applyBorder="1" applyAlignment="1">
      <alignment vertical="top" wrapText="1"/>
    </xf>
    <xf numFmtId="0" fontId="2" fillId="8" borderId="0" xfId="0" applyNumberFormat="1" applyFont="1" applyFill="1" applyBorder="1" applyAlignment="1">
      <alignment vertical="top"/>
    </xf>
    <xf numFmtId="0" fontId="2" fillId="8" borderId="27" xfId="0" applyNumberFormat="1" applyFont="1" applyFill="1" applyBorder="1" applyAlignment="1">
      <alignment vertical="top"/>
    </xf>
    <xf numFmtId="0" fontId="12" fillId="8" borderId="36" xfId="0" applyNumberFormat="1" applyFont="1" applyFill="1" applyBorder="1" applyAlignment="1"/>
    <xf numFmtId="0" fontId="12" fillId="8" borderId="37" xfId="0" applyNumberFormat="1" applyFont="1" applyFill="1" applyBorder="1" applyAlignment="1"/>
    <xf numFmtId="0" fontId="15" fillId="8" borderId="36" xfId="0" applyNumberFormat="1" applyFont="1" applyFill="1" applyBorder="1" applyAlignment="1"/>
    <xf numFmtId="0" fontId="15" fillId="8" borderId="37" xfId="0" applyNumberFormat="1" applyFont="1" applyFill="1" applyBorder="1" applyAlignment="1"/>
    <xf numFmtId="0" fontId="17" fillId="8" borderId="36" xfId="0" applyNumberFormat="1" applyFont="1" applyFill="1" applyBorder="1" applyAlignment="1"/>
    <xf numFmtId="0" fontId="17" fillId="8" borderId="37" xfId="0" applyNumberFormat="1" applyFont="1" applyFill="1" applyBorder="1" applyAlignment="1"/>
    <xf numFmtId="0" fontId="19" fillId="8" borderId="36" xfId="0" applyNumberFormat="1" applyFont="1" applyFill="1" applyBorder="1" applyAlignment="1"/>
    <xf numFmtId="0" fontId="19" fillId="8" borderId="37" xfId="0" applyNumberFormat="1" applyFont="1" applyFill="1" applyBorder="1" applyAlignment="1"/>
    <xf numFmtId="0" fontId="22" fillId="8" borderId="36" xfId="0" applyNumberFormat="1" applyFont="1" applyFill="1" applyBorder="1" applyAlignment="1"/>
    <xf numFmtId="0" fontId="22" fillId="8" borderId="37" xfId="0" applyNumberFormat="1" applyFont="1" applyFill="1" applyBorder="1" applyAlignment="1"/>
    <xf numFmtId="0" fontId="24" fillId="8" borderId="36" xfId="0" applyNumberFormat="1" applyFont="1" applyFill="1" applyBorder="1" applyAlignment="1"/>
    <xf numFmtId="0" fontId="24" fillId="8" borderId="37" xfId="0" applyNumberFormat="1" applyFont="1" applyFill="1" applyBorder="1" applyAlignment="1"/>
    <xf numFmtId="0" fontId="6" fillId="8" borderId="26" xfId="0" applyNumberFormat="1" applyFont="1" applyFill="1" applyBorder="1" applyAlignment="1">
      <alignment wrapText="1"/>
    </xf>
    <xf numFmtId="0" fontId="10" fillId="8" borderId="36" xfId="0" applyNumberFormat="1" applyFont="1" applyFill="1" applyBorder="1" applyAlignment="1"/>
    <xf numFmtId="0" fontId="10" fillId="8" borderId="37" xfId="0" applyNumberFormat="1" applyFont="1" applyFill="1" applyBorder="1" applyAlignment="1"/>
    <xf numFmtId="0" fontId="11" fillId="8" borderId="39" xfId="0" applyNumberFormat="1" applyFont="1" applyFill="1" applyBorder="1" applyAlignment="1">
      <alignment vertical="top" wrapText="1"/>
    </xf>
    <xf numFmtId="0" fontId="11" fillId="8" borderId="40" xfId="0" applyNumberFormat="1" applyFont="1" applyFill="1" applyBorder="1" applyAlignment="1">
      <alignment vertical="top"/>
    </xf>
    <xf numFmtId="0" fontId="11" fillId="8" borderId="41" xfId="0" applyNumberFormat="1" applyFont="1" applyFill="1" applyBorder="1" applyAlignment="1">
      <alignment vertical="top"/>
    </xf>
    <xf numFmtId="0" fontId="3" fillId="7" borderId="23" xfId="0" applyNumberFormat="1" applyFont="1" applyFill="1" applyBorder="1" applyAlignment="1">
      <alignment horizontal="center"/>
    </xf>
    <xf numFmtId="0" fontId="3" fillId="7" borderId="24" xfId="0" applyNumberFormat="1" applyFont="1" applyFill="1" applyBorder="1" applyAlignment="1">
      <alignment horizontal="center"/>
    </xf>
    <xf numFmtId="0" fontId="3" fillId="7" borderId="25" xfId="0" applyNumberFormat="1" applyFont="1" applyFill="1" applyBorder="1" applyAlignment="1">
      <alignment horizontal="center"/>
    </xf>
    <xf numFmtId="0" fontId="3" fillId="8" borderId="26" xfId="0" applyNumberFormat="1" applyFont="1" applyFill="1" applyBorder="1" applyAlignment="1">
      <alignment horizontal="center"/>
    </xf>
    <xf numFmtId="0" fontId="3" fillId="8" borderId="0" xfId="0" applyNumberFormat="1" applyFont="1" applyFill="1" applyBorder="1" applyAlignment="1">
      <alignment horizontal="center"/>
    </xf>
    <xf numFmtId="0" fontId="3" fillId="8" borderId="27" xfId="0" applyNumberFormat="1" applyFont="1" applyFill="1" applyBorder="1" applyAlignment="1">
      <alignment horizontal="center"/>
    </xf>
    <xf numFmtId="0" fontId="3" fillId="8" borderId="26" xfId="0" applyNumberFormat="1" applyFont="1" applyFill="1" applyBorder="1" applyAlignment="1"/>
    <xf numFmtId="0" fontId="3" fillId="8" borderId="0" xfId="0" applyNumberFormat="1" applyFont="1" applyFill="1" applyBorder="1" applyAlignment="1"/>
    <xf numFmtId="0" fontId="3" fillId="8" borderId="27" xfId="0" applyNumberFormat="1" applyFont="1" applyFill="1" applyBorder="1" applyAlignment="1"/>
    <xf numFmtId="0" fontId="9" fillId="8" borderId="36" xfId="0" applyNumberFormat="1" applyFont="1" applyFill="1" applyBorder="1" applyAlignment="1"/>
    <xf numFmtId="0" fontId="9" fillId="8" borderId="37" xfId="0" applyNumberFormat="1" applyFont="1" applyFill="1" applyBorder="1" applyAlignment="1"/>
    <xf numFmtId="38" fontId="4" fillId="2" borderId="54" xfId="0" applyFont="1" applyFill="1" applyBorder="1" applyAlignment="1" applyProtection="1">
      <alignment horizontal="center"/>
      <protection locked="0"/>
    </xf>
    <xf numFmtId="38" fontId="4" fillId="2" borderId="61" xfId="0" applyFont="1" applyFill="1" applyBorder="1" applyAlignment="1" applyProtection="1">
      <alignment horizontal="center"/>
      <protection locked="0"/>
    </xf>
    <xf numFmtId="38" fontId="3" fillId="2" borderId="2" xfId="0" applyFont="1" applyFill="1" applyBorder="1" applyAlignment="1" applyProtection="1">
      <alignment horizontal="center" vertical="center"/>
    </xf>
    <xf numFmtId="38" fontId="3" fillId="2" borderId="21" xfId="0" applyFont="1" applyFill="1" applyBorder="1" applyAlignment="1" applyProtection="1">
      <alignment horizontal="center" vertical="center"/>
    </xf>
    <xf numFmtId="38" fontId="3" fillId="13" borderId="10" xfId="0" applyFont="1" applyFill="1" applyBorder="1" applyAlignment="1" applyProtection="1">
      <alignment horizontal="center" vertical="center"/>
    </xf>
    <xf numFmtId="38" fontId="3" fillId="13" borderId="65" xfId="0" applyFont="1" applyFill="1" applyBorder="1" applyAlignment="1" applyProtection="1">
      <alignment horizontal="center" vertical="center"/>
    </xf>
    <xf numFmtId="38" fontId="3" fillId="13" borderId="9" xfId="0" applyFont="1" applyFill="1" applyBorder="1" applyAlignment="1" applyProtection="1">
      <alignment horizontal="center" vertical="center"/>
    </xf>
    <xf numFmtId="38" fontId="3" fillId="13" borderId="22" xfId="0" applyFont="1" applyFill="1" applyBorder="1" applyAlignment="1" applyProtection="1">
      <alignment horizontal="center" vertical="center"/>
    </xf>
    <xf numFmtId="38" fontId="3" fillId="13" borderId="63" xfId="0" applyFont="1" applyFill="1" applyBorder="1" applyAlignment="1" applyProtection="1">
      <alignment horizontal="center" vertical="center"/>
    </xf>
    <xf numFmtId="38" fontId="3" fillId="13" borderId="8" xfId="0" applyFont="1" applyFill="1" applyBorder="1" applyAlignment="1" applyProtection="1">
      <alignment horizontal="center" vertical="center"/>
    </xf>
  </cellXfs>
  <cellStyles count="5">
    <cellStyle name="Comma" xfId="1" builtinId="3"/>
    <cellStyle name="Date" xfId="2"/>
    <cellStyle name="Fixed" xfId="3"/>
    <cellStyle name="Normal" xfId="0" builtinId="0"/>
    <cellStyle name="Text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800100</xdr:colOff>
      <xdr:row>4</xdr:row>
      <xdr:rowOff>57150</xdr:rowOff>
    </xdr:to>
    <xdr:pic>
      <xdr:nvPicPr>
        <xdr:cNvPr id="3073" name="Picture 1" descr="i-interchange_arun_final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800100" cy="12192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HE%20GALAXY\iIC%20-%20IT%20Staff%202007-08\THE%20GALAXY\iIC%20-%20IT%20Staff%2006-07\Tax%20Plan-Sample2006-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 Tax Plan ; FY-2005-06"/>
      <sheetName val=" Tax Plan ; FY-2005-06 (2)"/>
      <sheetName val="Variable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C3:I33"/>
  <sheetViews>
    <sheetView showGridLines="0" zoomScale="70" zoomScaleNormal="70" workbookViewId="0">
      <selection activeCell="F18" sqref="F18"/>
    </sheetView>
  </sheetViews>
  <sheetFormatPr defaultRowHeight="12.75" x14ac:dyDescent="0.2"/>
  <cols>
    <col min="1" max="3" width="9.140625" style="59"/>
    <col min="4" max="4" width="44.140625" style="59" customWidth="1"/>
    <col min="5" max="5" width="23" style="59" customWidth="1"/>
    <col min="6" max="6" width="71.5703125" style="59" customWidth="1"/>
    <col min="7" max="7" width="24.5703125" style="59" customWidth="1"/>
    <col min="8" max="8" width="16.42578125" style="59" bestFit="1" customWidth="1"/>
    <col min="9" max="9" width="27.28515625" style="59" bestFit="1" customWidth="1"/>
    <col min="10" max="16384" width="9.140625" style="59"/>
  </cols>
  <sheetData>
    <row r="3" spans="3:9" ht="26.25" x14ac:dyDescent="0.4">
      <c r="C3" s="58"/>
      <c r="D3" s="58"/>
      <c r="E3" s="58" t="s">
        <v>89</v>
      </c>
      <c r="F3" s="58"/>
      <c r="G3" s="58"/>
      <c r="H3" s="58"/>
      <c r="I3" s="58"/>
    </row>
    <row r="4" spans="3:9" ht="26.25" x14ac:dyDescent="0.4">
      <c r="C4" s="58"/>
      <c r="D4" s="58"/>
      <c r="E4" s="58"/>
      <c r="F4" s="58"/>
      <c r="G4" s="58"/>
      <c r="H4" s="58"/>
      <c r="I4" s="58"/>
    </row>
    <row r="5" spans="3:9" ht="27" thickBot="1" x14ac:dyDescent="0.45">
      <c r="C5" s="58"/>
      <c r="D5" s="58"/>
      <c r="E5" s="58"/>
      <c r="F5" s="58"/>
      <c r="G5" s="58"/>
      <c r="H5" s="58"/>
      <c r="I5" s="58"/>
    </row>
    <row r="6" spans="3:9" ht="26.25" x14ac:dyDescent="0.4">
      <c r="C6" s="58"/>
      <c r="D6" s="160" t="s">
        <v>145</v>
      </c>
      <c r="E6" s="161"/>
      <c r="F6" s="162"/>
      <c r="G6" s="58"/>
      <c r="H6" s="58"/>
      <c r="I6" s="58"/>
    </row>
    <row r="7" spans="3:9" ht="26.25" x14ac:dyDescent="0.4">
      <c r="C7" s="58"/>
      <c r="D7" s="60" t="s">
        <v>93</v>
      </c>
      <c r="E7" s="61"/>
      <c r="F7" s="62" t="s">
        <v>91</v>
      </c>
      <c r="G7" s="63"/>
      <c r="H7" s="58"/>
      <c r="I7" s="58"/>
    </row>
    <row r="8" spans="3:9" ht="26.25" x14ac:dyDescent="0.4">
      <c r="C8" s="58"/>
      <c r="D8" s="60" t="s">
        <v>90</v>
      </c>
      <c r="E8" s="61"/>
      <c r="F8" s="64"/>
      <c r="G8" s="58"/>
      <c r="H8" s="58"/>
      <c r="I8" s="58"/>
    </row>
    <row r="9" spans="3:9" ht="26.25" x14ac:dyDescent="0.4">
      <c r="C9" s="58"/>
      <c r="D9" s="65" t="s">
        <v>133</v>
      </c>
      <c r="E9" s="66"/>
      <c r="F9" s="67" t="s">
        <v>92</v>
      </c>
      <c r="G9" s="58"/>
      <c r="H9" s="58"/>
      <c r="I9" s="58"/>
    </row>
    <row r="10" spans="3:9" ht="26.25" x14ac:dyDescent="0.4">
      <c r="C10" s="58"/>
      <c r="D10" s="68" t="s">
        <v>131</v>
      </c>
      <c r="E10" s="66"/>
      <c r="F10" s="69" t="s">
        <v>132</v>
      </c>
      <c r="G10" s="58"/>
      <c r="H10" s="58"/>
      <c r="I10" s="58"/>
    </row>
    <row r="11" spans="3:9" ht="26.25" x14ac:dyDescent="0.4">
      <c r="C11" s="58"/>
      <c r="D11" s="68" t="s">
        <v>136</v>
      </c>
      <c r="E11" s="66"/>
      <c r="F11" s="69" t="s">
        <v>134</v>
      </c>
      <c r="G11" s="58"/>
      <c r="H11" s="58"/>
      <c r="I11" s="58"/>
    </row>
    <row r="12" spans="3:9" ht="26.25" x14ac:dyDescent="0.4">
      <c r="C12" s="58"/>
      <c r="D12" s="68" t="s">
        <v>135</v>
      </c>
      <c r="E12" s="66"/>
      <c r="F12" s="69" t="s">
        <v>137</v>
      </c>
      <c r="G12" s="58"/>
      <c r="H12" s="58"/>
      <c r="I12" s="58"/>
    </row>
    <row r="13" spans="3:9" ht="27" thickBot="1" x14ac:dyDescent="0.45">
      <c r="C13" s="58"/>
      <c r="D13" s="70" t="s">
        <v>100</v>
      </c>
      <c r="E13" s="71"/>
      <c r="F13" s="72" t="s">
        <v>99</v>
      </c>
      <c r="G13" s="58"/>
      <c r="H13" s="58"/>
      <c r="I13" s="58"/>
    </row>
    <row r="14" spans="3:9" ht="26.25" x14ac:dyDescent="0.4">
      <c r="C14" s="58"/>
      <c r="D14" s="58"/>
      <c r="E14" s="58"/>
      <c r="F14" s="58"/>
      <c r="G14" s="58"/>
      <c r="H14" s="58"/>
      <c r="I14" s="58"/>
    </row>
    <row r="15" spans="3:9" ht="26.25" x14ac:dyDescent="0.4">
      <c r="C15" s="58"/>
      <c r="D15" s="58"/>
      <c r="E15" s="58"/>
      <c r="F15" s="58"/>
      <c r="G15" s="58"/>
      <c r="H15" s="58"/>
      <c r="I15" s="58"/>
    </row>
    <row r="16" spans="3:9" ht="26.25" x14ac:dyDescent="0.4">
      <c r="C16" s="58"/>
      <c r="D16" s="96"/>
      <c r="E16" s="97"/>
      <c r="F16" s="96"/>
      <c r="G16" s="58"/>
      <c r="H16" s="58"/>
      <c r="I16" s="58"/>
    </row>
    <row r="17" spans="3:9" ht="26.25" x14ac:dyDescent="0.4">
      <c r="C17" s="58"/>
      <c r="D17" s="96"/>
      <c r="E17" s="96"/>
      <c r="F17" s="96"/>
      <c r="G17" s="58"/>
      <c r="H17" s="58"/>
      <c r="I17" s="58"/>
    </row>
    <row r="18" spans="3:9" ht="26.25" x14ac:dyDescent="0.4">
      <c r="C18" s="58"/>
      <c r="D18" s="97"/>
      <c r="E18" s="96"/>
      <c r="F18" s="97"/>
      <c r="G18" s="58"/>
      <c r="H18" s="58"/>
      <c r="I18" s="58"/>
    </row>
    <row r="19" spans="3:9" ht="26.25" x14ac:dyDescent="0.4">
      <c r="C19" s="58"/>
      <c r="D19" s="97"/>
      <c r="E19" s="96"/>
      <c r="F19" s="96"/>
      <c r="G19" s="58"/>
      <c r="H19" s="58"/>
      <c r="I19" s="58"/>
    </row>
    <row r="20" spans="3:9" ht="26.25" x14ac:dyDescent="0.4">
      <c r="C20" s="58"/>
      <c r="D20" s="97"/>
      <c r="E20" s="96"/>
      <c r="F20" s="97"/>
      <c r="G20" s="58"/>
      <c r="H20" s="58"/>
      <c r="I20" s="58"/>
    </row>
    <row r="21" spans="3:9" ht="26.25" x14ac:dyDescent="0.4">
      <c r="C21" s="58"/>
      <c r="D21" s="96"/>
      <c r="E21" s="96"/>
      <c r="F21" s="96"/>
      <c r="G21" s="58"/>
      <c r="H21" s="58"/>
      <c r="I21" s="58"/>
    </row>
    <row r="22" spans="3:9" ht="26.25" x14ac:dyDescent="0.4">
      <c r="C22" s="58"/>
      <c r="D22" s="96"/>
      <c r="E22" s="96"/>
      <c r="F22" s="96"/>
      <c r="G22" s="58"/>
      <c r="H22" s="58"/>
      <c r="I22" s="58"/>
    </row>
    <row r="23" spans="3:9" ht="26.25" x14ac:dyDescent="0.4">
      <c r="C23" s="58"/>
      <c r="D23" s="96"/>
      <c r="E23" s="96"/>
      <c r="F23" s="96"/>
      <c r="G23" s="58"/>
      <c r="H23" s="58"/>
      <c r="I23" s="58"/>
    </row>
    <row r="24" spans="3:9" ht="26.25" x14ac:dyDescent="0.4">
      <c r="C24" s="58"/>
      <c r="D24" s="98"/>
      <c r="E24" s="96"/>
      <c r="F24" s="98"/>
      <c r="G24" s="58"/>
      <c r="H24" s="58"/>
      <c r="I24" s="58"/>
    </row>
    <row r="25" spans="3:9" ht="26.25" x14ac:dyDescent="0.4">
      <c r="C25" s="58"/>
      <c r="D25" s="58"/>
      <c r="E25" s="58"/>
      <c r="F25" s="58"/>
      <c r="G25" s="58"/>
      <c r="H25" s="58"/>
      <c r="I25" s="58"/>
    </row>
    <row r="26" spans="3:9" ht="26.25" x14ac:dyDescent="0.4">
      <c r="C26" s="58"/>
      <c r="D26" s="58"/>
      <c r="E26" s="58"/>
      <c r="F26" s="58"/>
      <c r="G26" s="58"/>
      <c r="H26" s="58"/>
      <c r="I26" s="58"/>
    </row>
    <row r="27" spans="3:9" ht="26.25" x14ac:dyDescent="0.4">
      <c r="C27" s="58"/>
      <c r="D27" s="58"/>
      <c r="E27" s="58"/>
      <c r="F27" s="58"/>
      <c r="G27" s="58"/>
      <c r="H27" s="58"/>
      <c r="I27" s="58"/>
    </row>
    <row r="28" spans="3:9" ht="26.25" x14ac:dyDescent="0.4">
      <c r="C28" s="58"/>
      <c r="D28" s="58"/>
      <c r="E28" s="58"/>
      <c r="F28" s="58"/>
      <c r="G28" s="58"/>
      <c r="H28" s="58"/>
      <c r="I28" s="58"/>
    </row>
    <row r="29" spans="3:9" ht="26.25" x14ac:dyDescent="0.4">
      <c r="C29" s="58"/>
      <c r="D29" s="58"/>
      <c r="E29" s="58"/>
      <c r="F29" s="58"/>
      <c r="G29" s="58"/>
      <c r="H29" s="58"/>
      <c r="I29" s="58"/>
    </row>
    <row r="30" spans="3:9" ht="26.25" x14ac:dyDescent="0.4">
      <c r="C30" s="58"/>
      <c r="D30" s="58"/>
      <c r="E30" s="58"/>
      <c r="F30" s="58"/>
      <c r="G30" s="58"/>
      <c r="H30" s="58"/>
      <c r="I30" s="58"/>
    </row>
    <row r="31" spans="3:9" ht="26.25" x14ac:dyDescent="0.4">
      <c r="C31" s="58"/>
      <c r="D31" s="58"/>
      <c r="E31" s="58"/>
      <c r="F31" s="58"/>
      <c r="G31" s="58"/>
      <c r="H31" s="58"/>
      <c r="I31" s="58"/>
    </row>
    <row r="32" spans="3:9" ht="26.25" x14ac:dyDescent="0.4">
      <c r="C32" s="58"/>
      <c r="D32" s="58"/>
      <c r="E32" s="58"/>
      <c r="F32" s="58"/>
      <c r="G32" s="58"/>
      <c r="H32" s="58"/>
      <c r="I32" s="58"/>
    </row>
    <row r="33" spans="3:9" ht="26.25" x14ac:dyDescent="0.4">
      <c r="C33" s="58"/>
      <c r="D33" s="58"/>
      <c r="E33" s="58"/>
      <c r="F33" s="58"/>
      <c r="G33" s="58"/>
      <c r="H33" s="58"/>
      <c r="I33" s="58"/>
    </row>
  </sheetData>
  <mergeCells count="1">
    <mergeCell ref="D6:F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9"/>
  <sheetViews>
    <sheetView showGridLines="0" tabSelected="1" view="pageBreakPreview" topLeftCell="B4" zoomScale="70" zoomScaleSheetLayoutView="70" workbookViewId="0">
      <selection activeCell="F11" sqref="F11"/>
    </sheetView>
  </sheetViews>
  <sheetFormatPr defaultColWidth="0" defaultRowHeight="18.75" zeroHeight="1" x14ac:dyDescent="0.3"/>
  <cols>
    <col min="1" max="1" width="9.140625" style="18" hidden="1" customWidth="1"/>
    <col min="2" max="2" width="9.140625" style="18" customWidth="1"/>
    <col min="3" max="3" width="26.42578125" style="18" customWidth="1"/>
    <col min="4" max="4" width="31.5703125" style="18" customWidth="1"/>
    <col min="5" max="5" width="54.42578125" style="18" customWidth="1"/>
    <col min="6" max="6" width="34" style="18" customWidth="1"/>
    <col min="7" max="7" width="9.140625" style="18" customWidth="1"/>
    <col min="8" max="8" width="18.5703125" style="18" customWidth="1"/>
    <col min="9" max="9" width="13.42578125" style="18" customWidth="1"/>
    <col min="10" max="10" width="13.28515625" style="18" customWidth="1"/>
    <col min="11" max="11" width="10" style="18" hidden="1" customWidth="1"/>
    <col min="12" max="16384" width="9.140625" style="18" hidden="1"/>
  </cols>
  <sheetData>
    <row r="1" spans="2:10" hidden="1" x14ac:dyDescent="0.3">
      <c r="B1" s="17"/>
      <c r="C1" s="17"/>
      <c r="D1" s="17"/>
      <c r="E1" s="17"/>
      <c r="F1" s="17"/>
      <c r="G1" s="17"/>
      <c r="H1" s="17"/>
      <c r="I1" s="17"/>
      <c r="J1" s="17"/>
    </row>
    <row r="2" spans="2:10" hidden="1" x14ac:dyDescent="0.3">
      <c r="B2" s="17"/>
      <c r="C2" s="17"/>
      <c r="D2" s="17"/>
      <c r="E2" s="17"/>
      <c r="F2" s="17"/>
      <c r="G2" s="17"/>
      <c r="H2" s="17"/>
      <c r="I2" s="17"/>
      <c r="J2" s="17"/>
    </row>
    <row r="3" spans="2:10" hidden="1" x14ac:dyDescent="0.3">
      <c r="B3" s="19"/>
      <c r="C3" s="19"/>
      <c r="D3" s="19"/>
      <c r="E3" s="19"/>
      <c r="F3" s="19"/>
      <c r="G3" s="19"/>
      <c r="H3" s="17"/>
      <c r="I3" s="17"/>
      <c r="J3" s="17"/>
    </row>
    <row r="4" spans="2:10" ht="19.5" thickBot="1" x14ac:dyDescent="0.35">
      <c r="B4" s="19"/>
      <c r="C4" s="19"/>
      <c r="D4" s="19"/>
      <c r="E4" s="19"/>
      <c r="F4" s="19"/>
      <c r="G4" s="19"/>
      <c r="H4" s="17"/>
      <c r="I4" s="17"/>
      <c r="J4" s="17"/>
    </row>
    <row r="5" spans="2:10" ht="20.25" thickTop="1" thickBot="1" x14ac:dyDescent="0.35">
      <c r="B5" s="19"/>
      <c r="C5" s="228" t="s">
        <v>138</v>
      </c>
      <c r="D5" s="229"/>
      <c r="E5" s="229"/>
      <c r="F5" s="230"/>
      <c r="G5" s="19"/>
      <c r="H5" s="17"/>
      <c r="I5" s="17"/>
      <c r="J5" s="17"/>
    </row>
    <row r="6" spans="2:10" x14ac:dyDescent="0.3">
      <c r="B6" s="19"/>
      <c r="C6" s="20"/>
      <c r="D6" s="21"/>
      <c r="E6" s="21"/>
      <c r="F6" s="22"/>
      <c r="G6" s="19"/>
      <c r="H6" s="17"/>
      <c r="I6" s="17"/>
      <c r="J6" s="17"/>
    </row>
    <row r="7" spans="2:10" ht="19.5" thickBot="1" x14ac:dyDescent="0.35">
      <c r="B7" s="19"/>
      <c r="C7" s="20"/>
      <c r="D7" s="21"/>
      <c r="E7" s="21"/>
      <c r="F7" s="22"/>
      <c r="G7" s="19"/>
      <c r="H7" s="17"/>
      <c r="I7" s="17"/>
      <c r="J7" s="17"/>
    </row>
    <row r="8" spans="2:10" ht="27.75" customHeight="1" x14ac:dyDescent="0.3">
      <c r="B8" s="19"/>
      <c r="C8" s="23" t="s">
        <v>42</v>
      </c>
      <c r="D8" s="24" t="s">
        <v>148</v>
      </c>
      <c r="E8" s="25" t="s">
        <v>43</v>
      </c>
      <c r="F8" s="26" t="s">
        <v>150</v>
      </c>
      <c r="G8" s="19"/>
      <c r="H8" s="17"/>
      <c r="I8" s="17"/>
      <c r="J8" s="17"/>
    </row>
    <row r="9" spans="2:10" ht="19.5" thickBot="1" x14ac:dyDescent="0.35">
      <c r="B9" s="19"/>
      <c r="C9" s="27" t="s">
        <v>44</v>
      </c>
      <c r="D9" s="159" t="s">
        <v>149</v>
      </c>
      <c r="E9" s="28" t="s">
        <v>45</v>
      </c>
      <c r="F9" s="29" t="s">
        <v>147</v>
      </c>
      <c r="G9" s="19"/>
      <c r="H9" s="17"/>
      <c r="I9" s="17"/>
      <c r="J9" s="17"/>
    </row>
    <row r="10" spans="2:10" x14ac:dyDescent="0.3">
      <c r="B10" s="19"/>
      <c r="C10" s="20"/>
      <c r="D10" s="21"/>
      <c r="E10" s="21"/>
      <c r="F10" s="22"/>
      <c r="G10" s="19"/>
      <c r="H10" s="17"/>
      <c r="I10" s="17"/>
      <c r="J10" s="17"/>
    </row>
    <row r="11" spans="2:10" x14ac:dyDescent="0.3">
      <c r="B11" s="19"/>
      <c r="C11" s="20"/>
      <c r="D11" s="21"/>
      <c r="E11" s="21"/>
      <c r="F11" s="22"/>
      <c r="G11" s="19"/>
      <c r="H11" s="17"/>
      <c r="I11" s="17"/>
      <c r="J11" s="17"/>
    </row>
    <row r="12" spans="2:10" x14ac:dyDescent="0.3">
      <c r="B12" s="19"/>
      <c r="C12" s="231" t="s">
        <v>46</v>
      </c>
      <c r="D12" s="232"/>
      <c r="E12" s="232"/>
      <c r="F12" s="233"/>
      <c r="G12" s="19"/>
      <c r="H12" s="17"/>
      <c r="I12" s="17"/>
      <c r="J12" s="17"/>
    </row>
    <row r="13" spans="2:10" x14ac:dyDescent="0.3">
      <c r="B13" s="19"/>
      <c r="C13" s="82" t="s">
        <v>47</v>
      </c>
      <c r="D13" s="83" t="s">
        <v>48</v>
      </c>
      <c r="E13" s="83" t="s">
        <v>47</v>
      </c>
      <c r="F13" s="40" t="s">
        <v>48</v>
      </c>
      <c r="G13" s="19"/>
      <c r="H13" s="32"/>
      <c r="I13" s="17"/>
      <c r="J13" s="17"/>
    </row>
    <row r="14" spans="2:10" ht="19.5" thickBot="1" x14ac:dyDescent="0.35">
      <c r="B14" s="19"/>
      <c r="C14" s="33">
        <v>41029</v>
      </c>
      <c r="D14" s="86">
        <v>0</v>
      </c>
      <c r="E14" s="34">
        <v>41213</v>
      </c>
      <c r="F14" s="31">
        <f>+D14</f>
        <v>0</v>
      </c>
      <c r="G14" s="19"/>
      <c r="H14" s="17"/>
      <c r="I14" s="17"/>
      <c r="J14" s="17"/>
    </row>
    <row r="15" spans="2:10" x14ac:dyDescent="0.3">
      <c r="B15" s="19"/>
      <c r="C15" s="33">
        <v>41060</v>
      </c>
      <c r="D15" s="30">
        <f>+D14</f>
        <v>0</v>
      </c>
      <c r="E15" s="34">
        <v>41243</v>
      </c>
      <c r="F15" s="31">
        <f>+F14</f>
        <v>0</v>
      </c>
      <c r="G15" s="19"/>
      <c r="H15" s="163" t="s">
        <v>115</v>
      </c>
      <c r="I15" s="164"/>
      <c r="J15" s="165"/>
    </row>
    <row r="16" spans="2:10" x14ac:dyDescent="0.3">
      <c r="B16" s="19"/>
      <c r="C16" s="33">
        <v>41090</v>
      </c>
      <c r="D16" s="30">
        <f t="shared" ref="D16:D19" si="0">+D15</f>
        <v>0</v>
      </c>
      <c r="E16" s="34">
        <v>41274</v>
      </c>
      <c r="F16" s="31">
        <f t="shared" ref="F16:F19" si="1">+F15</f>
        <v>0</v>
      </c>
      <c r="G16" s="19"/>
      <c r="H16" s="90" t="s">
        <v>84</v>
      </c>
      <c r="I16" s="35"/>
      <c r="J16" s="91">
        <v>8960</v>
      </c>
    </row>
    <row r="17" spans="2:10" x14ac:dyDescent="0.3">
      <c r="B17" s="19"/>
      <c r="C17" s="33">
        <v>41121</v>
      </c>
      <c r="D17" s="30">
        <f t="shared" si="0"/>
        <v>0</v>
      </c>
      <c r="E17" s="34">
        <v>41305</v>
      </c>
      <c r="F17" s="31">
        <f t="shared" si="1"/>
        <v>0</v>
      </c>
      <c r="G17" s="19"/>
      <c r="H17" s="90" t="s">
        <v>85</v>
      </c>
      <c r="I17" s="35"/>
      <c r="J17" s="91">
        <v>4480</v>
      </c>
    </row>
    <row r="18" spans="2:10" x14ac:dyDescent="0.3">
      <c r="B18" s="19"/>
      <c r="C18" s="33">
        <v>41152</v>
      </c>
      <c r="D18" s="30">
        <f t="shared" si="0"/>
        <v>0</v>
      </c>
      <c r="E18" s="34">
        <v>41333</v>
      </c>
      <c r="F18" s="31">
        <f t="shared" si="1"/>
        <v>0</v>
      </c>
      <c r="G18" s="19"/>
      <c r="H18" s="90" t="s">
        <v>86</v>
      </c>
      <c r="I18" s="35"/>
      <c r="J18" s="91">
        <v>1250</v>
      </c>
    </row>
    <row r="19" spans="2:10" x14ac:dyDescent="0.3">
      <c r="B19" s="19"/>
      <c r="C19" s="33">
        <v>41182</v>
      </c>
      <c r="D19" s="30">
        <f t="shared" si="0"/>
        <v>0</v>
      </c>
      <c r="E19" s="34">
        <v>41364</v>
      </c>
      <c r="F19" s="31">
        <f t="shared" si="1"/>
        <v>0</v>
      </c>
      <c r="G19" s="19"/>
      <c r="H19" s="90" t="s">
        <v>87</v>
      </c>
      <c r="I19" s="35"/>
      <c r="J19" s="91">
        <v>800</v>
      </c>
    </row>
    <row r="20" spans="2:10" x14ac:dyDescent="0.3">
      <c r="B20" s="19"/>
      <c r="C20" s="20"/>
      <c r="D20" s="21"/>
      <c r="E20" s="21"/>
      <c r="F20" s="22"/>
      <c r="G20" s="19"/>
      <c r="H20" s="90" t="s">
        <v>128</v>
      </c>
      <c r="I20" s="35"/>
      <c r="J20" s="91">
        <v>800</v>
      </c>
    </row>
    <row r="21" spans="2:10" x14ac:dyDescent="0.3">
      <c r="B21" s="19"/>
      <c r="C21" s="20" t="s">
        <v>144</v>
      </c>
      <c r="D21" s="21"/>
      <c r="E21" s="21"/>
      <c r="F21" s="81">
        <v>0</v>
      </c>
      <c r="G21" s="19"/>
      <c r="H21" s="92" t="s">
        <v>126</v>
      </c>
      <c r="I21" s="36"/>
      <c r="J21" s="91">
        <v>2343</v>
      </c>
    </row>
    <row r="22" spans="2:10" x14ac:dyDescent="0.3">
      <c r="B22" s="19"/>
      <c r="C22" s="20"/>
      <c r="D22" s="21"/>
      <c r="E22" s="21"/>
      <c r="F22" s="22"/>
      <c r="G22" s="19"/>
      <c r="H22" s="92" t="s">
        <v>102</v>
      </c>
      <c r="I22" s="36"/>
      <c r="J22" s="91">
        <v>0</v>
      </c>
    </row>
    <row r="23" spans="2:10" x14ac:dyDescent="0.3">
      <c r="B23" s="19"/>
      <c r="C23" s="234" t="s">
        <v>49</v>
      </c>
      <c r="D23" s="235"/>
      <c r="E23" s="235"/>
      <c r="F23" s="236"/>
      <c r="G23" s="19"/>
      <c r="H23" s="92" t="s">
        <v>103</v>
      </c>
      <c r="I23" s="36"/>
      <c r="J23" s="91">
        <v>0</v>
      </c>
    </row>
    <row r="24" spans="2:10" ht="19.5" thickBot="1" x14ac:dyDescent="0.35">
      <c r="B24" s="19"/>
      <c r="C24" s="37"/>
      <c r="D24" s="38"/>
      <c r="E24" s="38"/>
      <c r="F24" s="39"/>
      <c r="G24" s="19"/>
      <c r="H24" s="43" t="s">
        <v>104</v>
      </c>
      <c r="I24" s="93"/>
      <c r="J24" s="94">
        <v>0</v>
      </c>
    </row>
    <row r="25" spans="2:10" ht="19.5" thickBot="1" x14ac:dyDescent="0.35">
      <c r="B25" s="19"/>
      <c r="C25" s="201" t="s">
        <v>50</v>
      </c>
      <c r="D25" s="202"/>
      <c r="E25" s="202"/>
      <c r="F25" s="40" t="s">
        <v>48</v>
      </c>
      <c r="G25" s="19"/>
      <c r="H25" s="87" t="s">
        <v>94</v>
      </c>
      <c r="I25" s="88"/>
      <c r="J25" s="89">
        <f>SUM(J16:J24)</f>
        <v>18633</v>
      </c>
    </row>
    <row r="26" spans="2:10" ht="20.25" thickBot="1" x14ac:dyDescent="0.4">
      <c r="B26" s="19"/>
      <c r="C26" s="237" t="s">
        <v>51</v>
      </c>
      <c r="D26" s="238"/>
      <c r="E26" s="238"/>
      <c r="F26" s="40"/>
      <c r="G26" s="19"/>
      <c r="H26" s="17"/>
      <c r="I26" s="17"/>
      <c r="J26" s="17"/>
    </row>
    <row r="27" spans="2:10" ht="19.5" thickBot="1" x14ac:dyDescent="0.35">
      <c r="B27" s="19"/>
      <c r="C27" s="223" t="s">
        <v>29</v>
      </c>
      <c r="D27" s="224"/>
      <c r="E27" s="224"/>
      <c r="F27" s="81">
        <v>0</v>
      </c>
      <c r="G27" s="19"/>
      <c r="H27" s="41" t="s">
        <v>130</v>
      </c>
      <c r="I27" s="42"/>
      <c r="J27" s="84">
        <v>0</v>
      </c>
    </row>
    <row r="28" spans="2:10" ht="19.5" thickBot="1" x14ac:dyDescent="0.35">
      <c r="B28" s="19"/>
      <c r="C28" s="223" t="s">
        <v>30</v>
      </c>
      <c r="D28" s="224"/>
      <c r="E28" s="224"/>
      <c r="F28" s="81">
        <v>0</v>
      </c>
      <c r="G28" s="19"/>
      <c r="H28" s="43" t="s">
        <v>95</v>
      </c>
      <c r="I28" s="44"/>
      <c r="J28" s="85">
        <v>0</v>
      </c>
    </row>
    <row r="29" spans="2:10" x14ac:dyDescent="0.3">
      <c r="B29" s="19"/>
      <c r="C29" s="223" t="s">
        <v>31</v>
      </c>
      <c r="D29" s="224"/>
      <c r="E29" s="224"/>
      <c r="F29" s="81">
        <v>9360</v>
      </c>
      <c r="G29" s="19"/>
      <c r="H29" s="17"/>
      <c r="I29" s="17"/>
      <c r="J29" s="17"/>
    </row>
    <row r="30" spans="2:10" x14ac:dyDescent="0.3">
      <c r="B30" s="19"/>
      <c r="C30" s="223" t="s">
        <v>32</v>
      </c>
      <c r="D30" s="224"/>
      <c r="E30" s="224"/>
      <c r="F30" s="81">
        <v>0</v>
      </c>
      <c r="G30" s="19"/>
      <c r="H30" s="17"/>
      <c r="I30" s="17"/>
      <c r="J30" s="17"/>
    </row>
    <row r="31" spans="2:10" x14ac:dyDescent="0.3">
      <c r="B31" s="19"/>
      <c r="C31" s="223" t="s">
        <v>33</v>
      </c>
      <c r="D31" s="224"/>
      <c r="E31" s="224"/>
      <c r="F31" s="81">
        <v>0</v>
      </c>
      <c r="G31" s="19"/>
      <c r="H31" s="17"/>
      <c r="I31" s="17"/>
      <c r="J31" s="17"/>
    </row>
    <row r="32" spans="2:10" x14ac:dyDescent="0.3">
      <c r="B32" s="19"/>
      <c r="C32" s="223" t="s">
        <v>34</v>
      </c>
      <c r="D32" s="224"/>
      <c r="E32" s="224"/>
      <c r="F32" s="81">
        <v>0</v>
      </c>
      <c r="G32" s="19"/>
      <c r="H32" s="17"/>
      <c r="I32" s="17"/>
      <c r="J32" s="17"/>
    </row>
    <row r="33" spans="2:10" x14ac:dyDescent="0.3">
      <c r="B33" s="19"/>
      <c r="C33" s="223" t="s">
        <v>35</v>
      </c>
      <c r="D33" s="224"/>
      <c r="E33" s="224"/>
      <c r="F33" s="81">
        <v>0</v>
      </c>
      <c r="G33" s="19"/>
      <c r="H33" s="17"/>
      <c r="I33" s="17"/>
      <c r="J33" s="17"/>
    </row>
    <row r="34" spans="2:10" x14ac:dyDescent="0.3">
      <c r="B34" s="19"/>
      <c r="C34" s="223" t="s">
        <v>120</v>
      </c>
      <c r="D34" s="224"/>
      <c r="E34" s="224"/>
      <c r="F34" s="81">
        <v>0</v>
      </c>
      <c r="G34" s="19"/>
      <c r="H34" s="17"/>
      <c r="I34" s="17"/>
      <c r="J34" s="17"/>
    </row>
    <row r="35" spans="2:10" x14ac:dyDescent="0.3">
      <c r="B35" s="19"/>
      <c r="C35" s="223" t="s">
        <v>36</v>
      </c>
      <c r="D35" s="224"/>
      <c r="E35" s="224"/>
      <c r="F35" s="81">
        <v>0</v>
      </c>
      <c r="G35" s="19"/>
      <c r="H35" s="17"/>
      <c r="I35" s="17"/>
      <c r="J35" s="17"/>
    </row>
    <row r="36" spans="2:10" x14ac:dyDescent="0.3">
      <c r="B36" s="19"/>
      <c r="C36" s="223" t="s">
        <v>37</v>
      </c>
      <c r="D36" s="224"/>
      <c r="E36" s="224"/>
      <c r="F36" s="81">
        <v>0</v>
      </c>
      <c r="G36" s="19"/>
      <c r="H36" s="17"/>
      <c r="I36" s="17"/>
      <c r="J36" s="17"/>
    </row>
    <row r="37" spans="2:10" x14ac:dyDescent="0.3">
      <c r="B37" s="19"/>
      <c r="C37" s="223" t="s">
        <v>38</v>
      </c>
      <c r="D37" s="224"/>
      <c r="E37" s="224"/>
      <c r="F37" s="81">
        <v>0</v>
      </c>
      <c r="G37" s="19"/>
      <c r="H37" s="17"/>
      <c r="I37" s="17"/>
      <c r="J37" s="17"/>
    </row>
    <row r="38" spans="2:10" x14ac:dyDescent="0.3">
      <c r="B38" s="19"/>
      <c r="C38" s="223" t="s">
        <v>39</v>
      </c>
      <c r="D38" s="224"/>
      <c r="E38" s="224"/>
      <c r="F38" s="81">
        <v>0</v>
      </c>
      <c r="G38" s="19"/>
      <c r="H38" s="17"/>
      <c r="I38" s="17"/>
      <c r="J38" s="17"/>
    </row>
    <row r="39" spans="2:10" x14ac:dyDescent="0.3">
      <c r="B39" s="19"/>
      <c r="C39" s="225" t="s">
        <v>141</v>
      </c>
      <c r="D39" s="226"/>
      <c r="E39" s="227"/>
      <c r="F39" s="81">
        <v>0</v>
      </c>
      <c r="G39" s="19"/>
      <c r="H39" s="17"/>
      <c r="I39" s="17"/>
      <c r="J39" s="17"/>
    </row>
    <row r="40" spans="2:10" ht="19.5" x14ac:dyDescent="0.35">
      <c r="B40" s="19"/>
      <c r="C40" s="174" t="s">
        <v>52</v>
      </c>
      <c r="D40" s="175"/>
      <c r="E40" s="175"/>
      <c r="F40" s="31"/>
      <c r="G40" s="19"/>
      <c r="H40" s="17"/>
      <c r="I40" s="17"/>
      <c r="J40" s="17"/>
    </row>
    <row r="41" spans="2:10" x14ac:dyDescent="0.3">
      <c r="B41" s="19"/>
      <c r="C41" s="210" t="s">
        <v>121</v>
      </c>
      <c r="D41" s="211"/>
      <c r="E41" s="211"/>
      <c r="F41" s="81">
        <v>0</v>
      </c>
      <c r="G41" s="19"/>
      <c r="H41" s="17"/>
      <c r="I41" s="17"/>
      <c r="J41" s="17"/>
    </row>
    <row r="42" spans="2:10" x14ac:dyDescent="0.3">
      <c r="B42" s="19"/>
      <c r="C42" s="212" t="s">
        <v>108</v>
      </c>
      <c r="D42" s="213"/>
      <c r="E42" s="213"/>
      <c r="F42" s="81">
        <v>0</v>
      </c>
      <c r="G42" s="19"/>
      <c r="H42" s="17"/>
      <c r="I42" s="17"/>
      <c r="J42" s="17"/>
    </row>
    <row r="43" spans="2:10" x14ac:dyDescent="0.3">
      <c r="B43" s="19"/>
      <c r="C43" s="214" t="s">
        <v>109</v>
      </c>
      <c r="D43" s="215"/>
      <c r="E43" s="215"/>
      <c r="F43" s="81">
        <v>0</v>
      </c>
      <c r="G43" s="19"/>
      <c r="H43" s="17"/>
      <c r="I43" s="17"/>
      <c r="J43" s="17"/>
    </row>
    <row r="44" spans="2:10" x14ac:dyDescent="0.3">
      <c r="B44" s="19"/>
      <c r="C44" s="216" t="s">
        <v>110</v>
      </c>
      <c r="D44" s="217"/>
      <c r="E44" s="217"/>
      <c r="F44" s="81">
        <v>0</v>
      </c>
      <c r="G44" s="19"/>
      <c r="H44" s="17"/>
      <c r="I44" s="17"/>
      <c r="J44" s="17"/>
    </row>
    <row r="45" spans="2:10" x14ac:dyDescent="0.3">
      <c r="B45" s="19"/>
      <c r="C45" s="218" t="s">
        <v>111</v>
      </c>
      <c r="D45" s="219"/>
      <c r="E45" s="219"/>
      <c r="F45" s="81">
        <v>0</v>
      </c>
      <c r="G45" s="19"/>
      <c r="H45" s="17"/>
      <c r="I45" s="17"/>
      <c r="J45" s="17"/>
    </row>
    <row r="46" spans="2:10" x14ac:dyDescent="0.3">
      <c r="B46" s="19"/>
      <c r="C46" s="220" t="s">
        <v>112</v>
      </c>
      <c r="D46" s="221"/>
      <c r="E46" s="221"/>
      <c r="F46" s="81">
        <v>0</v>
      </c>
      <c r="G46" s="19"/>
      <c r="H46" s="17"/>
      <c r="I46" s="17"/>
      <c r="J46" s="17"/>
    </row>
    <row r="47" spans="2:10" x14ac:dyDescent="0.3">
      <c r="B47" s="19"/>
      <c r="C47" s="45"/>
      <c r="D47" s="46"/>
      <c r="E47" s="46"/>
      <c r="F47" s="22"/>
      <c r="G47" s="19"/>
      <c r="H47" s="17"/>
      <c r="I47" s="17"/>
      <c r="J47" s="17"/>
    </row>
    <row r="48" spans="2:10" x14ac:dyDescent="0.3">
      <c r="B48" s="19"/>
      <c r="C48" s="222" t="s">
        <v>113</v>
      </c>
      <c r="D48" s="172"/>
      <c r="E48" s="172"/>
      <c r="F48" s="173"/>
      <c r="G48" s="19"/>
      <c r="H48" s="17"/>
      <c r="I48" s="17"/>
      <c r="J48" s="17"/>
    </row>
    <row r="49" spans="2:10" x14ac:dyDescent="0.3">
      <c r="B49" s="19"/>
      <c r="C49" s="47" t="s">
        <v>53</v>
      </c>
      <c r="D49" s="169" t="s">
        <v>139</v>
      </c>
      <c r="E49" s="169"/>
      <c r="F49" s="170"/>
      <c r="G49" s="19"/>
      <c r="H49" s="17"/>
      <c r="I49" s="17"/>
      <c r="J49" s="17"/>
    </row>
    <row r="50" spans="2:10" x14ac:dyDescent="0.3">
      <c r="B50" s="19"/>
      <c r="C50" s="47" t="s">
        <v>54</v>
      </c>
      <c r="D50" s="21" t="s">
        <v>119</v>
      </c>
      <c r="E50" s="21"/>
      <c r="F50" s="22"/>
      <c r="G50" s="19"/>
      <c r="H50" s="17"/>
      <c r="I50" s="17"/>
      <c r="J50" s="17"/>
    </row>
    <row r="51" spans="2:10" x14ac:dyDescent="0.3">
      <c r="B51" s="19"/>
      <c r="C51" s="47" t="s">
        <v>55</v>
      </c>
      <c r="D51" s="169" t="s">
        <v>142</v>
      </c>
      <c r="E51" s="169"/>
      <c r="F51" s="170"/>
      <c r="G51" s="19"/>
      <c r="H51" s="17"/>
      <c r="I51" s="17"/>
      <c r="J51" s="17"/>
    </row>
    <row r="52" spans="2:10" x14ac:dyDescent="0.3">
      <c r="B52" s="19"/>
      <c r="C52" s="47" t="s">
        <v>56</v>
      </c>
      <c r="D52" s="169" t="s">
        <v>57</v>
      </c>
      <c r="E52" s="169"/>
      <c r="F52" s="170"/>
      <c r="G52" s="19"/>
      <c r="H52" s="17"/>
      <c r="I52" s="17"/>
      <c r="J52" s="17"/>
    </row>
    <row r="53" spans="2:10" x14ac:dyDescent="0.3">
      <c r="B53" s="19"/>
      <c r="C53" s="47" t="s">
        <v>58</v>
      </c>
      <c r="D53" s="169" t="s">
        <v>59</v>
      </c>
      <c r="E53" s="169"/>
      <c r="F53" s="170"/>
      <c r="G53" s="19"/>
      <c r="H53" s="17"/>
      <c r="I53" s="17"/>
      <c r="J53" s="17"/>
    </row>
    <row r="54" spans="2:10" ht="36" customHeight="1" x14ac:dyDescent="0.3">
      <c r="B54" s="19"/>
      <c r="C54" s="48" t="s">
        <v>60</v>
      </c>
      <c r="D54" s="207" t="s">
        <v>125</v>
      </c>
      <c r="E54" s="208"/>
      <c r="F54" s="209"/>
      <c r="G54" s="19"/>
      <c r="H54" s="17"/>
      <c r="I54" s="17"/>
      <c r="J54" s="17"/>
    </row>
    <row r="55" spans="2:10" ht="19.5" thickBot="1" x14ac:dyDescent="0.35">
      <c r="B55" s="19"/>
      <c r="C55" s="49"/>
      <c r="D55" s="195"/>
      <c r="E55" s="195"/>
      <c r="F55" s="196"/>
      <c r="G55" s="19"/>
      <c r="H55" s="17"/>
      <c r="I55" s="17"/>
      <c r="J55" s="17"/>
    </row>
    <row r="56" spans="2:10" ht="19.5" thickTop="1" x14ac:dyDescent="0.3">
      <c r="B56" s="19"/>
      <c r="C56" s="19"/>
      <c r="D56" s="197"/>
      <c r="E56" s="197"/>
      <c r="F56" s="197"/>
      <c r="G56" s="19"/>
      <c r="H56" s="17"/>
      <c r="I56" s="17"/>
      <c r="J56" s="17"/>
    </row>
    <row r="57" spans="2:10" ht="19.5" thickBot="1" x14ac:dyDescent="0.35">
      <c r="B57" s="19"/>
      <c r="C57" s="19"/>
      <c r="D57" s="19"/>
      <c r="E57" s="19"/>
      <c r="F57" s="19"/>
      <c r="G57" s="19"/>
      <c r="H57" s="17"/>
      <c r="I57" s="17"/>
      <c r="J57" s="17"/>
    </row>
    <row r="58" spans="2:10" ht="19.5" thickTop="1" x14ac:dyDescent="0.3">
      <c r="B58" s="19"/>
      <c r="C58" s="198" t="s">
        <v>61</v>
      </c>
      <c r="D58" s="199"/>
      <c r="E58" s="199"/>
      <c r="F58" s="200"/>
      <c r="G58" s="19"/>
      <c r="H58" s="17"/>
      <c r="I58" s="17"/>
      <c r="J58" s="17"/>
    </row>
    <row r="59" spans="2:10" x14ac:dyDescent="0.3">
      <c r="B59" s="19"/>
      <c r="C59" s="201" t="s">
        <v>50</v>
      </c>
      <c r="D59" s="202"/>
      <c r="E59" s="202"/>
      <c r="F59" s="40" t="s">
        <v>48</v>
      </c>
      <c r="G59" s="19"/>
      <c r="H59" s="17"/>
      <c r="I59" s="17"/>
      <c r="J59" s="17"/>
    </row>
    <row r="60" spans="2:10" x14ac:dyDescent="0.3">
      <c r="B60" s="19"/>
      <c r="C60" s="180" t="s">
        <v>62</v>
      </c>
      <c r="D60" s="181"/>
      <c r="E60" s="203"/>
      <c r="F60" s="205">
        <v>0</v>
      </c>
      <c r="G60" s="19"/>
      <c r="H60" s="17"/>
      <c r="I60" s="17"/>
      <c r="J60" s="17"/>
    </row>
    <row r="61" spans="2:10" x14ac:dyDescent="0.3">
      <c r="B61" s="19"/>
      <c r="C61" s="182"/>
      <c r="D61" s="183"/>
      <c r="E61" s="204"/>
      <c r="F61" s="206"/>
      <c r="G61" s="19"/>
      <c r="H61" s="17"/>
      <c r="I61" s="17"/>
      <c r="J61" s="17"/>
    </row>
    <row r="62" spans="2:10" x14ac:dyDescent="0.3">
      <c r="B62" s="19"/>
      <c r="C62" s="178" t="s">
        <v>63</v>
      </c>
      <c r="D62" s="179"/>
      <c r="E62" s="179"/>
      <c r="F62" s="50"/>
      <c r="G62" s="19"/>
      <c r="H62" s="17"/>
      <c r="I62" s="17"/>
      <c r="J62" s="17"/>
    </row>
    <row r="63" spans="2:10" x14ac:dyDescent="0.3">
      <c r="B63" s="19"/>
      <c r="C63" s="180" t="s">
        <v>64</v>
      </c>
      <c r="D63" s="181"/>
      <c r="E63" s="181"/>
      <c r="F63" s="184"/>
      <c r="G63" s="19"/>
      <c r="H63" s="17"/>
      <c r="I63" s="17"/>
      <c r="J63" s="17"/>
    </row>
    <row r="64" spans="2:10" x14ac:dyDescent="0.3">
      <c r="B64" s="19"/>
      <c r="C64" s="182"/>
      <c r="D64" s="183"/>
      <c r="E64" s="183"/>
      <c r="F64" s="185"/>
      <c r="G64" s="19"/>
      <c r="H64" s="17"/>
      <c r="I64" s="17"/>
      <c r="J64" s="17"/>
    </row>
    <row r="65" spans="2:10" x14ac:dyDescent="0.3">
      <c r="B65" s="19"/>
      <c r="C65" s="20"/>
      <c r="D65" s="21"/>
      <c r="E65" s="21"/>
      <c r="F65" s="22"/>
      <c r="G65" s="19"/>
      <c r="H65" s="17"/>
      <c r="I65" s="17"/>
      <c r="J65" s="17"/>
    </row>
    <row r="66" spans="2:10" x14ac:dyDescent="0.3">
      <c r="B66" s="19"/>
      <c r="C66" s="186" t="s">
        <v>65</v>
      </c>
      <c r="D66" s="187"/>
      <c r="E66" s="187"/>
      <c r="F66" s="188"/>
      <c r="G66" s="19"/>
      <c r="H66" s="17"/>
      <c r="I66" s="17"/>
      <c r="J66" s="17"/>
    </row>
    <row r="67" spans="2:10" x14ac:dyDescent="0.3">
      <c r="B67" s="19"/>
      <c r="C67" s="189" t="s">
        <v>143</v>
      </c>
      <c r="D67" s="190"/>
      <c r="E67" s="190"/>
      <c r="F67" s="191"/>
      <c r="G67" s="19"/>
      <c r="H67" s="17"/>
      <c r="I67" s="17"/>
      <c r="J67" s="17"/>
    </row>
    <row r="68" spans="2:10" ht="37.5" x14ac:dyDescent="0.3">
      <c r="B68" s="19"/>
      <c r="C68" s="192" t="s">
        <v>50</v>
      </c>
      <c r="D68" s="193"/>
      <c r="E68" s="194"/>
      <c r="F68" s="51" t="s">
        <v>66</v>
      </c>
      <c r="G68" s="19"/>
      <c r="H68" s="17"/>
      <c r="I68" s="17"/>
      <c r="J68" s="17"/>
    </row>
    <row r="69" spans="2:10" ht="19.5" x14ac:dyDescent="0.35">
      <c r="B69" s="19"/>
      <c r="C69" s="174" t="s">
        <v>67</v>
      </c>
      <c r="D69" s="175"/>
      <c r="E69" s="175"/>
      <c r="F69" s="51"/>
      <c r="G69" s="19"/>
      <c r="H69" s="17"/>
      <c r="I69" s="17"/>
      <c r="J69" s="17"/>
    </row>
    <row r="70" spans="2:10" x14ac:dyDescent="0.3">
      <c r="B70" s="19"/>
      <c r="C70" s="176" t="s">
        <v>68</v>
      </c>
      <c r="D70" s="177"/>
      <c r="E70" s="177"/>
      <c r="F70" s="52"/>
      <c r="G70" s="19"/>
      <c r="H70" s="17"/>
      <c r="I70" s="17"/>
      <c r="J70" s="17"/>
    </row>
    <row r="71" spans="2:10" x14ac:dyDescent="0.3">
      <c r="B71" s="19"/>
      <c r="C71" s="176" t="s">
        <v>69</v>
      </c>
      <c r="D71" s="177"/>
      <c r="E71" s="177"/>
      <c r="F71" s="52"/>
      <c r="G71" s="19"/>
      <c r="H71" s="17"/>
      <c r="I71" s="17"/>
      <c r="J71" s="17"/>
    </row>
    <row r="72" spans="2:10" x14ac:dyDescent="0.3">
      <c r="B72" s="19"/>
      <c r="C72" s="176" t="s">
        <v>14</v>
      </c>
      <c r="D72" s="177"/>
      <c r="E72" s="177"/>
      <c r="F72" s="52"/>
      <c r="G72" s="19"/>
      <c r="H72" s="17"/>
      <c r="I72" s="17"/>
      <c r="J72" s="17"/>
    </row>
    <row r="73" spans="2:10" x14ac:dyDescent="0.3">
      <c r="B73" s="19"/>
      <c r="C73" s="176" t="s">
        <v>70</v>
      </c>
      <c r="D73" s="177"/>
      <c r="E73" s="177"/>
      <c r="F73" s="52"/>
      <c r="G73" s="19"/>
      <c r="H73" s="17"/>
      <c r="I73" s="17"/>
      <c r="J73" s="17"/>
    </row>
    <row r="74" spans="2:10" x14ac:dyDescent="0.3">
      <c r="B74" s="19"/>
      <c r="C74" s="176" t="s">
        <v>71</v>
      </c>
      <c r="D74" s="177"/>
      <c r="E74" s="177"/>
      <c r="F74" s="52"/>
      <c r="G74" s="19"/>
      <c r="H74" s="17"/>
      <c r="I74" s="17"/>
      <c r="J74" s="17"/>
    </row>
    <row r="75" spans="2:10" x14ac:dyDescent="0.3">
      <c r="B75" s="19"/>
      <c r="C75" s="176" t="s">
        <v>72</v>
      </c>
      <c r="D75" s="177"/>
      <c r="E75" s="177"/>
      <c r="F75" s="52"/>
      <c r="G75" s="19"/>
      <c r="H75" s="17"/>
      <c r="I75" s="17"/>
      <c r="J75" s="17"/>
    </row>
    <row r="76" spans="2:10" ht="19.5" x14ac:dyDescent="0.35">
      <c r="B76" s="19"/>
      <c r="C76" s="174" t="s">
        <v>73</v>
      </c>
      <c r="D76" s="175"/>
      <c r="E76" s="175"/>
      <c r="F76" s="52"/>
      <c r="G76" s="19"/>
      <c r="H76" s="17"/>
      <c r="I76" s="17"/>
      <c r="J76" s="17"/>
    </row>
    <row r="77" spans="2:10" x14ac:dyDescent="0.3">
      <c r="B77" s="19"/>
      <c r="C77" s="176" t="s">
        <v>74</v>
      </c>
      <c r="D77" s="177"/>
      <c r="E77" s="177"/>
      <c r="F77" s="52"/>
      <c r="G77" s="19"/>
      <c r="H77" s="17"/>
      <c r="I77" s="17"/>
      <c r="J77" s="17"/>
    </row>
    <row r="78" spans="2:10" x14ac:dyDescent="0.3">
      <c r="B78" s="19"/>
      <c r="C78" s="176" t="s">
        <v>75</v>
      </c>
      <c r="D78" s="177"/>
      <c r="E78" s="177"/>
      <c r="F78" s="52"/>
      <c r="G78" s="19"/>
      <c r="H78" s="17"/>
      <c r="I78" s="17"/>
      <c r="J78" s="17"/>
    </row>
    <row r="79" spans="2:10" x14ac:dyDescent="0.3">
      <c r="B79" s="19"/>
      <c r="C79" s="176" t="s">
        <v>76</v>
      </c>
      <c r="D79" s="177"/>
      <c r="E79" s="177"/>
      <c r="F79" s="52"/>
      <c r="G79" s="19"/>
      <c r="H79" s="17"/>
      <c r="I79" s="17"/>
      <c r="J79" s="17"/>
    </row>
    <row r="80" spans="2:10" x14ac:dyDescent="0.3">
      <c r="B80" s="19"/>
      <c r="C80" s="168"/>
      <c r="D80" s="169"/>
      <c r="E80" s="169"/>
      <c r="F80" s="22"/>
      <c r="G80" s="19"/>
      <c r="H80" s="17"/>
      <c r="I80" s="17"/>
      <c r="J80" s="17"/>
    </row>
    <row r="81" spans="2:10" ht="19.5" x14ac:dyDescent="0.35">
      <c r="B81" s="19"/>
      <c r="C81" s="166" t="s">
        <v>77</v>
      </c>
      <c r="D81" s="167"/>
      <c r="E81" s="167"/>
      <c r="F81" s="22"/>
      <c r="G81" s="19"/>
      <c r="H81" s="17"/>
      <c r="I81" s="17"/>
      <c r="J81" s="17"/>
    </row>
    <row r="82" spans="2:10" x14ac:dyDescent="0.3">
      <c r="B82" s="19"/>
      <c r="C82" s="168" t="s">
        <v>114</v>
      </c>
      <c r="D82" s="169"/>
      <c r="E82" s="169"/>
      <c r="F82" s="170"/>
      <c r="G82" s="19"/>
      <c r="H82" s="17"/>
      <c r="I82" s="17"/>
      <c r="J82" s="17"/>
    </row>
    <row r="83" spans="2:10" x14ac:dyDescent="0.3">
      <c r="B83" s="19"/>
      <c r="C83" s="168" t="s">
        <v>78</v>
      </c>
      <c r="D83" s="169"/>
      <c r="E83" s="169"/>
      <c r="F83" s="22"/>
      <c r="G83" s="19"/>
      <c r="H83" s="17"/>
      <c r="I83" s="17"/>
      <c r="J83" s="17"/>
    </row>
    <row r="84" spans="2:10" x14ac:dyDescent="0.3">
      <c r="B84" s="19"/>
      <c r="C84" s="171" t="s">
        <v>79</v>
      </c>
      <c r="D84" s="172"/>
      <c r="E84" s="172"/>
      <c r="F84" s="173"/>
      <c r="G84" s="19"/>
      <c r="H84" s="17"/>
      <c r="I84" s="17"/>
      <c r="J84" s="17"/>
    </row>
    <row r="85" spans="2:10" x14ac:dyDescent="0.3">
      <c r="B85" s="19"/>
      <c r="C85" s="168" t="s">
        <v>146</v>
      </c>
      <c r="D85" s="169"/>
      <c r="E85" s="169"/>
      <c r="F85" s="170"/>
      <c r="G85" s="19"/>
      <c r="H85" s="17"/>
      <c r="I85" s="17"/>
      <c r="J85" s="17"/>
    </row>
    <row r="86" spans="2:10" x14ac:dyDescent="0.3">
      <c r="B86" s="19"/>
      <c r="C86" s="168" t="s">
        <v>80</v>
      </c>
      <c r="D86" s="169"/>
      <c r="E86" s="169"/>
      <c r="F86" s="170"/>
      <c r="G86" s="19"/>
      <c r="H86" s="17"/>
      <c r="I86" s="17"/>
      <c r="J86" s="17"/>
    </row>
    <row r="87" spans="2:10" x14ac:dyDescent="0.3">
      <c r="B87" s="19"/>
      <c r="C87" s="45"/>
      <c r="D87" s="46"/>
      <c r="E87" s="46"/>
      <c r="F87" s="53"/>
      <c r="G87" s="19"/>
      <c r="H87" s="17"/>
      <c r="I87" s="17"/>
      <c r="J87" s="17"/>
    </row>
    <row r="88" spans="2:10" x14ac:dyDescent="0.3">
      <c r="B88" s="19"/>
      <c r="C88" s="45"/>
      <c r="D88" s="46"/>
      <c r="E88" s="46"/>
      <c r="F88" s="53"/>
      <c r="G88" s="19"/>
      <c r="H88" s="17"/>
      <c r="I88" s="17"/>
      <c r="J88" s="17"/>
    </row>
    <row r="89" spans="2:10" x14ac:dyDescent="0.3">
      <c r="B89" s="19"/>
      <c r="C89" s="20"/>
      <c r="D89" s="21"/>
      <c r="E89" s="21"/>
      <c r="F89" s="22"/>
      <c r="G89" s="19"/>
      <c r="H89" s="17"/>
      <c r="I89" s="17"/>
      <c r="J89" s="17"/>
    </row>
    <row r="90" spans="2:10" x14ac:dyDescent="0.3">
      <c r="B90" s="19"/>
      <c r="C90" s="20"/>
      <c r="D90" s="21"/>
      <c r="E90" s="21"/>
      <c r="F90" s="22"/>
      <c r="G90" s="19"/>
      <c r="H90" s="17"/>
      <c r="I90" s="17"/>
      <c r="J90" s="17"/>
    </row>
    <row r="91" spans="2:10" x14ac:dyDescent="0.3">
      <c r="B91" s="19"/>
      <c r="C91" s="20" t="s">
        <v>81</v>
      </c>
      <c r="D91" s="21"/>
      <c r="E91" s="21"/>
      <c r="F91" s="22"/>
      <c r="G91" s="19"/>
      <c r="H91" s="17"/>
      <c r="I91" s="17"/>
      <c r="J91" s="17"/>
    </row>
    <row r="92" spans="2:10" x14ac:dyDescent="0.3">
      <c r="B92" s="19"/>
      <c r="C92" s="20" t="s">
        <v>82</v>
      </c>
      <c r="D92" s="21"/>
      <c r="E92" s="21"/>
      <c r="F92" s="54" t="s">
        <v>83</v>
      </c>
      <c r="G92" s="19"/>
      <c r="H92" s="17"/>
      <c r="I92" s="17"/>
      <c r="J92" s="17"/>
    </row>
    <row r="93" spans="2:10" x14ac:dyDescent="0.3">
      <c r="B93" s="19"/>
      <c r="C93" s="20"/>
      <c r="D93" s="21"/>
      <c r="E93" s="21"/>
      <c r="F93" s="22"/>
      <c r="G93" s="19"/>
      <c r="H93" s="17"/>
      <c r="I93" s="17"/>
      <c r="J93" s="17"/>
    </row>
    <row r="94" spans="2:10" x14ac:dyDescent="0.3">
      <c r="B94" s="19"/>
      <c r="C94" s="20"/>
      <c r="D94" s="21"/>
      <c r="E94" s="21"/>
      <c r="F94" s="22"/>
      <c r="G94" s="19"/>
      <c r="H94" s="17"/>
      <c r="I94" s="17"/>
      <c r="J94" s="17"/>
    </row>
    <row r="95" spans="2:10" x14ac:dyDescent="0.3">
      <c r="B95" s="19"/>
      <c r="C95" s="20"/>
      <c r="D95" s="21"/>
      <c r="E95" s="21"/>
      <c r="F95" s="22"/>
      <c r="G95" s="19"/>
      <c r="H95" s="17"/>
      <c r="I95" s="17"/>
      <c r="J95" s="17"/>
    </row>
    <row r="96" spans="2:10" x14ac:dyDescent="0.3">
      <c r="B96" s="19"/>
      <c r="C96" s="20"/>
      <c r="D96" s="21"/>
      <c r="E96" s="21"/>
      <c r="F96" s="22"/>
      <c r="G96" s="19"/>
      <c r="H96" s="17"/>
      <c r="I96" s="17"/>
      <c r="J96" s="17"/>
    </row>
    <row r="97" spans="2:10" x14ac:dyDescent="0.3">
      <c r="B97" s="19"/>
      <c r="C97" s="20"/>
      <c r="D97" s="21"/>
      <c r="E97" s="21"/>
      <c r="F97" s="22"/>
      <c r="G97" s="19"/>
      <c r="H97" s="17"/>
      <c r="I97" s="17"/>
      <c r="J97" s="17"/>
    </row>
    <row r="98" spans="2:10" ht="19.5" thickBot="1" x14ac:dyDescent="0.35">
      <c r="B98" s="19"/>
      <c r="C98" s="49"/>
      <c r="D98" s="55"/>
      <c r="E98" s="55"/>
      <c r="F98" s="56"/>
      <c r="G98" s="19"/>
    </row>
    <row r="99" spans="2:10" ht="19.5" hidden="1" thickTop="1" x14ac:dyDescent="0.3">
      <c r="B99" s="57"/>
      <c r="C99" s="57"/>
      <c r="D99" s="57"/>
      <c r="E99" s="57"/>
      <c r="F99" s="57"/>
      <c r="G99" s="57"/>
    </row>
  </sheetData>
  <mergeCells count="62">
    <mergeCell ref="C27:E27"/>
    <mergeCell ref="C5:F5"/>
    <mergeCell ref="C12:F12"/>
    <mergeCell ref="C23:F23"/>
    <mergeCell ref="C25:E25"/>
    <mergeCell ref="C26:E26"/>
    <mergeCell ref="C40:E40"/>
    <mergeCell ref="C28:E28"/>
    <mergeCell ref="C29:E29"/>
    <mergeCell ref="C30:E30"/>
    <mergeCell ref="C31:E31"/>
    <mergeCell ref="C32:E32"/>
    <mergeCell ref="C33:E33"/>
    <mergeCell ref="C35:E35"/>
    <mergeCell ref="C36:E36"/>
    <mergeCell ref="C37:E37"/>
    <mergeCell ref="C38:E38"/>
    <mergeCell ref="C39:E39"/>
    <mergeCell ref="C34:E34"/>
    <mergeCell ref="D54:F54"/>
    <mergeCell ref="C41:E41"/>
    <mergeCell ref="C42:E42"/>
    <mergeCell ref="C43:E43"/>
    <mergeCell ref="C44:E44"/>
    <mergeCell ref="C45:E45"/>
    <mergeCell ref="C46:E46"/>
    <mergeCell ref="C48:F48"/>
    <mergeCell ref="D49:F49"/>
    <mergeCell ref="D51:F51"/>
    <mergeCell ref="D52:F52"/>
    <mergeCell ref="D53:F53"/>
    <mergeCell ref="C68:E68"/>
    <mergeCell ref="D55:F55"/>
    <mergeCell ref="D56:F56"/>
    <mergeCell ref="C58:F58"/>
    <mergeCell ref="C59:E59"/>
    <mergeCell ref="C60:E61"/>
    <mergeCell ref="F60:F61"/>
    <mergeCell ref="C85:F85"/>
    <mergeCell ref="C86:F86"/>
    <mergeCell ref="C75:E75"/>
    <mergeCell ref="C76:E76"/>
    <mergeCell ref="C77:E77"/>
    <mergeCell ref="C78:E78"/>
    <mergeCell ref="C79:E79"/>
    <mergeCell ref="C80:E80"/>
    <mergeCell ref="H15:J15"/>
    <mergeCell ref="C81:E81"/>
    <mergeCell ref="C82:F82"/>
    <mergeCell ref="C83:E83"/>
    <mergeCell ref="C84:F84"/>
    <mergeCell ref="C69:E69"/>
    <mergeCell ref="C70:E70"/>
    <mergeCell ref="C71:E71"/>
    <mergeCell ref="C72:E72"/>
    <mergeCell ref="C73:E73"/>
    <mergeCell ref="C74:E74"/>
    <mergeCell ref="C62:E62"/>
    <mergeCell ref="C63:E64"/>
    <mergeCell ref="F63:F64"/>
    <mergeCell ref="C66:F66"/>
    <mergeCell ref="C67:F67"/>
  </mergeCells>
  <pageMargins left="0.4" right="0.38" top="0.75" bottom="0.75" header="0.3" footer="0.3"/>
  <pageSetup scale="43" orientation="portrait" r:id="rId1"/>
  <rowBreaks count="1" manualBreakCount="1">
    <brk id="5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autoPageBreaks="0"/>
  </sheetPr>
  <dimension ref="A1:I78"/>
  <sheetViews>
    <sheetView showGridLines="0" view="pageBreakPreview" topLeftCell="B2" zoomScaleNormal="85" zoomScaleSheetLayoutView="100" workbookViewId="0">
      <selection activeCell="C9" sqref="C9"/>
    </sheetView>
  </sheetViews>
  <sheetFormatPr defaultColWidth="0" defaultRowHeight="18.75" zeroHeight="1" x14ac:dyDescent="0.2"/>
  <cols>
    <col min="1" max="1" width="7.42578125" style="1" hidden="1" customWidth="1"/>
    <col min="2" max="2" width="12.140625" style="1" customWidth="1"/>
    <col min="3" max="3" width="63" style="1" customWidth="1"/>
    <col min="4" max="4" width="17" style="1" customWidth="1"/>
    <col min="5" max="5" width="17.85546875" style="1" customWidth="1"/>
    <col min="6" max="6" width="16.85546875" style="1" customWidth="1"/>
    <col min="7" max="7" width="5.28515625" style="1" hidden="1" customWidth="1"/>
    <col min="8" max="8" width="12.28515625" style="1" hidden="1" customWidth="1"/>
    <col min="9" max="9" width="11.42578125" style="1" hidden="1" customWidth="1"/>
    <col min="10" max="16384" width="9.140625" style="1" hidden="1"/>
  </cols>
  <sheetData>
    <row r="1" spans="2:6" ht="19.5" hidden="1" thickBot="1" x14ac:dyDescent="0.25"/>
    <row r="2" spans="2:6" s="4" customFormat="1" ht="45" customHeight="1" thickBot="1" x14ac:dyDescent="0.35">
      <c r="B2" s="2"/>
      <c r="C2" s="241" t="s">
        <v>129</v>
      </c>
      <c r="D2" s="3" t="s">
        <v>81</v>
      </c>
      <c r="E2" s="239" t="str">
        <f>Details!D8</f>
        <v>GOVINDARAJAN.G</v>
      </c>
      <c r="F2" s="240"/>
    </row>
    <row r="3" spans="2:6" s="4" customFormat="1" ht="30.75" customHeight="1" thickBot="1" x14ac:dyDescent="0.35">
      <c r="B3" s="5"/>
      <c r="C3" s="242"/>
      <c r="D3" s="6" t="s">
        <v>101</v>
      </c>
      <c r="E3" s="239" t="str">
        <f>Details!F8</f>
        <v>AWFPG2673Q</v>
      </c>
      <c r="F3" s="240"/>
    </row>
    <row r="4" spans="2:6" ht="15.95" customHeight="1" x14ac:dyDescent="0.2">
      <c r="B4" s="7"/>
      <c r="C4" s="243" t="s">
        <v>0</v>
      </c>
      <c r="D4" s="245" t="s">
        <v>1</v>
      </c>
      <c r="E4" s="245" t="s">
        <v>2</v>
      </c>
      <c r="F4" s="247" t="s">
        <v>3</v>
      </c>
    </row>
    <row r="5" spans="2:6" ht="7.5" customHeight="1" thickBot="1" x14ac:dyDescent="0.25">
      <c r="B5" s="8"/>
      <c r="C5" s="244"/>
      <c r="D5" s="246"/>
      <c r="E5" s="246"/>
      <c r="F5" s="248"/>
    </row>
    <row r="6" spans="2:6" ht="18" customHeight="1" x14ac:dyDescent="0.3">
      <c r="B6" s="99"/>
      <c r="C6" s="108" t="s">
        <v>4</v>
      </c>
      <c r="D6" s="9">
        <f>+Details!J16</f>
        <v>8960</v>
      </c>
      <c r="E6" s="135">
        <f t="shared" ref="E6:E14" si="0">+D6*12</f>
        <v>107520</v>
      </c>
      <c r="F6" s="136"/>
    </row>
    <row r="7" spans="2:6" ht="18" customHeight="1" x14ac:dyDescent="0.3">
      <c r="B7" s="99"/>
      <c r="C7" s="108" t="s">
        <v>5</v>
      </c>
      <c r="D7" s="9">
        <f>+Details!J17</f>
        <v>4480</v>
      </c>
      <c r="E7" s="135">
        <f t="shared" si="0"/>
        <v>53760</v>
      </c>
      <c r="F7" s="136"/>
    </row>
    <row r="8" spans="2:6" ht="18" customHeight="1" x14ac:dyDescent="0.3">
      <c r="B8" s="99"/>
      <c r="C8" s="108" t="s">
        <v>6</v>
      </c>
      <c r="D8" s="9">
        <f>+Details!J18</f>
        <v>1250</v>
      </c>
      <c r="E8" s="135">
        <f t="shared" si="0"/>
        <v>15000</v>
      </c>
      <c r="F8" s="136"/>
    </row>
    <row r="9" spans="2:6" ht="18" customHeight="1" x14ac:dyDescent="0.3">
      <c r="B9" s="99"/>
      <c r="C9" s="108" t="s">
        <v>7</v>
      </c>
      <c r="D9" s="9">
        <f>+Details!J19</f>
        <v>800</v>
      </c>
      <c r="E9" s="135">
        <f t="shared" si="0"/>
        <v>9600</v>
      </c>
      <c r="F9" s="136"/>
    </row>
    <row r="10" spans="2:6" ht="18" customHeight="1" x14ac:dyDescent="0.3">
      <c r="B10" s="99"/>
      <c r="C10" s="108" t="s">
        <v>127</v>
      </c>
      <c r="D10" s="9">
        <f>+Details!J20</f>
        <v>800</v>
      </c>
      <c r="E10" s="135">
        <f t="shared" si="0"/>
        <v>9600</v>
      </c>
      <c r="F10" s="136"/>
    </row>
    <row r="11" spans="2:6" ht="18" customHeight="1" x14ac:dyDescent="0.3">
      <c r="B11" s="99"/>
      <c r="C11" s="108" t="s">
        <v>105</v>
      </c>
      <c r="D11" s="9">
        <f>+Details!J21</f>
        <v>2343</v>
      </c>
      <c r="E11" s="135">
        <f t="shared" si="0"/>
        <v>28116</v>
      </c>
      <c r="F11" s="136"/>
    </row>
    <row r="12" spans="2:6" ht="18" customHeight="1" x14ac:dyDescent="0.3">
      <c r="B12" s="99"/>
      <c r="C12" s="108" t="s">
        <v>102</v>
      </c>
      <c r="D12" s="9">
        <f>+Details!J22</f>
        <v>0</v>
      </c>
      <c r="E12" s="135">
        <f t="shared" si="0"/>
        <v>0</v>
      </c>
      <c r="F12" s="136"/>
    </row>
    <row r="13" spans="2:6" ht="18" customHeight="1" x14ac:dyDescent="0.3">
      <c r="B13" s="99"/>
      <c r="C13" s="108" t="s">
        <v>103</v>
      </c>
      <c r="D13" s="9">
        <f>+Details!J23</f>
        <v>0</v>
      </c>
      <c r="E13" s="135">
        <f t="shared" si="0"/>
        <v>0</v>
      </c>
      <c r="F13" s="136"/>
    </row>
    <row r="14" spans="2:6" ht="18" customHeight="1" x14ac:dyDescent="0.3">
      <c r="B14" s="99"/>
      <c r="C14" s="108" t="s">
        <v>104</v>
      </c>
      <c r="D14" s="9">
        <f>+Details!J24</f>
        <v>0</v>
      </c>
      <c r="E14" s="135">
        <f t="shared" si="0"/>
        <v>0</v>
      </c>
      <c r="F14" s="136"/>
    </row>
    <row r="15" spans="2:6" ht="18" customHeight="1" thickBot="1" x14ac:dyDescent="0.25">
      <c r="B15" s="99"/>
      <c r="C15" s="131" t="s">
        <v>97</v>
      </c>
      <c r="D15" s="137">
        <f>SUM(D6:D14)</f>
        <v>18633</v>
      </c>
      <c r="E15" s="137">
        <f>SUM(E6:E14)</f>
        <v>223596</v>
      </c>
      <c r="F15" s="136"/>
    </row>
    <row r="16" spans="2:6" ht="18" customHeight="1" thickTop="1" x14ac:dyDescent="0.2">
      <c r="B16" s="99"/>
      <c r="C16" s="108" t="s">
        <v>130</v>
      </c>
      <c r="D16" s="140"/>
      <c r="E16" s="135"/>
      <c r="F16" s="138">
        <f>+Details!J27</f>
        <v>0</v>
      </c>
    </row>
    <row r="17" spans="2:6" ht="18" customHeight="1" thickBot="1" x14ac:dyDescent="0.25">
      <c r="B17" s="99"/>
      <c r="C17" s="116" t="s">
        <v>96</v>
      </c>
      <c r="D17" s="141"/>
      <c r="E17" s="139"/>
      <c r="F17" s="138">
        <f>+Details!J28</f>
        <v>0</v>
      </c>
    </row>
    <row r="18" spans="2:6" ht="18" customHeight="1" x14ac:dyDescent="0.2">
      <c r="B18" s="99"/>
      <c r="C18" s="131" t="s">
        <v>8</v>
      </c>
      <c r="D18" s="78"/>
      <c r="E18" s="78"/>
      <c r="F18" s="79">
        <f>+E15+F16+F17</f>
        <v>223596</v>
      </c>
    </row>
    <row r="19" spans="2:6" ht="18" customHeight="1" x14ac:dyDescent="0.2">
      <c r="B19" s="99"/>
      <c r="C19" s="132" t="s">
        <v>88</v>
      </c>
      <c r="D19" s="142"/>
      <c r="E19" s="143"/>
      <c r="F19" s="144"/>
    </row>
    <row r="20" spans="2:6" ht="18" customHeight="1" x14ac:dyDescent="0.2">
      <c r="B20" s="99"/>
      <c r="C20" s="132" t="s">
        <v>9</v>
      </c>
      <c r="D20" s="145"/>
      <c r="E20" s="146"/>
      <c r="F20" s="147"/>
    </row>
    <row r="21" spans="2:6" ht="18" customHeight="1" x14ac:dyDescent="0.2">
      <c r="B21" s="99"/>
      <c r="C21" s="108" t="s">
        <v>98</v>
      </c>
      <c r="D21" s="10">
        <f>SUM(Details!D14:D19)+SUM(Details!F14:F19)</f>
        <v>0</v>
      </c>
      <c r="E21" s="153"/>
      <c r="F21" s="147"/>
    </row>
    <row r="22" spans="2:6" ht="18" customHeight="1" x14ac:dyDescent="0.2">
      <c r="B22" s="99"/>
      <c r="C22" s="108" t="s">
        <v>10</v>
      </c>
      <c r="D22" s="135">
        <f>+E7</f>
        <v>53760</v>
      </c>
      <c r="E22" s="153"/>
      <c r="F22" s="147"/>
    </row>
    <row r="23" spans="2:6" ht="18" customHeight="1" x14ac:dyDescent="0.2">
      <c r="B23" s="99"/>
      <c r="C23" s="108" t="s">
        <v>11</v>
      </c>
      <c r="D23" s="135">
        <f>+MAX((D21-E6*10%),0)</f>
        <v>0</v>
      </c>
      <c r="E23" s="153"/>
      <c r="F23" s="147"/>
    </row>
    <row r="24" spans="2:6" ht="18" customHeight="1" x14ac:dyDescent="0.2">
      <c r="B24" s="99"/>
      <c r="C24" s="108" t="s">
        <v>12</v>
      </c>
      <c r="D24" s="154">
        <f>50%*E6</f>
        <v>53760</v>
      </c>
      <c r="E24" s="149">
        <f>+MAX(MIN(D21:D24),0)</f>
        <v>0</v>
      </c>
      <c r="F24" s="147"/>
    </row>
    <row r="25" spans="2:6" ht="18" customHeight="1" x14ac:dyDescent="0.2">
      <c r="B25" s="99"/>
      <c r="C25" s="108"/>
      <c r="D25" s="148"/>
      <c r="E25" s="149"/>
      <c r="F25" s="147"/>
    </row>
    <row r="26" spans="2:6" ht="18" customHeight="1" x14ac:dyDescent="0.2">
      <c r="B26" s="99"/>
      <c r="C26" s="108" t="s">
        <v>13</v>
      </c>
      <c r="D26" s="148"/>
      <c r="E26" s="149">
        <f>+MIN(E8,15000)</f>
        <v>15000</v>
      </c>
      <c r="F26" s="147"/>
    </row>
    <row r="27" spans="2:6" ht="18" customHeight="1" x14ac:dyDescent="0.2">
      <c r="B27" s="99"/>
      <c r="C27" s="131"/>
      <c r="D27" s="148"/>
      <c r="E27" s="149"/>
      <c r="F27" s="147"/>
    </row>
    <row r="28" spans="2:6" ht="18" customHeight="1" x14ac:dyDescent="0.2">
      <c r="B28" s="99"/>
      <c r="C28" s="108" t="s">
        <v>14</v>
      </c>
      <c r="D28" s="148"/>
      <c r="E28" s="149">
        <f>MIN(E9,9600)</f>
        <v>9600</v>
      </c>
      <c r="F28" s="147"/>
    </row>
    <row r="29" spans="2:6" ht="18" customHeight="1" x14ac:dyDescent="0.2">
      <c r="B29" s="99"/>
      <c r="C29" s="108"/>
      <c r="D29" s="148"/>
      <c r="E29" s="149"/>
      <c r="F29" s="147"/>
    </row>
    <row r="30" spans="2:6" ht="18" customHeight="1" x14ac:dyDescent="0.2">
      <c r="B30" s="99"/>
      <c r="C30" s="108" t="s">
        <v>140</v>
      </c>
      <c r="D30" s="148"/>
      <c r="E30" s="11">
        <f>+Details!F21</f>
        <v>0</v>
      </c>
      <c r="F30" s="152">
        <f>+SUM(E24:E30)</f>
        <v>24600</v>
      </c>
    </row>
    <row r="31" spans="2:6" ht="18" customHeight="1" x14ac:dyDescent="0.2">
      <c r="B31" s="99"/>
      <c r="C31" s="133"/>
      <c r="D31" s="150"/>
      <c r="E31" s="151"/>
      <c r="F31" s="147"/>
    </row>
    <row r="32" spans="2:6" x14ac:dyDescent="0.2">
      <c r="B32" s="99"/>
      <c r="C32" s="134" t="s">
        <v>15</v>
      </c>
      <c r="D32" s="76"/>
      <c r="E32" s="77"/>
      <c r="F32" s="80">
        <f>+F18-F30</f>
        <v>198996</v>
      </c>
    </row>
    <row r="33" spans="2:6" x14ac:dyDescent="0.2">
      <c r="B33" s="99"/>
      <c r="C33" s="109"/>
      <c r="D33" s="109"/>
      <c r="E33" s="109"/>
      <c r="F33" s="103"/>
    </row>
    <row r="34" spans="2:6" x14ac:dyDescent="0.2">
      <c r="B34" s="99"/>
      <c r="C34" s="121" t="s">
        <v>106</v>
      </c>
      <c r="D34" s="105"/>
      <c r="E34" s="106"/>
      <c r="F34" s="120"/>
    </row>
    <row r="35" spans="2:6" x14ac:dyDescent="0.2">
      <c r="B35" s="99"/>
      <c r="C35" s="108"/>
      <c r="D35" s="122"/>
      <c r="E35" s="113"/>
      <c r="F35" s="103"/>
    </row>
    <row r="36" spans="2:6" x14ac:dyDescent="0.3">
      <c r="B36" s="99" t="s">
        <v>16</v>
      </c>
      <c r="C36" s="123" t="s">
        <v>29</v>
      </c>
      <c r="D36" s="11">
        <f>+Details!F27</f>
        <v>0</v>
      </c>
      <c r="E36" s="113"/>
      <c r="F36" s="103"/>
    </row>
    <row r="37" spans="2:6" x14ac:dyDescent="0.3">
      <c r="B37" s="99"/>
      <c r="C37" s="123" t="s">
        <v>30</v>
      </c>
      <c r="D37" s="11">
        <f>+Details!F28</f>
        <v>0</v>
      </c>
      <c r="E37" s="113"/>
      <c r="F37" s="103"/>
    </row>
    <row r="38" spans="2:6" x14ac:dyDescent="0.3">
      <c r="B38" s="99"/>
      <c r="C38" s="123" t="s">
        <v>31</v>
      </c>
      <c r="D38" s="11">
        <v>0</v>
      </c>
      <c r="E38" s="113"/>
      <c r="F38" s="103"/>
    </row>
    <row r="39" spans="2:6" x14ac:dyDescent="0.3">
      <c r="B39" s="99"/>
      <c r="C39" s="123" t="s">
        <v>32</v>
      </c>
      <c r="D39" s="11">
        <f>+Details!F30</f>
        <v>0</v>
      </c>
      <c r="E39" s="113"/>
      <c r="F39" s="103"/>
    </row>
    <row r="40" spans="2:6" x14ac:dyDescent="0.3">
      <c r="B40" s="99"/>
      <c r="C40" s="123" t="s">
        <v>33</v>
      </c>
      <c r="D40" s="11">
        <f>+Details!F31</f>
        <v>0</v>
      </c>
      <c r="E40" s="113"/>
      <c r="F40" s="103"/>
    </row>
    <row r="41" spans="2:6" x14ac:dyDescent="0.3">
      <c r="B41" s="99"/>
      <c r="C41" s="123" t="s">
        <v>34</v>
      </c>
      <c r="D41" s="11">
        <f>+Details!F32</f>
        <v>0</v>
      </c>
      <c r="E41" s="113"/>
      <c r="F41" s="103"/>
    </row>
    <row r="42" spans="2:6" x14ac:dyDescent="0.3">
      <c r="B42" s="99"/>
      <c r="C42" s="123" t="s">
        <v>35</v>
      </c>
      <c r="D42" s="11">
        <f>+Details!F33</f>
        <v>0</v>
      </c>
      <c r="E42" s="113"/>
      <c r="F42" s="103"/>
    </row>
    <row r="43" spans="2:6" x14ac:dyDescent="0.3">
      <c r="B43" s="99"/>
      <c r="C43" s="123" t="s">
        <v>120</v>
      </c>
      <c r="D43" s="11">
        <f>+Details!F34</f>
        <v>0</v>
      </c>
      <c r="E43" s="113"/>
      <c r="F43" s="103"/>
    </row>
    <row r="44" spans="2:6" x14ac:dyDescent="0.3">
      <c r="B44" s="99"/>
      <c r="C44" s="123" t="s">
        <v>36</v>
      </c>
      <c r="D44" s="11">
        <f>+Details!F35</f>
        <v>0</v>
      </c>
      <c r="E44" s="113"/>
      <c r="F44" s="103"/>
    </row>
    <row r="45" spans="2:6" x14ac:dyDescent="0.3">
      <c r="B45" s="99"/>
      <c r="C45" s="123" t="s">
        <v>37</v>
      </c>
      <c r="D45" s="11">
        <f>+Details!F36</f>
        <v>0</v>
      </c>
      <c r="E45" s="113"/>
      <c r="F45" s="103"/>
    </row>
    <row r="46" spans="2:6" x14ac:dyDescent="0.3">
      <c r="B46" s="99"/>
      <c r="C46" s="123" t="s">
        <v>38</v>
      </c>
      <c r="D46" s="11">
        <f>+Details!F37</f>
        <v>0</v>
      </c>
      <c r="E46" s="113"/>
      <c r="F46" s="103"/>
    </row>
    <row r="47" spans="2:6" x14ac:dyDescent="0.3">
      <c r="B47" s="99"/>
      <c r="C47" s="123" t="s">
        <v>39</v>
      </c>
      <c r="D47" s="11">
        <f>+Details!F38</f>
        <v>0</v>
      </c>
      <c r="E47" s="113"/>
      <c r="F47" s="103"/>
    </row>
    <row r="48" spans="2:6" x14ac:dyDescent="0.2">
      <c r="B48" s="99"/>
      <c r="C48" s="124" t="s">
        <v>17</v>
      </c>
      <c r="D48" s="12">
        <f>SUM(D36:D47)</f>
        <v>0</v>
      </c>
      <c r="E48" s="126">
        <f>+MIN(D48,100000)</f>
        <v>0</v>
      </c>
      <c r="F48" s="103"/>
    </row>
    <row r="49" spans="2:6" ht="36" customHeight="1" x14ac:dyDescent="0.2">
      <c r="B49" s="99"/>
      <c r="C49" s="125" t="s">
        <v>141</v>
      </c>
      <c r="D49" s="11">
        <f>+Details!F39</f>
        <v>0</v>
      </c>
      <c r="E49" s="127">
        <f>+MIN(D49,50000)</f>
        <v>0</v>
      </c>
      <c r="F49" s="103"/>
    </row>
    <row r="50" spans="2:6" x14ac:dyDescent="0.2">
      <c r="B50" s="99"/>
      <c r="C50" s="125"/>
      <c r="D50" s="129"/>
      <c r="E50" s="128"/>
      <c r="F50" s="103"/>
    </row>
    <row r="51" spans="2:6" x14ac:dyDescent="0.2">
      <c r="B51" s="99"/>
      <c r="C51" s="125"/>
      <c r="D51" s="129"/>
      <c r="E51" s="128"/>
      <c r="F51" s="103"/>
    </row>
    <row r="52" spans="2:6" x14ac:dyDescent="0.3">
      <c r="B52" s="99" t="s">
        <v>18</v>
      </c>
      <c r="C52" s="123" t="s">
        <v>122</v>
      </c>
      <c r="D52" s="13">
        <f>+Details!F41</f>
        <v>0</v>
      </c>
      <c r="E52" s="126">
        <f>+MIN(D52,15000)</f>
        <v>0</v>
      </c>
      <c r="F52" s="103"/>
    </row>
    <row r="53" spans="2:6" x14ac:dyDescent="0.2">
      <c r="B53" s="99"/>
      <c r="C53" s="124"/>
      <c r="D53" s="130"/>
      <c r="E53" s="126"/>
      <c r="F53" s="103"/>
    </row>
    <row r="54" spans="2:6" x14ac:dyDescent="0.3">
      <c r="B54" s="99" t="s">
        <v>19</v>
      </c>
      <c r="C54" s="123" t="s">
        <v>123</v>
      </c>
      <c r="D54" s="14">
        <f>+Details!F42</f>
        <v>0</v>
      </c>
      <c r="E54" s="126">
        <f>MIN(D54,50000)</f>
        <v>0</v>
      </c>
      <c r="F54" s="103"/>
    </row>
    <row r="55" spans="2:6" x14ac:dyDescent="0.2">
      <c r="B55" s="99"/>
      <c r="C55" s="124"/>
      <c r="D55" s="130"/>
      <c r="E55" s="126"/>
      <c r="F55" s="103"/>
    </row>
    <row r="56" spans="2:6" x14ac:dyDescent="0.3">
      <c r="B56" s="99" t="s">
        <v>20</v>
      </c>
      <c r="C56" s="123" t="s">
        <v>117</v>
      </c>
      <c r="D56" s="14">
        <f>+Details!F44</f>
        <v>0</v>
      </c>
      <c r="E56" s="126">
        <f>+D56</f>
        <v>0</v>
      </c>
      <c r="F56" s="111"/>
    </row>
    <row r="57" spans="2:6" x14ac:dyDescent="0.2">
      <c r="B57" s="99"/>
      <c r="C57" s="108"/>
      <c r="D57" s="130"/>
      <c r="E57" s="126"/>
      <c r="F57" s="111"/>
    </row>
    <row r="58" spans="2:6" x14ac:dyDescent="0.3">
      <c r="B58" s="99" t="s">
        <v>40</v>
      </c>
      <c r="C58" s="123" t="s">
        <v>118</v>
      </c>
      <c r="D58" s="14">
        <f>+Details!F42</f>
        <v>0</v>
      </c>
      <c r="E58" s="126">
        <f>MIN(D58,60000)</f>
        <v>0</v>
      </c>
      <c r="F58" s="111"/>
    </row>
    <row r="59" spans="2:6" x14ac:dyDescent="0.2">
      <c r="B59" s="99"/>
      <c r="C59" s="108"/>
      <c r="D59" s="130"/>
      <c r="E59" s="126"/>
      <c r="F59" s="111"/>
    </row>
    <row r="60" spans="2:6" x14ac:dyDescent="0.3">
      <c r="B60" s="99" t="s">
        <v>41</v>
      </c>
      <c r="C60" s="123" t="s">
        <v>107</v>
      </c>
      <c r="D60" s="14">
        <f>+Details!F45</f>
        <v>0</v>
      </c>
      <c r="E60" s="126">
        <f>+D60*0.5</f>
        <v>0</v>
      </c>
      <c r="F60" s="111"/>
    </row>
    <row r="61" spans="2:6" x14ac:dyDescent="0.2">
      <c r="B61" s="99"/>
      <c r="C61" s="108"/>
      <c r="D61" s="130"/>
      <c r="E61" s="126"/>
      <c r="F61" s="111"/>
    </row>
    <row r="62" spans="2:6" x14ac:dyDescent="0.2">
      <c r="B62" s="99" t="s">
        <v>21</v>
      </c>
      <c r="C62" s="108" t="s">
        <v>124</v>
      </c>
      <c r="D62" s="14">
        <f>+Details!F46</f>
        <v>0</v>
      </c>
      <c r="E62" s="126">
        <f>MIN(D62,50000)</f>
        <v>0</v>
      </c>
      <c r="F62" s="111"/>
    </row>
    <row r="63" spans="2:6" x14ac:dyDescent="0.2">
      <c r="B63" s="99"/>
      <c r="C63" s="108"/>
      <c r="D63" s="122"/>
      <c r="E63" s="126"/>
      <c r="F63" s="111"/>
    </row>
    <row r="64" spans="2:6" x14ac:dyDescent="0.2">
      <c r="B64" s="99"/>
      <c r="C64" s="108" t="s">
        <v>28</v>
      </c>
      <c r="D64" s="14">
        <f>+Details!F60</f>
        <v>0</v>
      </c>
      <c r="E64" s="126">
        <f>MIN(D64,150000)</f>
        <v>0</v>
      </c>
      <c r="F64" s="111"/>
    </row>
    <row r="65" spans="2:6" x14ac:dyDescent="0.2">
      <c r="B65" s="99"/>
      <c r="C65" s="108" t="s">
        <v>22</v>
      </c>
      <c r="D65" s="109"/>
      <c r="E65" s="73">
        <f>SUM(E48:E64)</f>
        <v>0</v>
      </c>
      <c r="F65" s="111"/>
    </row>
    <row r="66" spans="2:6" x14ac:dyDescent="0.2">
      <c r="B66" s="99"/>
      <c r="C66" s="108"/>
      <c r="D66" s="109"/>
      <c r="E66" s="113"/>
      <c r="F66" s="111"/>
    </row>
    <row r="67" spans="2:6" x14ac:dyDescent="0.2">
      <c r="B67" s="99"/>
      <c r="C67" s="155" t="s">
        <v>23</v>
      </c>
      <c r="D67" s="156"/>
      <c r="E67" s="157"/>
      <c r="F67" s="158">
        <f>F32-E65</f>
        <v>198996</v>
      </c>
    </row>
    <row r="68" spans="2:6" ht="19.5" thickBot="1" x14ac:dyDescent="0.25">
      <c r="B68" s="99"/>
      <c r="C68" s="100"/>
      <c r="D68" s="101"/>
      <c r="E68" s="102"/>
      <c r="F68" s="103"/>
    </row>
    <row r="69" spans="2:6" ht="20.25" thickBot="1" x14ac:dyDescent="0.25">
      <c r="B69" s="99"/>
      <c r="C69" s="104" t="s">
        <v>24</v>
      </c>
      <c r="D69" s="105"/>
      <c r="E69" s="106"/>
      <c r="F69" s="107" t="s">
        <v>116</v>
      </c>
    </row>
    <row r="70" spans="2:6" x14ac:dyDescent="0.2">
      <c r="B70" s="99"/>
      <c r="C70" s="108"/>
      <c r="D70" s="109"/>
      <c r="E70" s="110"/>
      <c r="F70" s="111"/>
    </row>
    <row r="71" spans="2:6" ht="17.25" customHeight="1" x14ac:dyDescent="0.2">
      <c r="B71" s="99"/>
      <c r="C71" s="108" t="s">
        <v>25</v>
      </c>
      <c r="D71" s="109"/>
      <c r="E71" s="112">
        <f>MAX(IF(F67&gt;1000000,((F67-1000000)*0.3)+130000,IF(AND(F67&gt;500000,F67&lt;=1000000),((F67-500000)*0.2)+30000,(F67-200000)*0.1)),0)</f>
        <v>0</v>
      </c>
      <c r="F71" s="111"/>
    </row>
    <row r="72" spans="2:6" x14ac:dyDescent="0.2">
      <c r="B72" s="99"/>
      <c r="C72" s="108"/>
      <c r="D72" s="109"/>
      <c r="E72" s="113"/>
      <c r="F72" s="111"/>
    </row>
    <row r="73" spans="2:6" x14ac:dyDescent="0.2">
      <c r="B73" s="99"/>
      <c r="C73" s="108" t="s">
        <v>26</v>
      </c>
      <c r="D73" s="109"/>
      <c r="E73" s="114">
        <f>0.03*(E72+E71)</f>
        <v>0</v>
      </c>
      <c r="F73" s="111"/>
    </row>
    <row r="74" spans="2:6" ht="19.5" thickBot="1" x14ac:dyDescent="0.25">
      <c r="B74" s="99"/>
      <c r="C74" s="74" t="s">
        <v>27</v>
      </c>
      <c r="D74" s="15"/>
      <c r="E74" s="75">
        <f>SUM(E71:E73)</f>
        <v>0</v>
      </c>
      <c r="F74" s="95">
        <f>E74</f>
        <v>0</v>
      </c>
    </row>
    <row r="75" spans="2:6" ht="19.5" thickTop="1" x14ac:dyDescent="0.2">
      <c r="B75" s="99"/>
      <c r="C75" s="108"/>
      <c r="D75" s="109"/>
      <c r="E75" s="110"/>
      <c r="F75" s="111"/>
    </row>
    <row r="76" spans="2:6" ht="19.5" thickBot="1" x14ac:dyDescent="0.25">
      <c r="B76" s="115"/>
      <c r="C76" s="116"/>
      <c r="D76" s="117"/>
      <c r="E76" s="118"/>
      <c r="F76" s="119"/>
    </row>
    <row r="77" spans="2:6" hidden="1" x14ac:dyDescent="0.2"/>
    <row r="78" spans="2:6" hidden="1" x14ac:dyDescent="0.2">
      <c r="C78" s="16"/>
      <c r="D78" s="16"/>
    </row>
  </sheetData>
  <mergeCells count="7">
    <mergeCell ref="E2:F2"/>
    <mergeCell ref="C2:C3"/>
    <mergeCell ref="C4:C5"/>
    <mergeCell ref="D4:D5"/>
    <mergeCell ref="E4:E5"/>
    <mergeCell ref="F4:F5"/>
    <mergeCell ref="E3:F3"/>
  </mergeCells>
  <printOptions horizontalCentered="1"/>
  <pageMargins left="0.35" right="0.17" top="0.65" bottom="0.65" header="0.5" footer="0.5"/>
  <pageSetup scale="51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Tax Rates</vt:lpstr>
      <vt:lpstr>Details</vt:lpstr>
      <vt:lpstr>Tds Computation</vt:lpstr>
      <vt:lpstr>Details!Print_Area</vt:lpstr>
      <vt:lpstr>'Tds Computation'!Print_Area</vt:lpstr>
      <vt:lpstr>'Tds Computation'!TemplatePrintArea</vt:lpstr>
    </vt:vector>
  </TitlesOfParts>
  <Company>IIC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Purush</dc:creator>
  <cp:lastModifiedBy>govindarajan</cp:lastModifiedBy>
  <cp:lastPrinted>2011-05-12T13:46:20Z</cp:lastPrinted>
  <dcterms:created xsi:type="dcterms:W3CDTF">2010-04-21T07:09:08Z</dcterms:created>
  <dcterms:modified xsi:type="dcterms:W3CDTF">2012-05-18T04:06:03Z</dcterms:modified>
</cp:coreProperties>
</file>