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480" yWindow="45" windowWidth="14355" windowHeight="7995" activeTab="11"/>
  </bookViews>
  <sheets>
    <sheet name="week-27" sheetId="2" r:id="rId1"/>
    <sheet name="week-28" sheetId="3" r:id="rId2"/>
    <sheet name="week-29" sheetId="4" r:id="rId3"/>
    <sheet name="week-30" sheetId="5" r:id="rId4"/>
    <sheet name="week-31" sheetId="6" r:id="rId5"/>
    <sheet name="week-32" sheetId="7" r:id="rId6"/>
    <sheet name="Week-33" sheetId="8" r:id="rId7"/>
    <sheet name="Week-34" sheetId="9" r:id="rId8"/>
    <sheet name="Week-35" sheetId="10" r:id="rId9"/>
    <sheet name="week-36" sheetId="13" r:id="rId10"/>
    <sheet name="week-37" sheetId="14" r:id="rId11"/>
    <sheet name="Current-Task" sheetId="1" r:id="rId12"/>
    <sheet name="SHT" sheetId="12" r:id="rId13"/>
  </sheets>
  <definedNames>
    <definedName name="_xlnm._FilterDatabase" localSheetId="10" hidden="1">'week-37'!$B$5:$M$11</definedName>
    <definedName name="CAG">'Current-Task'!$F$36:$F$47</definedName>
    <definedName name="CES">'Current-Task'!$I$89</definedName>
    <definedName name="CIP">'Current-Task'!$F$4:$F$28</definedName>
    <definedName name="General">'Current-Task'!$K$89</definedName>
    <definedName name="iCadet">'Current-Task'!$G$89</definedName>
    <definedName name="iComet">'Current-Task'!$F$89</definedName>
    <definedName name="iForward">'Current-Task'!$C$89:$C$91</definedName>
    <definedName name="iNova">'Current-Task'!$D$89:$D$93</definedName>
    <definedName name="iNovaContract">'Current-Task'!$E$89</definedName>
    <definedName name="iTrade">'Current-Task'!$A$89:$A$93</definedName>
    <definedName name="iTradeWin">'Current-Task'!$B$89:$B$91</definedName>
    <definedName name="PAG">'Current-Task'!$E$36:$E$47</definedName>
    <definedName name="PIP">'Current-Task'!$E$4:$E$28</definedName>
    <definedName name="Project">'Current-Task'!$B$76:$B$86</definedName>
    <definedName name="ProjectName">'Current-Task'!$E$4:$E$13</definedName>
    <definedName name="Status">'Current-Task'!$A$71:$A$73</definedName>
    <definedName name="TAG">'Current-Task'!$G$36:$G$47</definedName>
    <definedName name="TIP">'Current-Task'!$G$4:$G$28</definedName>
    <definedName name="Type">'Current-Task'!$A$66:$A$68</definedName>
    <definedName name="Week">'Current-Task'!$C$36:$N$47</definedName>
  </definedNames>
  <calcPr calcId="145621"/>
  <pivotCaches>
    <pivotCache cacheId="0" r:id="rId14"/>
  </pivotCaches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4" i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4" i="1"/>
  <c r="E40" i="1" l="1"/>
  <c r="F40" i="1"/>
  <c r="G40" i="1"/>
  <c r="K40" i="1" s="1" a="1"/>
  <c r="K40" i="1" s="1"/>
  <c r="H40" i="1"/>
  <c r="M40" i="1"/>
  <c r="G36" i="1"/>
  <c r="J40" i="1" l="1" a="1"/>
  <c r="J40" i="1" s="1"/>
  <c r="H25" i="8" l="1"/>
  <c r="H27" i="8"/>
  <c r="E39" i="1" l="1"/>
  <c r="F39" i="1"/>
  <c r="G39" i="1"/>
  <c r="J39" i="1" s="1" a="1"/>
  <c r="J39" i="1" s="1"/>
  <c r="H39" i="1"/>
  <c r="M39" i="1"/>
  <c r="E42" i="1"/>
  <c r="F42" i="1"/>
  <c r="G42" i="1"/>
  <c r="J42" i="1" s="1" a="1"/>
  <c r="J42" i="1" s="1"/>
  <c r="H42" i="1"/>
  <c r="M42" i="1"/>
  <c r="E43" i="1"/>
  <c r="F43" i="1"/>
  <c r="G43" i="1"/>
  <c r="K43" i="1" s="1" a="1"/>
  <c r="K43" i="1" s="1"/>
  <c r="H43" i="1"/>
  <c r="M43" i="1"/>
  <c r="E44" i="1"/>
  <c r="F44" i="1"/>
  <c r="G44" i="1"/>
  <c r="K44" i="1" s="1" a="1"/>
  <c r="K44" i="1" s="1"/>
  <c r="H44" i="1"/>
  <c r="J44" i="1" a="1"/>
  <c r="J44" i="1" s="1"/>
  <c r="M44" i="1"/>
  <c r="E45" i="1"/>
  <c r="F45" i="1"/>
  <c r="G45" i="1"/>
  <c r="J45" i="1" s="1" a="1"/>
  <c r="J45" i="1" s="1"/>
  <c r="H45" i="1"/>
  <c r="M45" i="1"/>
  <c r="E46" i="1"/>
  <c r="F46" i="1"/>
  <c r="G46" i="1"/>
  <c r="J46" i="1" s="1" a="1"/>
  <c r="J46" i="1" s="1"/>
  <c r="H46" i="1"/>
  <c r="M46" i="1"/>
  <c r="G37" i="1"/>
  <c r="J37" i="1" s="1" a="1"/>
  <c r="J37" i="1" s="1"/>
  <c r="G38" i="1"/>
  <c r="J38" i="1" s="1" a="1"/>
  <c r="J38" i="1" s="1"/>
  <c r="G41" i="1"/>
  <c r="K41" i="1" s="1" a="1"/>
  <c r="K41" i="1" s="1"/>
  <c r="G47" i="1"/>
  <c r="K47" i="1" s="1" a="1"/>
  <c r="K47" i="1" s="1"/>
  <c r="F37" i="1"/>
  <c r="F38" i="1"/>
  <c r="F41" i="1"/>
  <c r="F47" i="1"/>
  <c r="F36" i="1"/>
  <c r="E37" i="1"/>
  <c r="E38" i="1"/>
  <c r="E41" i="1"/>
  <c r="E47" i="1"/>
  <c r="E36" i="1"/>
  <c r="D36" i="1"/>
  <c r="D5" i="1"/>
  <c r="D37" i="1" s="1"/>
  <c r="L40" i="1" l="1" a="1"/>
  <c r="L40" i="1" s="1"/>
  <c r="K46" i="1" a="1"/>
  <c r="K46" i="1" s="1"/>
  <c r="D6" i="1"/>
  <c r="D7" i="1" s="1"/>
  <c r="D8" i="1" s="1"/>
  <c r="D40" i="1" s="1"/>
  <c r="K42" i="1" a="1"/>
  <c r="K42" i="1" s="1"/>
  <c r="L47" i="1" a="1"/>
  <c r="L47" i="1" s="1"/>
  <c r="J47" i="1" a="1"/>
  <c r="J47" i="1" s="1"/>
  <c r="K38" i="1" a="1"/>
  <c r="K38" i="1" s="1"/>
  <c r="J43" i="1" a="1"/>
  <c r="J43" i="1" s="1"/>
  <c r="L46" i="1" a="1"/>
  <c r="L46" i="1" s="1"/>
  <c r="L42" i="1" a="1"/>
  <c r="L42" i="1" s="1"/>
  <c r="L45" i="1" a="1"/>
  <c r="L45" i="1" s="1"/>
  <c r="L43" i="1" a="1"/>
  <c r="L43" i="1" s="1"/>
  <c r="L44" i="1" a="1"/>
  <c r="L44" i="1" s="1"/>
  <c r="L39" i="1" a="1"/>
  <c r="L39" i="1" s="1"/>
  <c r="K36" i="1" a="1"/>
  <c r="K36" i="1" s="1"/>
  <c r="L36" i="1" a="1"/>
  <c r="L36" i="1" s="1"/>
  <c r="J36" i="1" a="1"/>
  <c r="J36" i="1" s="1"/>
  <c r="K45" i="1" a="1"/>
  <c r="K45" i="1" s="1"/>
  <c r="K39" i="1" a="1"/>
  <c r="K39" i="1" s="1"/>
  <c r="L41" i="1" a="1"/>
  <c r="L41" i="1" s="1"/>
  <c r="K37" i="1" a="1"/>
  <c r="K37" i="1" s="1"/>
  <c r="L37" i="1" a="1"/>
  <c r="L37" i="1" s="1"/>
  <c r="L38" i="1" a="1"/>
  <c r="L38" i="1" s="1"/>
  <c r="J41" i="1" a="1"/>
  <c r="J41" i="1" s="1"/>
  <c r="J1" i="12"/>
  <c r="D38" i="1" l="1"/>
  <c r="D39" i="1"/>
  <c r="D9" i="1"/>
  <c r="M37" i="1"/>
  <c r="M38" i="1"/>
  <c r="M41" i="1"/>
  <c r="M36" i="1"/>
  <c r="D10" i="1" l="1"/>
  <c r="D41" i="1"/>
  <c r="H37" i="1"/>
  <c r="H38" i="1"/>
  <c r="H41" i="1"/>
  <c r="H36" i="1"/>
  <c r="D11" i="1" l="1"/>
  <c r="D42" i="1"/>
  <c r="D12" i="1" l="1"/>
  <c r="D43" i="1"/>
  <c r="D13" i="1" l="1"/>
  <c r="D44" i="1"/>
  <c r="D14" i="1" l="1"/>
  <c r="D45" i="1"/>
  <c r="D15" i="1" l="1"/>
  <c r="D46" i="1"/>
  <c r="D16" i="1" l="1"/>
  <c r="D17" i="1" s="1"/>
  <c r="D18" i="1" s="1"/>
  <c r="D19" i="1" s="1"/>
  <c r="D20" i="1" s="1"/>
  <c r="D21" i="1" s="1"/>
  <c r="D22" i="1" s="1"/>
  <c r="D23" i="1" s="1"/>
  <c r="D47" i="1"/>
  <c r="D24" i="1" l="1"/>
  <c r="D25" i="1" s="1"/>
  <c r="D26" i="1" l="1"/>
  <c r="D27" i="1" s="1"/>
  <c r="D28" i="1" s="1"/>
</calcChain>
</file>

<file path=xl/sharedStrings.xml><?xml version="1.0" encoding="utf-8"?>
<sst xmlns="http://schemas.openxmlformats.org/spreadsheetml/2006/main" count="774" uniqueCount="161">
  <si>
    <t>S.No</t>
  </si>
  <si>
    <t>Wk No</t>
  </si>
  <si>
    <t>Project</t>
  </si>
  <si>
    <t>Customer</t>
  </si>
  <si>
    <t>Task</t>
  </si>
  <si>
    <t>Type</t>
  </si>
  <si>
    <t>Assigned To</t>
  </si>
  <si>
    <t xml:space="preserve">Start Date </t>
  </si>
  <si>
    <t>End Date</t>
  </si>
  <si>
    <t>Total Hours</t>
  </si>
  <si>
    <t>Status</t>
  </si>
  <si>
    <t>Remarks</t>
  </si>
  <si>
    <t>Cross browser controls –issue fix</t>
  </si>
  <si>
    <t>General</t>
  </si>
  <si>
    <t>GGR</t>
  </si>
  <si>
    <t>Completed</t>
  </si>
  <si>
    <t> Completed</t>
  </si>
  <si>
    <t> WIP</t>
  </si>
  <si>
    <t>iForward</t>
  </si>
  <si>
    <t>1 </t>
  </si>
  <si>
    <t>Cross Browser Controls- fix</t>
  </si>
  <si>
    <t>General </t>
  </si>
  <si>
    <t>7/02/2012 </t>
  </si>
  <si>
    <t>7/03/2012 </t>
  </si>
  <si>
    <t>General  </t>
  </si>
  <si>
    <t>7/04/2012 </t>
  </si>
  <si>
    <t>            2</t>
  </si>
  <si>
    <t>iTrade Base 2010 migration issue</t>
  </si>
  <si>
    <t>3 </t>
  </si>
  <si>
    <t>27 </t>
  </si>
  <si>
    <t>iTradewin base 2010 migration issue </t>
  </si>
  <si>
    <t>iForward-2010 migration-issue fix</t>
  </si>
  <si>
    <t>iTradewin base 2010 migration issue fix</t>
  </si>
  <si>
    <t>Cross Browser Controls-Report-review&amp;fix</t>
  </si>
  <si>
    <t>WIP</t>
  </si>
  <si>
    <t>iForward </t>
  </si>
  <si>
    <t>iForward perma 2010 migration issue fix</t>
  </si>
  <si>
    <t>completed</t>
  </si>
  <si>
    <t>iTrade</t>
  </si>
  <si>
    <t>iTradeWin</t>
  </si>
  <si>
    <t>iForward-BLPL-vs 2010 migration</t>
  </si>
  <si>
    <t>2010 migration-issue</t>
  </si>
  <si>
    <t>iTradewin </t>
  </si>
  <si>
    <t>Cross Browser Controls-iTradeWinCH integration-Part-1</t>
  </si>
  <si>
    <r>
      <t>Cross Browser Controls-iTradeWinCH integration-Part-</t>
    </r>
    <r>
      <rPr>
        <sz val="11"/>
        <color theme="1"/>
        <rFont val="Calibri"/>
        <family val="2"/>
      </rPr>
      <t>2</t>
    </r>
  </si>
  <si>
    <t>Request</t>
  </si>
  <si>
    <t>iComet</t>
  </si>
  <si>
    <t>iTrade </t>
  </si>
  <si>
    <t>MultiBoxx </t>
  </si>
  <si>
    <t xml:space="preserve">iTradeMB-organization logo issue </t>
  </si>
  <si>
    <t>Request </t>
  </si>
  <si>
    <t>7/16/2012 </t>
  </si>
  <si>
    <t>iComet </t>
  </si>
  <si>
    <t>Grid-issue</t>
  </si>
  <si>
    <t>iTradeCH</t>
  </si>
  <si>
    <t>Confirmation box fix </t>
  </si>
  <si>
    <t>GGR </t>
  </si>
  <si>
    <t>2 </t>
  </si>
  <si>
    <t>iTradewinCH-Cross browser Integration</t>
  </si>
  <si>
    <t>iLookup&amp;iFlexgrid issue fix</t>
  </si>
  <si>
    <t>29 </t>
  </si>
  <si>
    <t>iFlexgrid-issue </t>
  </si>
  <si>
    <t>Requesr </t>
  </si>
  <si>
    <t>iTradeWInCH </t>
  </si>
  <si>
    <t>Cross Browser Controls Integration</t>
  </si>
  <si>
    <t>iTrade&amp;iTradeWIn </t>
  </si>
  <si>
    <t>Vs2010 migration-issue</t>
  </si>
  <si>
    <t>Grid issue</t>
  </si>
  <si>
    <t>iTradewinch </t>
  </si>
  <si>
    <t>Cross browser integration </t>
  </si>
  <si>
    <t>Contract </t>
  </si>
  <si>
    <t>Contract Project - Grid issue</t>
  </si>
  <si>
    <t>issue </t>
  </si>
  <si>
    <t>Windows authentication-Active directory</t>
  </si>
  <si>
    <t>Dashboard </t>
  </si>
  <si>
    <t>Single Sign on</t>
  </si>
  <si>
    <t>dashboard </t>
  </si>
  <si>
    <t>Embeded link in postnews</t>
  </si>
  <si>
    <t>contract </t>
  </si>
  <si>
    <t>Issue</t>
  </si>
  <si>
    <t>30 </t>
  </si>
  <si>
    <t>SSO-requirement</t>
  </si>
  <si>
    <t>iControls</t>
  </si>
  <si>
    <t>iTradeWinCH</t>
  </si>
  <si>
    <t>iNova Contract</t>
  </si>
  <si>
    <t>iCadet</t>
  </si>
  <si>
    <t>News Master Changes</t>
  </si>
  <si>
    <t xml:space="preserve">iTrade </t>
  </si>
  <si>
    <t>VSNB</t>
  </si>
  <si>
    <t>Error Log-issue</t>
  </si>
  <si>
    <t>Perma</t>
  </si>
  <si>
    <t>Custom Page</t>
  </si>
  <si>
    <t>iNova-Contract</t>
  </si>
  <si>
    <t>Caravel</t>
  </si>
  <si>
    <t>Lookup-Request</t>
  </si>
  <si>
    <t>Cross Browser Controls-Report Review</t>
  </si>
  <si>
    <t>iTradewin-CH</t>
  </si>
  <si>
    <t xml:space="preserve"> Grid issue</t>
  </si>
  <si>
    <t>Project Management-Requirement</t>
  </si>
  <si>
    <t>NIIT Training Details -Enquiry</t>
  </si>
  <si>
    <t>MultiBoxx</t>
  </si>
  <si>
    <t>Code Review</t>
  </si>
  <si>
    <t xml:space="preserve">iNova </t>
  </si>
  <si>
    <t>PanLlyod</t>
  </si>
  <si>
    <t>New Vss Configuration</t>
  </si>
  <si>
    <t>Live Deployment-Assistance</t>
  </si>
  <si>
    <t>Dynamic RDLC-Feasability Study</t>
  </si>
  <si>
    <t>Depot-Proforma</t>
  </si>
  <si>
    <t>Project Management Requirement</t>
  </si>
  <si>
    <t>Problem in Grid on Customer Create Page</t>
  </si>
  <si>
    <t>Issues in vs2010</t>
  </si>
  <si>
    <t>Tally Forward Service</t>
  </si>
  <si>
    <t>Issue in Image Upload</t>
  </si>
  <si>
    <t>iNovaContract</t>
  </si>
  <si>
    <t xml:space="preserve">iNova Contract - iNova Integration </t>
  </si>
  <si>
    <t>On-Hold</t>
  </si>
  <si>
    <t>iNova</t>
  </si>
  <si>
    <t>iDepo</t>
  </si>
  <si>
    <t>CES</t>
  </si>
  <si>
    <t>iDex24</t>
  </si>
  <si>
    <t>GCR</t>
  </si>
  <si>
    <t>CIT</t>
  </si>
  <si>
    <t>MB</t>
  </si>
  <si>
    <t>CH</t>
  </si>
  <si>
    <t>CTB</t>
  </si>
  <si>
    <t>LM</t>
  </si>
  <si>
    <t>BLPL</t>
  </si>
  <si>
    <t>GLO</t>
  </si>
  <si>
    <t>BL</t>
  </si>
  <si>
    <t>Cronos</t>
  </si>
  <si>
    <t>Good Rich</t>
  </si>
  <si>
    <t>DC</t>
  </si>
  <si>
    <t>SaiCon</t>
  </si>
  <si>
    <t>Induction Plan</t>
  </si>
  <si>
    <t>Issue in Grid Search</t>
  </si>
  <si>
    <t>iTradeWin CH - Back to Sales List Issue</t>
  </si>
  <si>
    <t>Issue in Grid Expand</t>
  </si>
  <si>
    <t>Control Width Issue in Grid Search</t>
  </si>
  <si>
    <t xml:space="preserve">iNova: new VSS for Panlloyd </t>
  </si>
  <si>
    <t>Excel Export</t>
  </si>
  <si>
    <t>Issue in user Control</t>
  </si>
  <si>
    <t>GridDetails</t>
  </si>
  <si>
    <t>Ticket Status</t>
  </si>
  <si>
    <t>Demo Error</t>
  </si>
  <si>
    <t>Issue in Grid search</t>
  </si>
  <si>
    <t>Project ONYX RFP</t>
  </si>
  <si>
    <t>Web Deployment and Setup</t>
  </si>
  <si>
    <t>IP-LOG</t>
  </si>
  <si>
    <t>Induction Demo -Preparation</t>
  </si>
  <si>
    <t>Issue in Sales Grid</t>
  </si>
  <si>
    <t>Induction iControls-Demo -Preparation</t>
  </si>
  <si>
    <t>IP</t>
  </si>
  <si>
    <t>MIS Report-issue</t>
  </si>
  <si>
    <t>iGTQ</t>
  </si>
  <si>
    <t>iGTA</t>
  </si>
  <si>
    <t>Confirmation Box for Depreciation Page</t>
  </si>
  <si>
    <t/>
  </si>
  <si>
    <t xml:space="preserve">Sql Bulk Copy </t>
  </si>
  <si>
    <t xml:space="preserve">Peoples And Project-Requirement </t>
  </si>
  <si>
    <t>Grand Total</t>
  </si>
  <si>
    <t xml:space="preserve"> 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</si>
</sst>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14" fontId="2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/>
    <xf numFmtId="0" fontId="1" fillId="2" borderId="5" xfId="0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22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3" borderId="3" xfId="0" applyNumberFormat="1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5" fillId="0" borderId="0" xfId="1" applyFont="1"/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4" fillId="0" borderId="0" xfId="1"/>
    <xf numFmtId="165" fontId="2" fillId="3" borderId="3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165" fontId="1" fillId="2" borderId="1" xfId="0" applyNumberFormat="1" applyFont="1" applyFill="1" applyBorder="1" applyAlignment="1">
      <alignment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left" vertical="center"/>
    </xf>
    <xf numFmtId="0" fontId="0" fillId="5" borderId="0" xfId="0" applyFill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2" fillId="3" borderId="3" xfId="0" applyNumberFormat="1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top"/>
    </xf>
    <xf numFmtId="165" fontId="1" fillId="2" borderId="13" xfId="0" applyNumberFormat="1" applyFont="1" applyFill="1" applyBorder="1" applyAlignment="1">
      <alignment vertical="center"/>
    </xf>
    <xf numFmtId="165" fontId="1" fillId="2" borderId="13" xfId="0" applyNumberFormat="1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1" xfId="0" pivotButton="1" applyBorder="1"/>
    <xf numFmtId="0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m/d/yy;@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m/d/yy;@"/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://iic80/iTradeCIT2010" TargetMode="External"/><Relationship Id="rId18" Type="http://schemas.openxmlformats.org/officeDocument/2006/relationships/hyperlink" Target="http://iic80/iTradePerma" TargetMode="External"/><Relationship Id="rId3" Type="http://schemas.openxmlformats.org/officeDocument/2006/relationships/hyperlink" Target="http://iic80/iTradewinch" TargetMode="External"/><Relationship Id="rId21" Type="http://schemas.openxmlformats.org/officeDocument/2006/relationships/image" Target="../media/image11.png"/><Relationship Id="rId7" Type="http://schemas.openxmlformats.org/officeDocument/2006/relationships/hyperlink" Target="http://iic80/iForwardGlo" TargetMode="External"/><Relationship Id="rId12" Type="http://schemas.openxmlformats.org/officeDocument/2006/relationships/image" Target="../media/image6.png"/><Relationship Id="rId17" Type="http://schemas.openxmlformats.org/officeDocument/2006/relationships/image" Target="../media/image9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hyperlink" Target="http://iic80/iTradeVSNB2010" TargetMode="External"/><Relationship Id="rId1" Type="http://schemas.openxmlformats.org/officeDocument/2006/relationships/hyperlink" Target="http://iic80/inova_2_1/inovahome.aspx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://iic80/icaui" TargetMode="External"/><Relationship Id="rId5" Type="http://schemas.openxmlformats.org/officeDocument/2006/relationships/hyperlink" Target="http://iic80/iForwardBLPL" TargetMode="External"/><Relationship Id="rId15" Type="http://schemas.openxmlformats.org/officeDocument/2006/relationships/hyperlink" Target="http://iic80/iTradeGCR2010" TargetMode="External"/><Relationship Id="rId23" Type="http://schemas.openxmlformats.org/officeDocument/2006/relationships/image" Target="../media/image12.png"/><Relationship Id="rId10" Type="http://schemas.openxmlformats.org/officeDocument/2006/relationships/image" Target="../media/image5.png"/><Relationship Id="rId19" Type="http://schemas.openxmlformats.org/officeDocument/2006/relationships/image" Target="../media/image10.png"/><Relationship Id="rId4" Type="http://schemas.openxmlformats.org/officeDocument/2006/relationships/image" Target="../media/image2.png"/><Relationship Id="rId9" Type="http://schemas.openxmlformats.org/officeDocument/2006/relationships/hyperlink" Target="http://iic80/iForwardPerma" TargetMode="External"/><Relationship Id="rId14" Type="http://schemas.openxmlformats.org/officeDocument/2006/relationships/image" Target="../media/image7.png"/><Relationship Id="rId22" Type="http://schemas.openxmlformats.org/officeDocument/2006/relationships/hyperlink" Target="http://iic80/Dashboard_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114302</xdr:colOff>
      <xdr:row>11</xdr:row>
      <xdr:rowOff>85725</xdr:rowOff>
    </xdr:from>
    <xdr:to>
      <xdr:col>2</xdr:col>
      <xdr:colOff>371476</xdr:colOff>
      <xdr:row>13</xdr:row>
      <xdr:rowOff>91828</xdr:rowOff>
    </xdr:to>
    <xdr:pic>
      <xdr:nvPicPr>
        <xdr:cNvPr id="3" name="Picture 2">
          <a:hlinkClick xmlns:r="http://schemas.openxmlformats.org/officeDocument/2006/relationships" r:id="rId1" tooltip="iNova Caravel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2" y="2181225"/>
          <a:ext cx="866774" cy="38710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9</xdr:row>
      <xdr:rowOff>76200</xdr:rowOff>
    </xdr:from>
    <xdr:to>
      <xdr:col>2</xdr:col>
      <xdr:colOff>409462</xdr:colOff>
      <xdr:row>10</xdr:row>
      <xdr:rowOff>133319</xdr:rowOff>
    </xdr:to>
    <xdr:pic>
      <xdr:nvPicPr>
        <xdr:cNvPr id="5" name="Picture 4">
          <a:hlinkClick xmlns:r="http://schemas.openxmlformats.org/officeDocument/2006/relationships" r:id="rId3" tooltip="iTradeWin CH"/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1790700"/>
          <a:ext cx="904762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6</xdr:row>
      <xdr:rowOff>161925</xdr:rowOff>
    </xdr:from>
    <xdr:to>
      <xdr:col>2</xdr:col>
      <xdr:colOff>333276</xdr:colOff>
      <xdr:row>8</xdr:row>
      <xdr:rowOff>76163</xdr:rowOff>
    </xdr:to>
    <xdr:pic>
      <xdr:nvPicPr>
        <xdr:cNvPr id="8" name="Picture 7">
          <a:hlinkClick xmlns:r="http://schemas.openxmlformats.org/officeDocument/2006/relationships" r:id="rId5" tooltip="iForward BLPL"/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1304925"/>
          <a:ext cx="790476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142875</xdr:rowOff>
    </xdr:from>
    <xdr:to>
      <xdr:col>2</xdr:col>
      <xdr:colOff>323752</xdr:colOff>
      <xdr:row>6</xdr:row>
      <xdr:rowOff>28542</xdr:rowOff>
    </xdr:to>
    <xdr:pic>
      <xdr:nvPicPr>
        <xdr:cNvPr id="10" name="Picture 9">
          <a:hlinkClick xmlns:r="http://schemas.openxmlformats.org/officeDocument/2006/relationships" r:id="rId7" tooltip="iForward Glo"/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2000" y="904875"/>
          <a:ext cx="780952" cy="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</xdr:row>
      <xdr:rowOff>19050</xdr:rowOff>
    </xdr:from>
    <xdr:to>
      <xdr:col>2</xdr:col>
      <xdr:colOff>371370</xdr:colOff>
      <xdr:row>4</xdr:row>
      <xdr:rowOff>76169</xdr:rowOff>
    </xdr:to>
    <xdr:pic>
      <xdr:nvPicPr>
        <xdr:cNvPr id="12" name="Picture 11">
          <a:hlinkClick xmlns:r="http://schemas.openxmlformats.org/officeDocument/2006/relationships" r:id="rId9" tooltip="iForward Perma"/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" y="590550"/>
          <a:ext cx="838095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1</xdr:row>
      <xdr:rowOff>66675</xdr:rowOff>
    </xdr:from>
    <xdr:to>
      <xdr:col>2</xdr:col>
      <xdr:colOff>412173</xdr:colOff>
      <xdr:row>2</xdr:row>
      <xdr:rowOff>28575</xdr:rowOff>
    </xdr:to>
    <xdr:pic>
      <xdr:nvPicPr>
        <xdr:cNvPr id="13" name="Picture 12">
          <a:hlinkClick xmlns:r="http://schemas.openxmlformats.org/officeDocument/2006/relationships" r:id="rId11" tooltip="iCadet"/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0101" y="257175"/>
          <a:ext cx="831272" cy="1524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0</xdr:rowOff>
    </xdr:from>
    <xdr:to>
      <xdr:col>2</xdr:col>
      <xdr:colOff>390418</xdr:colOff>
      <xdr:row>15</xdr:row>
      <xdr:rowOff>123786</xdr:rowOff>
    </xdr:to>
    <xdr:pic>
      <xdr:nvPicPr>
        <xdr:cNvPr id="16" name="Picture 15">
          <a:hlinkClick xmlns:r="http://schemas.openxmlformats.org/officeDocument/2006/relationships" r:id="rId13" tooltip="iTrade CIT"/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2475" y="2667000"/>
          <a:ext cx="857143" cy="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16</xdr:row>
      <xdr:rowOff>95250</xdr:rowOff>
    </xdr:from>
    <xdr:to>
      <xdr:col>2</xdr:col>
      <xdr:colOff>418989</xdr:colOff>
      <xdr:row>17</xdr:row>
      <xdr:rowOff>180940</xdr:rowOff>
    </xdr:to>
    <xdr:pic>
      <xdr:nvPicPr>
        <xdr:cNvPr id="18" name="Picture 17">
          <a:hlinkClick xmlns:r="http://schemas.openxmlformats.org/officeDocument/2006/relationships" r:id="rId15" tooltip="iTrade GCR"/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52475" y="3143250"/>
          <a:ext cx="885714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</xdr:row>
      <xdr:rowOff>142875</xdr:rowOff>
    </xdr:from>
    <xdr:to>
      <xdr:col>2</xdr:col>
      <xdr:colOff>409467</xdr:colOff>
      <xdr:row>20</xdr:row>
      <xdr:rowOff>9494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62000" y="3571875"/>
          <a:ext cx="866667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21</xdr:row>
      <xdr:rowOff>85725</xdr:rowOff>
    </xdr:from>
    <xdr:to>
      <xdr:col>2</xdr:col>
      <xdr:colOff>361848</xdr:colOff>
      <xdr:row>22</xdr:row>
      <xdr:rowOff>190463</xdr:rowOff>
    </xdr:to>
    <xdr:pic>
      <xdr:nvPicPr>
        <xdr:cNvPr id="22" name="Picture 21">
          <a:hlinkClick xmlns:r="http://schemas.openxmlformats.org/officeDocument/2006/relationships" r:id="rId18" tooltip="iTrade Perma"/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62000" y="4086225"/>
          <a:ext cx="819048" cy="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24</xdr:row>
      <xdr:rowOff>47625</xdr:rowOff>
    </xdr:from>
    <xdr:to>
      <xdr:col>2</xdr:col>
      <xdr:colOff>409466</xdr:colOff>
      <xdr:row>25</xdr:row>
      <xdr:rowOff>104744</xdr:rowOff>
    </xdr:to>
    <xdr:pic>
      <xdr:nvPicPr>
        <xdr:cNvPr id="24" name="Picture 23">
          <a:hlinkClick xmlns:r="http://schemas.openxmlformats.org/officeDocument/2006/relationships" r:id="rId20" tooltip="iTrade VSNB"/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52475" y="4619625"/>
          <a:ext cx="876191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142675</xdr:colOff>
      <xdr:row>25</xdr:row>
      <xdr:rowOff>171450</xdr:rowOff>
    </xdr:from>
    <xdr:to>
      <xdr:col>2</xdr:col>
      <xdr:colOff>396675</xdr:colOff>
      <xdr:row>27</xdr:row>
      <xdr:rowOff>114300</xdr:rowOff>
    </xdr:to>
    <xdr:pic>
      <xdr:nvPicPr>
        <xdr:cNvPr id="26" name="Picture 25">
          <a:hlinkClick xmlns:r="http://schemas.openxmlformats.org/officeDocument/2006/relationships" r:id="rId22" tooltip="DashBoard"/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52275" y="4933950"/>
          <a:ext cx="863600" cy="3238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vindarajan" refreshedDate="41170.74707326389" createdVersion="4" refreshedVersion="4" minRefreshableVersion="3" recordCount="12">
  <cacheSource type="worksheet">
    <worksheetSource ref="E35:M47" sheet="Current-Task"/>
  </cacheSource>
  <cacheFields count="9">
    <cacheField name="Project" numFmtId="0">
      <sharedItems count="2">
        <s v="iTrade"/>
        <s v=""/>
      </sharedItems>
    </cacheField>
    <cacheField name="Customer" numFmtId="0">
      <sharedItems count="2">
        <s v="Perma"/>
        <s v=""/>
      </sharedItems>
    </cacheField>
    <cacheField name="Task" numFmtId="0">
      <sharedItems count="4">
        <s v="Confirmation Box for Depreciation Page"/>
        <s v="Sql Bulk Copy "/>
        <s v="Peoples And Project-Requirement "/>
        <s v=""/>
      </sharedItems>
    </cacheField>
    <cacheField name="Type" numFmtId="0">
      <sharedItems containsBlank="1"/>
    </cacheField>
    <cacheField name="Assigned To" numFmtId="0">
      <sharedItems/>
    </cacheField>
    <cacheField name="Start Date " numFmtId="165">
      <sharedItems containsSemiMixedTypes="0" containsNonDate="0" containsDate="1" containsString="0" minDate="1899-12-30T00:00:00" maxDate="2012-09-17T13:30:00"/>
    </cacheField>
    <cacheField name="End Date" numFmtId="165">
      <sharedItems containsSemiMixedTypes="0" containsNonDate="0" containsDate="1" containsString="0" minDate="1899-12-30T00:00:00" maxDate="2012-09-18T16:30:00"/>
    </cacheField>
    <cacheField name="Total Hours" numFmtId="0">
      <sharedItems containsSemiMixedTypes="0" containsString="0" containsNumber="1" minValue="0" maxValue="9.67"/>
    </cacheField>
    <cacheField name="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s v="Request"/>
    <s v="GGR"/>
    <d v="2012-09-17T10:00:00"/>
    <d v="2012-09-17T18:30:00"/>
    <n v="3.83"/>
    <s v="WIP"/>
  </r>
  <r>
    <x v="1"/>
    <x v="1"/>
    <x v="1"/>
    <s v="General"/>
    <s v="GGR"/>
    <d v="2012-09-17T13:30:00"/>
    <d v="2012-09-18T16:30:00"/>
    <n v="9.67"/>
    <s v="WIP"/>
  </r>
  <r>
    <x v="0"/>
    <x v="0"/>
    <x v="0"/>
    <s v="Request"/>
    <s v="GGR"/>
    <d v="2012-09-17T10:00:00"/>
    <d v="2012-09-17T18:30:00"/>
    <n v="3.83"/>
    <s v="Completed"/>
  </r>
  <r>
    <x v="1"/>
    <x v="1"/>
    <x v="2"/>
    <s v="General"/>
    <s v="GGR"/>
    <d v="2012-09-17T11:30:00"/>
    <d v="2012-09-17T13:10:00"/>
    <n v="1.67"/>
    <s v="WIP"/>
  </r>
  <r>
    <x v="1"/>
    <x v="1"/>
    <x v="1"/>
    <s v="General"/>
    <s v="GGR"/>
    <d v="2012-09-17T13:30:00"/>
    <d v="2012-09-18T16:30:00"/>
    <n v="9.67"/>
    <s v="Completed"/>
  </r>
  <r>
    <x v="1"/>
    <x v="1"/>
    <x v="3"/>
    <s v=""/>
    <s v="GGR"/>
    <d v="1899-12-30T00:00:00"/>
    <d v="1899-12-30T00:00:00"/>
    <n v="0"/>
    <s v=""/>
  </r>
  <r>
    <x v="1"/>
    <x v="1"/>
    <x v="3"/>
    <s v=""/>
    <s v="GGR"/>
    <d v="1899-12-30T00:00:00"/>
    <d v="1899-12-30T00:00:00"/>
    <n v="0"/>
    <s v=""/>
  </r>
  <r>
    <x v="1"/>
    <x v="1"/>
    <x v="3"/>
    <s v=""/>
    <s v="GGR"/>
    <d v="1899-12-30T00:00:00"/>
    <d v="1899-12-30T00:00:00"/>
    <n v="0"/>
    <s v=""/>
  </r>
  <r>
    <x v="1"/>
    <x v="1"/>
    <x v="3"/>
    <s v=""/>
    <s v="GGR"/>
    <d v="1899-12-30T00:00:00"/>
    <d v="1899-12-30T00:00:00"/>
    <n v="0"/>
    <s v=""/>
  </r>
  <r>
    <x v="1"/>
    <x v="1"/>
    <x v="3"/>
    <s v=""/>
    <s v="GGR"/>
    <d v="1899-12-30T00:00:00"/>
    <d v="1899-12-30T00:00:00"/>
    <n v="0"/>
    <s v=""/>
  </r>
  <r>
    <x v="1"/>
    <x v="1"/>
    <x v="3"/>
    <s v=""/>
    <s v="GGR"/>
    <d v="1899-12-30T00:00:00"/>
    <d v="1899-12-30T00:00:00"/>
    <n v="0"/>
    <s v=""/>
  </r>
  <r>
    <x v="1"/>
    <x v="1"/>
    <x v="3"/>
    <m/>
    <s v="GGR"/>
    <d v="1899-12-30T00:00:00"/>
    <d v="1899-12-30T00:00:0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Project">
  <location ref="E2:F5" firstHeaderRow="1" firstDataRow="1" firstDataCol="1"/>
  <pivotFields count="9">
    <pivotField axis="axisRow" showAll="0">
      <items count="3">
        <item n="General" sd="0" x="1"/>
        <item sd="0" x="0"/>
        <item t="default"/>
      </items>
    </pivotField>
    <pivotField axis="axisRow" showAll="0">
      <items count="3">
        <item sd="0" x="1"/>
        <item sd="0" x="0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numFmtId="165" showAll="0"/>
    <pivotField numFmtId="165" showAll="0"/>
    <pivotField dataField="1" showAll="0"/>
    <pivotField showAll="0"/>
  </pivotFields>
  <rowFields count="3">
    <field x="0"/>
    <field x="1"/>
    <field x="2"/>
  </rowFields>
  <rowItems count="3">
    <i>
      <x/>
    </i>
    <i>
      <x v="1"/>
    </i>
    <i t="grand">
      <x/>
    </i>
  </rowItems>
  <colItems count="1">
    <i/>
  </colItems>
  <dataFields count="1">
    <dataField name="  Total Hours" fld="7" baseField="0" baseItem="0"/>
  </dataFields>
  <formats count="3">
    <format dxfId="2">
      <pivotArea type="all" dataOnly="0" outline="0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5:M11" totalsRowShown="0" headerRowBorderDxfId="16" tableBorderDxfId="15">
  <tableColumns count="12">
    <tableColumn id="1" name="S.No" dataDxfId="14"/>
    <tableColumn id="2" name="Wk No" dataDxfId="13"/>
    <tableColumn id="3" name="Project" dataDxfId="12"/>
    <tableColumn id="4" name="Customer" dataDxfId="11"/>
    <tableColumn id="5" name="Task" dataDxfId="10"/>
    <tableColumn id="6" name="Type" dataDxfId="9"/>
    <tableColumn id="7" name="Assigned To" dataDxfId="8"/>
    <tableColumn id="8" name="Start Date " dataDxfId="7"/>
    <tableColumn id="9" name="End Date" dataDxfId="6"/>
    <tableColumn id="10" name="Total Hours" dataDxfId="5"/>
    <tableColumn id="11" name="Status" dataDxfId="4"/>
    <tableColumn id="12" name="Remarks" dataDxfId="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file:///\\iicold\common\Techgroup\Documents\TicketStatus.xls" TargetMode="External"/><Relationship Id="rId7" Type="http://schemas.openxmlformats.org/officeDocument/2006/relationships/hyperlink" Target="..\iGrads\Technical%20Answer%20Sheet_Jay_old.docx" TargetMode="External"/><Relationship Id="rId2" Type="http://schemas.openxmlformats.org/officeDocument/2006/relationships/hyperlink" Target="Grid_Details.xlsx" TargetMode="External"/><Relationship Id="rId1" Type="http://schemas.openxmlformats.org/officeDocument/2006/relationships/pivotTable" Target="../pivotTables/pivotTable1.xml"/><Relationship Id="rId6" Type="http://schemas.openxmlformats.org/officeDocument/2006/relationships/hyperlink" Target="..\iGrads\Technical%20Interview%20Questions.docx" TargetMode="External"/><Relationship Id="rId5" Type="http://schemas.openxmlformats.org/officeDocument/2006/relationships/hyperlink" Target="file:///D:\DATA\IPmsg.log" TargetMode="External"/><Relationship Id="rId4" Type="http://schemas.openxmlformats.org/officeDocument/2006/relationships/hyperlink" Target="file:///C:\DemoError.txt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M33"/>
  <sheetViews>
    <sheetView topLeftCell="C1" workbookViewId="0">
      <selection activeCell="F37" sqref="F37"/>
    </sheetView>
  </sheetViews>
  <sheetFormatPr defaultRowHeight="15" x14ac:dyDescent="0.25"/>
  <cols>
    <col min="3" max="3" width="9.140625" style="14"/>
    <col min="4" max="4" width="10.140625" style="14" bestFit="1" customWidth="1"/>
    <col min="5" max="5" width="11.5703125" customWidth="1"/>
    <col min="6" max="6" width="39.5703125" bestFit="1" customWidth="1"/>
    <col min="7" max="7" width="9.140625" style="14"/>
    <col min="8" max="8" width="10.85546875" style="14" customWidth="1"/>
    <col min="9" max="9" width="10.140625" style="14" bestFit="1" customWidth="1"/>
    <col min="10" max="10" width="9.7109375" style="14" bestFit="1" customWidth="1"/>
    <col min="11" max="11" width="10.5703125" style="14" customWidth="1"/>
    <col min="12" max="12" width="11.7109375" style="14" customWidth="1"/>
  </cols>
  <sheetData>
    <row r="4" spans="2:13" ht="30" x14ac:dyDescent="0.25">
      <c r="B4" s="3" t="s">
        <v>0</v>
      </c>
      <c r="C4" s="15" t="s">
        <v>1</v>
      </c>
      <c r="D4" s="15" t="s">
        <v>2</v>
      </c>
      <c r="E4" s="4" t="s">
        <v>3</v>
      </c>
      <c r="F4" s="2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5" t="s">
        <v>9</v>
      </c>
      <c r="L4" s="15" t="s">
        <v>10</v>
      </c>
      <c r="M4" s="1" t="s">
        <v>11</v>
      </c>
    </row>
    <row r="5" spans="2:13" ht="15.75" thickBot="1" x14ac:dyDescent="0.3">
      <c r="B5" s="8">
        <v>1</v>
      </c>
      <c r="C5" s="16">
        <v>27</v>
      </c>
      <c r="D5" s="16"/>
      <c r="E5" s="9"/>
      <c r="F5" s="13" t="s">
        <v>12</v>
      </c>
      <c r="G5" s="16" t="s">
        <v>13</v>
      </c>
      <c r="H5" s="16" t="s">
        <v>14</v>
      </c>
      <c r="I5" s="25">
        <v>41092</v>
      </c>
      <c r="J5" s="25">
        <v>41097</v>
      </c>
      <c r="K5" s="16">
        <v>35</v>
      </c>
      <c r="L5" s="16" t="s">
        <v>15</v>
      </c>
      <c r="M5" s="7"/>
    </row>
    <row r="6" spans="2:13" ht="15.75" thickBot="1" x14ac:dyDescent="0.3">
      <c r="B6" s="8">
        <v>2</v>
      </c>
      <c r="C6" s="16">
        <v>27</v>
      </c>
      <c r="D6" s="16" t="s">
        <v>38</v>
      </c>
      <c r="E6" s="20"/>
      <c r="F6" s="21" t="s">
        <v>27</v>
      </c>
      <c r="G6" s="16" t="s">
        <v>21</v>
      </c>
      <c r="H6" s="16" t="s">
        <v>14</v>
      </c>
      <c r="I6" s="25">
        <v>41094</v>
      </c>
      <c r="J6" s="16" t="s">
        <v>25</v>
      </c>
      <c r="K6" s="17">
        <v>2</v>
      </c>
      <c r="L6" s="16" t="s">
        <v>15</v>
      </c>
      <c r="M6" s="12"/>
    </row>
    <row r="7" spans="2:13" ht="15.75" thickBot="1" x14ac:dyDescent="0.3">
      <c r="B7" s="8">
        <v>3</v>
      </c>
      <c r="C7" s="16" t="s">
        <v>29</v>
      </c>
      <c r="D7" s="16" t="s">
        <v>39</v>
      </c>
      <c r="E7" s="20"/>
      <c r="F7" s="13" t="s">
        <v>30</v>
      </c>
      <c r="G7" s="16" t="s">
        <v>24</v>
      </c>
      <c r="H7" s="16" t="s">
        <v>14</v>
      </c>
      <c r="I7" s="25">
        <v>41094</v>
      </c>
      <c r="J7" s="16" t="s">
        <v>25</v>
      </c>
      <c r="K7" s="17">
        <v>2</v>
      </c>
      <c r="L7" s="16" t="s">
        <v>15</v>
      </c>
      <c r="M7" s="7"/>
    </row>
    <row r="8" spans="2:13" ht="15.75" thickBot="1" x14ac:dyDescent="0.3">
      <c r="B8" s="8">
        <v>4</v>
      </c>
      <c r="C8" s="16" t="s">
        <v>29</v>
      </c>
      <c r="D8" s="16" t="s">
        <v>18</v>
      </c>
      <c r="E8" s="11"/>
      <c r="F8" s="21" t="s">
        <v>31</v>
      </c>
      <c r="G8" s="16" t="s">
        <v>21</v>
      </c>
      <c r="H8" s="16" t="s">
        <v>14</v>
      </c>
      <c r="I8" s="25">
        <v>41095</v>
      </c>
      <c r="J8" s="25">
        <v>41095</v>
      </c>
      <c r="K8" s="17">
        <v>3</v>
      </c>
      <c r="L8" s="16" t="s">
        <v>15</v>
      </c>
      <c r="M8" s="7"/>
    </row>
    <row r="9" spans="2:13" ht="15.75" thickBot="1" x14ac:dyDescent="0.3">
      <c r="B9" s="8">
        <v>5</v>
      </c>
      <c r="C9" s="16" t="s">
        <v>29</v>
      </c>
      <c r="D9" s="16" t="s">
        <v>18</v>
      </c>
      <c r="E9" s="11"/>
      <c r="F9" s="21" t="s">
        <v>36</v>
      </c>
      <c r="G9" s="16" t="s">
        <v>13</v>
      </c>
      <c r="H9" s="16" t="s">
        <v>14</v>
      </c>
      <c r="I9" s="25">
        <v>41096</v>
      </c>
      <c r="J9" s="25">
        <v>41096</v>
      </c>
      <c r="K9" s="17">
        <v>3</v>
      </c>
      <c r="L9" s="16" t="s">
        <v>15</v>
      </c>
      <c r="M9" s="8"/>
    </row>
    <row r="10" spans="2:13" ht="15.75" thickBot="1" x14ac:dyDescent="0.3">
      <c r="B10" s="8"/>
      <c r="C10" s="16"/>
      <c r="D10" s="16"/>
      <c r="E10" s="9"/>
      <c r="F10" s="13"/>
      <c r="G10" s="16"/>
      <c r="H10" s="16"/>
      <c r="I10" s="25"/>
      <c r="J10" s="25"/>
      <c r="K10" s="16"/>
      <c r="L10" s="16"/>
      <c r="M10" s="7"/>
    </row>
    <row r="11" spans="2:13" ht="15.75" thickBot="1" x14ac:dyDescent="0.3">
      <c r="B11" s="8"/>
      <c r="C11" s="16"/>
      <c r="D11" s="16"/>
      <c r="E11" s="6"/>
      <c r="F11" s="24"/>
      <c r="G11" s="19"/>
      <c r="H11" s="16"/>
      <c r="I11" s="25"/>
      <c r="J11" s="25"/>
      <c r="K11" s="19"/>
      <c r="L11" s="16"/>
      <c r="M11" s="7"/>
    </row>
    <row r="12" spans="2:13" ht="15.75" thickBot="1" x14ac:dyDescent="0.3">
      <c r="B12" s="8"/>
      <c r="C12" s="16"/>
      <c r="D12" s="16"/>
      <c r="E12" s="6"/>
      <c r="F12" s="24"/>
      <c r="G12" s="19"/>
      <c r="H12" s="16"/>
      <c r="I12" s="25"/>
      <c r="J12" s="25"/>
      <c r="K12" s="19"/>
      <c r="L12" s="16"/>
      <c r="M12" s="7"/>
    </row>
    <row r="13" spans="2:13" ht="15.75" thickBot="1" x14ac:dyDescent="0.3">
      <c r="B13" s="8"/>
      <c r="C13" s="16"/>
      <c r="D13" s="16"/>
      <c r="E13" s="6"/>
      <c r="F13" s="24"/>
      <c r="G13" s="19"/>
      <c r="H13" s="16"/>
      <c r="I13" s="25"/>
      <c r="J13" s="25"/>
      <c r="K13" s="19"/>
      <c r="L13" s="16"/>
      <c r="M13" s="7"/>
    </row>
    <row r="14" spans="2:13" ht="15.75" thickBot="1" x14ac:dyDescent="0.3">
      <c r="B14" s="8"/>
      <c r="C14" s="16"/>
      <c r="D14" s="16"/>
      <c r="E14" s="6"/>
      <c r="F14" s="24"/>
      <c r="G14" s="19"/>
      <c r="H14" s="16"/>
      <c r="I14" s="25"/>
      <c r="J14" s="25"/>
      <c r="K14" s="19"/>
      <c r="L14" s="16"/>
      <c r="M14" s="7"/>
    </row>
    <row r="24" spans="2:13" x14ac:dyDescent="0.25">
      <c r="B24" s="48" t="s">
        <v>19</v>
      </c>
      <c r="C24" s="49">
        <v>27</v>
      </c>
      <c r="D24" s="49"/>
      <c r="E24" s="50"/>
      <c r="F24" s="49" t="s">
        <v>20</v>
      </c>
      <c r="G24" s="49" t="s">
        <v>21</v>
      </c>
      <c r="H24" s="49" t="s">
        <v>14</v>
      </c>
      <c r="I24" s="51">
        <v>41092</v>
      </c>
      <c r="J24" s="49" t="s">
        <v>22</v>
      </c>
      <c r="K24" s="52">
        <v>8</v>
      </c>
      <c r="L24" s="49" t="s">
        <v>16</v>
      </c>
      <c r="M24" s="53"/>
    </row>
    <row r="25" spans="2:13" ht="15.75" thickBot="1" x14ac:dyDescent="0.3">
      <c r="B25" s="23" t="s">
        <v>19</v>
      </c>
      <c r="C25" s="16">
        <v>27</v>
      </c>
      <c r="D25" s="16"/>
      <c r="E25" s="20"/>
      <c r="F25" s="16" t="s">
        <v>20</v>
      </c>
      <c r="G25" s="16"/>
      <c r="H25" s="16" t="s">
        <v>14</v>
      </c>
      <c r="I25" s="25">
        <v>41093</v>
      </c>
      <c r="J25" s="16" t="s">
        <v>23</v>
      </c>
      <c r="K25" s="17">
        <v>8</v>
      </c>
      <c r="L25" s="16" t="s">
        <v>16</v>
      </c>
      <c r="M25" s="22"/>
    </row>
    <row r="26" spans="2:13" ht="15.75" thickBot="1" x14ac:dyDescent="0.3">
      <c r="B26" s="23" t="s">
        <v>19</v>
      </c>
      <c r="C26" s="16">
        <v>27</v>
      </c>
      <c r="D26" s="16"/>
      <c r="E26" s="20"/>
      <c r="F26" s="16" t="s">
        <v>20</v>
      </c>
      <c r="G26" s="16" t="s">
        <v>24</v>
      </c>
      <c r="H26" s="16" t="s">
        <v>14</v>
      </c>
      <c r="I26" s="25">
        <v>41094</v>
      </c>
      <c r="J26" s="16" t="s">
        <v>25</v>
      </c>
      <c r="K26" s="17">
        <v>4</v>
      </c>
      <c r="L26" s="16"/>
      <c r="M26" s="22"/>
    </row>
    <row r="27" spans="2:13" ht="15.75" thickBot="1" x14ac:dyDescent="0.3">
      <c r="B27" s="18" t="s">
        <v>26</v>
      </c>
      <c r="C27" s="16">
        <v>27</v>
      </c>
      <c r="D27" s="16"/>
      <c r="E27" s="20"/>
      <c r="F27" s="21" t="s">
        <v>27</v>
      </c>
      <c r="G27" s="16" t="s">
        <v>21</v>
      </c>
      <c r="H27" s="16" t="s">
        <v>14</v>
      </c>
      <c r="I27" s="25">
        <v>41094</v>
      </c>
      <c r="J27" s="16" t="s">
        <v>25</v>
      </c>
      <c r="K27" s="17">
        <v>2</v>
      </c>
      <c r="L27" s="16"/>
      <c r="M27" s="22"/>
    </row>
    <row r="28" spans="2:13" ht="15.75" thickBot="1" x14ac:dyDescent="0.3">
      <c r="B28" s="23" t="s">
        <v>28</v>
      </c>
      <c r="C28" s="16" t="s">
        <v>29</v>
      </c>
      <c r="D28" s="16"/>
      <c r="E28" s="20"/>
      <c r="F28" s="16" t="s">
        <v>30</v>
      </c>
      <c r="G28" s="16" t="s">
        <v>24</v>
      </c>
      <c r="H28" s="16" t="s">
        <v>14</v>
      </c>
      <c r="I28" s="25">
        <v>41094</v>
      </c>
      <c r="J28" s="16" t="s">
        <v>25</v>
      </c>
      <c r="K28" s="17">
        <v>2</v>
      </c>
      <c r="L28" s="16"/>
      <c r="M28" s="22"/>
    </row>
    <row r="29" spans="2:13" ht="15.75" thickBot="1" x14ac:dyDescent="0.3">
      <c r="B29" s="23" t="s">
        <v>19</v>
      </c>
      <c r="C29" s="16">
        <v>27</v>
      </c>
      <c r="D29" s="16"/>
      <c r="E29" s="20"/>
      <c r="F29" s="16" t="s">
        <v>20</v>
      </c>
      <c r="G29" s="16" t="s">
        <v>21</v>
      </c>
      <c r="H29" s="16" t="s">
        <v>14</v>
      </c>
      <c r="I29" s="25">
        <v>41095</v>
      </c>
      <c r="J29" s="25">
        <v>41095</v>
      </c>
      <c r="K29" s="17">
        <v>2</v>
      </c>
      <c r="L29" s="16" t="s">
        <v>16</v>
      </c>
      <c r="M29" s="22"/>
    </row>
    <row r="30" spans="2:13" ht="15.75" thickBot="1" x14ac:dyDescent="0.3">
      <c r="B30" s="18" t="s">
        <v>26</v>
      </c>
      <c r="C30" s="16">
        <v>27</v>
      </c>
      <c r="D30" s="16"/>
      <c r="E30" s="20"/>
      <c r="F30" s="21" t="s">
        <v>31</v>
      </c>
      <c r="G30" s="16" t="s">
        <v>21</v>
      </c>
      <c r="H30" s="16" t="s">
        <v>14</v>
      </c>
      <c r="I30" s="25">
        <v>41095</v>
      </c>
      <c r="J30" s="25">
        <v>41095</v>
      </c>
      <c r="K30" s="17">
        <v>3</v>
      </c>
      <c r="L30" s="16" t="s">
        <v>17</v>
      </c>
      <c r="M30" s="22"/>
    </row>
    <row r="31" spans="2:13" ht="15.75" thickBot="1" x14ac:dyDescent="0.3">
      <c r="B31" s="23" t="s">
        <v>28</v>
      </c>
      <c r="C31" s="16">
        <v>27</v>
      </c>
      <c r="D31" s="16"/>
      <c r="E31" s="20"/>
      <c r="F31" s="16" t="s">
        <v>32</v>
      </c>
      <c r="G31" s="16" t="s">
        <v>21</v>
      </c>
      <c r="H31" s="16" t="s">
        <v>14</v>
      </c>
      <c r="I31" s="25">
        <v>41095</v>
      </c>
      <c r="J31" s="25">
        <v>41095</v>
      </c>
      <c r="K31" s="17">
        <v>3</v>
      </c>
      <c r="L31" s="16" t="s">
        <v>16</v>
      </c>
      <c r="M31" s="22"/>
    </row>
    <row r="32" spans="2:13" ht="15.75" thickBot="1" x14ac:dyDescent="0.3">
      <c r="B32" s="23" t="s">
        <v>19</v>
      </c>
      <c r="C32" s="16">
        <v>27</v>
      </c>
      <c r="D32" s="16"/>
      <c r="E32" s="20"/>
      <c r="F32" s="16" t="s">
        <v>33</v>
      </c>
      <c r="G32" s="16" t="s">
        <v>13</v>
      </c>
      <c r="H32" s="16" t="s">
        <v>14</v>
      </c>
      <c r="I32" s="25">
        <v>41096</v>
      </c>
      <c r="J32" s="25">
        <v>41096</v>
      </c>
      <c r="K32" s="17">
        <v>5</v>
      </c>
      <c r="L32" s="16" t="s">
        <v>34</v>
      </c>
      <c r="M32" s="22"/>
    </row>
    <row r="33" spans="2:13" ht="15.75" thickBot="1" x14ac:dyDescent="0.3">
      <c r="B33" s="18" t="s">
        <v>26</v>
      </c>
      <c r="C33" s="16">
        <v>27</v>
      </c>
      <c r="D33" s="16" t="s">
        <v>35</v>
      </c>
      <c r="E33" s="20"/>
      <c r="F33" s="21" t="s">
        <v>36</v>
      </c>
      <c r="G33" s="16" t="s">
        <v>13</v>
      </c>
      <c r="H33" s="16" t="s">
        <v>14</v>
      </c>
      <c r="I33" s="25">
        <v>41096</v>
      </c>
      <c r="J33" s="25">
        <v>41096</v>
      </c>
      <c r="K33" s="17">
        <v>3</v>
      </c>
      <c r="L33" s="16" t="s">
        <v>37</v>
      </c>
      <c r="M33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8:N23"/>
  <sheetViews>
    <sheetView topLeftCell="A4" workbookViewId="0">
      <selection activeCell="H26" sqref="H26"/>
    </sheetView>
  </sheetViews>
  <sheetFormatPr defaultRowHeight="15" x14ac:dyDescent="0.25"/>
  <cols>
    <col min="5" max="5" width="10.28515625" bestFit="1" customWidth="1"/>
    <col min="7" max="7" width="51.28515625" bestFit="1" customWidth="1"/>
    <col min="10" max="10" width="9.7109375" bestFit="1" customWidth="1"/>
    <col min="11" max="11" width="10.140625" bestFit="1" customWidth="1"/>
  </cols>
  <sheetData>
    <row r="18" spans="3:14" ht="15.75" thickBot="1" x14ac:dyDescent="0.3">
      <c r="C18" s="23" t="s">
        <v>19</v>
      </c>
      <c r="D18" s="5">
        <v>28</v>
      </c>
      <c r="E18" s="5"/>
      <c r="F18" s="20"/>
      <c r="G18" s="16" t="s">
        <v>20</v>
      </c>
      <c r="H18" s="5" t="s">
        <v>21</v>
      </c>
      <c r="I18" s="16" t="s">
        <v>14</v>
      </c>
      <c r="J18" s="10">
        <v>41099</v>
      </c>
      <c r="K18" s="10">
        <v>41099</v>
      </c>
      <c r="L18" s="21">
        <v>5</v>
      </c>
      <c r="M18" s="22" t="s">
        <v>16</v>
      </c>
      <c r="N18" s="22"/>
    </row>
    <row r="19" spans="3:14" ht="15.75" thickBot="1" x14ac:dyDescent="0.3">
      <c r="C19" s="18" t="s">
        <v>26</v>
      </c>
      <c r="D19" s="5">
        <v>28</v>
      </c>
      <c r="E19" s="5" t="s">
        <v>35</v>
      </c>
      <c r="F19" s="20"/>
      <c r="G19" s="21" t="s">
        <v>40</v>
      </c>
      <c r="H19" s="5" t="s">
        <v>21</v>
      </c>
      <c r="I19" s="16" t="s">
        <v>14</v>
      </c>
      <c r="J19" s="10">
        <v>41099</v>
      </c>
      <c r="K19" s="10">
        <v>41099</v>
      </c>
      <c r="L19" s="21">
        <v>5</v>
      </c>
      <c r="M19" s="22" t="s">
        <v>16</v>
      </c>
      <c r="N19" s="22"/>
    </row>
    <row r="20" spans="3:14" ht="15.75" thickBot="1" x14ac:dyDescent="0.3">
      <c r="C20" s="23" t="s">
        <v>19</v>
      </c>
      <c r="D20" s="5">
        <v>28</v>
      </c>
      <c r="E20" s="5" t="s">
        <v>35</v>
      </c>
      <c r="F20" s="20"/>
      <c r="G20" s="22" t="s">
        <v>41</v>
      </c>
      <c r="H20" s="5" t="s">
        <v>21</v>
      </c>
      <c r="I20" s="16" t="s">
        <v>14</v>
      </c>
      <c r="J20" s="10">
        <v>41092</v>
      </c>
      <c r="K20" s="5" t="s">
        <v>22</v>
      </c>
      <c r="L20" s="21">
        <v>5</v>
      </c>
      <c r="M20" s="22" t="s">
        <v>16</v>
      </c>
      <c r="N20" s="22"/>
    </row>
    <row r="21" spans="3:14" ht="15.75" thickBot="1" x14ac:dyDescent="0.3">
      <c r="C21" s="18"/>
      <c r="D21" s="5"/>
      <c r="E21" s="5"/>
      <c r="F21" s="20"/>
      <c r="G21" s="21"/>
      <c r="H21" s="5"/>
      <c r="I21" s="16"/>
      <c r="J21" s="10"/>
      <c r="K21" s="5"/>
      <c r="L21" s="21"/>
      <c r="M21" s="22"/>
      <c r="N21" s="22"/>
    </row>
    <row r="22" spans="3:14" ht="15.75" thickBot="1" x14ac:dyDescent="0.3">
      <c r="C22" s="23" t="s">
        <v>19</v>
      </c>
      <c r="D22" s="5">
        <v>28</v>
      </c>
      <c r="E22" s="5" t="s">
        <v>42</v>
      </c>
      <c r="F22" s="20"/>
      <c r="G22" s="16" t="s">
        <v>43</v>
      </c>
      <c r="H22" s="5" t="s">
        <v>21</v>
      </c>
      <c r="I22" s="16" t="s">
        <v>14</v>
      </c>
      <c r="J22" s="10">
        <v>41101</v>
      </c>
      <c r="K22" s="10">
        <v>41101</v>
      </c>
      <c r="L22" s="21">
        <v>8</v>
      </c>
      <c r="M22" s="22" t="s">
        <v>17</v>
      </c>
      <c r="N22" s="22"/>
    </row>
    <row r="23" spans="3:14" ht="15.75" thickBot="1" x14ac:dyDescent="0.3">
      <c r="C23" s="26" t="s">
        <v>19</v>
      </c>
      <c r="D23" s="20">
        <v>28</v>
      </c>
      <c r="E23" s="20" t="s">
        <v>42</v>
      </c>
      <c r="F23" s="20"/>
      <c r="G23" s="19" t="s">
        <v>44</v>
      </c>
      <c r="H23" s="20" t="s">
        <v>21</v>
      </c>
      <c r="I23" s="19" t="s">
        <v>14</v>
      </c>
      <c r="J23" s="27">
        <v>41102</v>
      </c>
      <c r="K23" s="27">
        <v>41102</v>
      </c>
      <c r="L23" s="28">
        <v>8</v>
      </c>
      <c r="M23" s="29" t="s">
        <v>17</v>
      </c>
      <c r="N23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3:N33"/>
  <sheetViews>
    <sheetView topLeftCell="D7" workbookViewId="0">
      <selection activeCell="G38" sqref="G38"/>
    </sheetView>
  </sheetViews>
  <sheetFormatPr defaultRowHeight="15" x14ac:dyDescent="0.25"/>
  <cols>
    <col min="3" max="3" width="11.28515625" style="14" bestFit="1" customWidth="1"/>
    <col min="4" max="4" width="10.5703125" style="30" customWidth="1"/>
    <col min="5" max="5" width="17.85546875" style="33" bestFit="1" customWidth="1"/>
    <col min="6" max="6" width="13.5703125" style="30" bestFit="1" customWidth="1"/>
    <col min="7" max="7" width="38.42578125" style="30" bestFit="1" customWidth="1"/>
    <col min="8" max="8" width="13.7109375" style="30" bestFit="1" customWidth="1"/>
    <col min="9" max="9" width="12.7109375" bestFit="1" customWidth="1"/>
    <col min="10" max="10" width="9.7109375" bestFit="1" customWidth="1"/>
    <col min="11" max="11" width="10.140625" bestFit="1" customWidth="1"/>
    <col min="12" max="12" width="9.140625" style="14"/>
    <col min="13" max="13" width="11.28515625" bestFit="1" customWidth="1"/>
  </cols>
  <sheetData>
    <row r="3" spans="3:14" ht="15.75" thickBot="1" x14ac:dyDescent="0.3">
      <c r="C3" s="34"/>
      <c r="D3" s="13">
        <v>29</v>
      </c>
      <c r="E3" s="22" t="s">
        <v>47</v>
      </c>
      <c r="F3" s="24" t="s">
        <v>48</v>
      </c>
      <c r="G3" s="13" t="s">
        <v>49</v>
      </c>
      <c r="H3" s="13" t="s">
        <v>50</v>
      </c>
      <c r="I3" s="16" t="s">
        <v>14</v>
      </c>
      <c r="J3" s="10">
        <v>41106</v>
      </c>
      <c r="K3" s="5" t="s">
        <v>51</v>
      </c>
      <c r="L3" s="17">
        <v>3</v>
      </c>
      <c r="M3" s="22" t="s">
        <v>16</v>
      </c>
      <c r="N3" s="22"/>
    </row>
    <row r="4" spans="3:14" ht="15.75" thickBot="1" x14ac:dyDescent="0.3">
      <c r="C4" s="34"/>
      <c r="D4" s="13">
        <v>29</v>
      </c>
      <c r="E4" s="22" t="s">
        <v>52</v>
      </c>
      <c r="F4" s="24"/>
      <c r="G4" s="35" t="s">
        <v>53</v>
      </c>
      <c r="H4" s="13" t="s">
        <v>45</v>
      </c>
      <c r="I4" s="16" t="s">
        <v>14</v>
      </c>
      <c r="J4" s="10">
        <v>41106</v>
      </c>
      <c r="K4" s="10">
        <v>41106</v>
      </c>
      <c r="L4" s="17">
        <v>3</v>
      </c>
      <c r="M4" s="22" t="s">
        <v>15</v>
      </c>
      <c r="N4" s="22"/>
    </row>
    <row r="5" spans="3:14" ht="15.75" thickBot="1" x14ac:dyDescent="0.3">
      <c r="C5" s="34"/>
      <c r="D5" s="13">
        <v>29</v>
      </c>
      <c r="E5" s="22" t="s">
        <v>54</v>
      </c>
      <c r="F5" s="24"/>
      <c r="G5" s="13" t="s">
        <v>55</v>
      </c>
      <c r="H5" s="13" t="s">
        <v>21</v>
      </c>
      <c r="I5" s="16" t="s">
        <v>56</v>
      </c>
      <c r="J5" s="10">
        <v>41106</v>
      </c>
      <c r="K5" s="10">
        <v>41106</v>
      </c>
      <c r="L5" s="16" t="s">
        <v>57</v>
      </c>
      <c r="M5" s="22" t="s">
        <v>15</v>
      </c>
      <c r="N5" s="22"/>
    </row>
    <row r="6" spans="3:14" ht="15.75" thickBot="1" x14ac:dyDescent="0.3">
      <c r="C6" s="34"/>
      <c r="D6" s="13">
        <v>29</v>
      </c>
      <c r="E6" s="22" t="s">
        <v>42</v>
      </c>
      <c r="F6" s="24"/>
      <c r="G6" s="35" t="s">
        <v>58</v>
      </c>
      <c r="H6" s="13" t="s">
        <v>21</v>
      </c>
      <c r="I6" s="16" t="s">
        <v>14</v>
      </c>
      <c r="J6" s="10">
        <v>41107</v>
      </c>
      <c r="K6" s="10">
        <v>41107</v>
      </c>
      <c r="L6" s="17">
        <v>4</v>
      </c>
      <c r="M6" s="22" t="s">
        <v>15</v>
      </c>
      <c r="N6" s="22"/>
    </row>
    <row r="7" spans="3:14" ht="15.75" thickBot="1" x14ac:dyDescent="0.3">
      <c r="C7" s="34"/>
      <c r="D7" s="13">
        <v>29</v>
      </c>
      <c r="E7" s="22"/>
      <c r="F7" s="24"/>
      <c r="G7" s="35" t="s">
        <v>59</v>
      </c>
      <c r="H7" s="13" t="s">
        <v>21</v>
      </c>
      <c r="I7" s="16" t="s">
        <v>14</v>
      </c>
      <c r="J7" s="10">
        <v>41107</v>
      </c>
      <c r="K7" s="10">
        <v>41107</v>
      </c>
      <c r="L7" s="17">
        <v>3</v>
      </c>
      <c r="M7" s="22" t="s">
        <v>16</v>
      </c>
      <c r="N7" s="22"/>
    </row>
    <row r="8" spans="3:14" ht="15.75" thickBot="1" x14ac:dyDescent="0.3">
      <c r="C8" s="34"/>
      <c r="D8" s="13" t="s">
        <v>60</v>
      </c>
      <c r="E8" s="22" t="s">
        <v>46</v>
      </c>
      <c r="F8" s="24"/>
      <c r="G8" s="13" t="s">
        <v>61</v>
      </c>
      <c r="H8" s="13" t="s">
        <v>62</v>
      </c>
      <c r="I8" s="16" t="s">
        <v>56</v>
      </c>
      <c r="J8" s="10">
        <v>41107</v>
      </c>
      <c r="K8" s="10">
        <v>41107</v>
      </c>
      <c r="L8" s="17">
        <v>1</v>
      </c>
      <c r="M8" s="22" t="s">
        <v>15</v>
      </c>
      <c r="N8" s="22"/>
    </row>
    <row r="9" spans="3:14" ht="15.75" thickBot="1" x14ac:dyDescent="0.3">
      <c r="C9" s="34"/>
      <c r="D9" s="13">
        <v>29</v>
      </c>
      <c r="E9" s="22" t="s">
        <v>63</v>
      </c>
      <c r="F9" s="24"/>
      <c r="G9" s="35" t="s">
        <v>64</v>
      </c>
      <c r="H9" s="13" t="s">
        <v>13</v>
      </c>
      <c r="I9" s="16" t="s">
        <v>14</v>
      </c>
      <c r="J9" s="10">
        <v>41108</v>
      </c>
      <c r="K9" s="10">
        <v>41108</v>
      </c>
      <c r="L9" s="17">
        <v>8</v>
      </c>
      <c r="M9" s="22" t="s">
        <v>15</v>
      </c>
      <c r="N9" s="22"/>
    </row>
    <row r="10" spans="3:14" ht="15.75" customHeight="1" thickBot="1" x14ac:dyDescent="0.3">
      <c r="C10" s="34"/>
      <c r="D10" s="13">
        <v>29</v>
      </c>
      <c r="E10" s="22" t="s">
        <v>65</v>
      </c>
      <c r="F10" s="24"/>
      <c r="G10" s="35" t="s">
        <v>66</v>
      </c>
      <c r="H10" s="13" t="s">
        <v>21</v>
      </c>
      <c r="I10" s="16" t="s">
        <v>14</v>
      </c>
      <c r="J10" s="10">
        <v>41109</v>
      </c>
      <c r="K10" s="10">
        <v>41109</v>
      </c>
      <c r="L10" s="17">
        <v>5</v>
      </c>
      <c r="M10" s="22" t="s">
        <v>16</v>
      </c>
      <c r="N10" s="22"/>
    </row>
    <row r="11" spans="3:14" ht="15.75" customHeight="1" thickBot="1" x14ac:dyDescent="0.3">
      <c r="C11" s="34"/>
      <c r="D11" s="13">
        <v>29</v>
      </c>
      <c r="E11" s="22" t="s">
        <v>52</v>
      </c>
      <c r="F11" s="24"/>
      <c r="G11" s="35" t="s">
        <v>67</v>
      </c>
      <c r="H11" s="13" t="s">
        <v>24</v>
      </c>
      <c r="I11" s="16" t="s">
        <v>14</v>
      </c>
      <c r="J11" s="10">
        <v>41109</v>
      </c>
      <c r="K11" s="10">
        <v>41109</v>
      </c>
      <c r="L11" s="17">
        <v>1</v>
      </c>
      <c r="M11" s="22" t="s">
        <v>17</v>
      </c>
      <c r="N11" s="22"/>
    </row>
    <row r="12" spans="3:14" ht="15.75" thickBot="1" x14ac:dyDescent="0.3">
      <c r="C12" s="34"/>
      <c r="D12" s="13">
        <v>29</v>
      </c>
      <c r="E12" s="22" t="s">
        <v>68</v>
      </c>
      <c r="F12" s="24"/>
      <c r="G12" s="13" t="s">
        <v>69</v>
      </c>
      <c r="H12" s="13" t="s">
        <v>24</v>
      </c>
      <c r="I12" s="16" t="s">
        <v>14</v>
      </c>
      <c r="J12" s="10">
        <v>41109</v>
      </c>
      <c r="K12" s="10">
        <v>41109</v>
      </c>
      <c r="L12" s="17">
        <v>2</v>
      </c>
      <c r="M12" s="22" t="s">
        <v>16</v>
      </c>
      <c r="N12" s="22"/>
    </row>
    <row r="13" spans="3:14" ht="15.75" thickBot="1" x14ac:dyDescent="0.3">
      <c r="C13" s="34"/>
      <c r="D13" s="13">
        <v>29</v>
      </c>
      <c r="E13" s="22" t="s">
        <v>70</v>
      </c>
      <c r="F13" s="24"/>
      <c r="G13" s="35" t="s">
        <v>71</v>
      </c>
      <c r="H13" s="13" t="s">
        <v>72</v>
      </c>
      <c r="I13" s="16" t="s">
        <v>14</v>
      </c>
      <c r="J13" s="10">
        <v>41110</v>
      </c>
      <c r="K13" s="10">
        <v>41110</v>
      </c>
      <c r="L13" s="17">
        <v>5</v>
      </c>
      <c r="M13" s="22" t="s">
        <v>17</v>
      </c>
      <c r="N13" s="22"/>
    </row>
    <row r="14" spans="3:14" ht="15.75" thickBot="1" x14ac:dyDescent="0.3">
      <c r="C14" s="34"/>
      <c r="D14" s="13">
        <v>29</v>
      </c>
      <c r="E14" s="22"/>
      <c r="F14" s="24"/>
      <c r="G14" s="35" t="s">
        <v>73</v>
      </c>
      <c r="H14" s="13" t="s">
        <v>13</v>
      </c>
      <c r="I14" s="16" t="s">
        <v>14</v>
      </c>
      <c r="J14" s="10">
        <v>41110</v>
      </c>
      <c r="K14" s="10">
        <v>41110</v>
      </c>
      <c r="L14" s="17">
        <v>7</v>
      </c>
      <c r="M14" s="22" t="s">
        <v>15</v>
      </c>
      <c r="N14" s="22"/>
    </row>
    <row r="18" spans="3:14" ht="15.75" thickBot="1" x14ac:dyDescent="0.3"/>
    <row r="19" spans="3:14" ht="15.75" thickBot="1" x14ac:dyDescent="0.3">
      <c r="C19" s="39" t="s">
        <v>0</v>
      </c>
      <c r="D19" s="38" t="s">
        <v>1</v>
      </c>
      <c r="E19" s="36" t="s">
        <v>2</v>
      </c>
      <c r="F19" s="37" t="s">
        <v>3</v>
      </c>
      <c r="G19" s="38" t="s">
        <v>4</v>
      </c>
      <c r="H19" s="38" t="s">
        <v>5</v>
      </c>
      <c r="I19" s="36" t="s">
        <v>6</v>
      </c>
      <c r="J19" s="36" t="s">
        <v>7</v>
      </c>
      <c r="K19" s="36" t="s">
        <v>8</v>
      </c>
      <c r="L19" s="36" t="s">
        <v>9</v>
      </c>
      <c r="M19" s="36" t="s">
        <v>10</v>
      </c>
      <c r="N19" s="36" t="s">
        <v>11</v>
      </c>
    </row>
    <row r="20" spans="3:14" ht="15.75" thickBot="1" x14ac:dyDescent="0.3">
      <c r="C20" s="34">
        <v>1</v>
      </c>
      <c r="D20" s="34">
        <v>29</v>
      </c>
      <c r="E20" s="43" t="s">
        <v>47</v>
      </c>
      <c r="F20" s="34" t="s">
        <v>48</v>
      </c>
      <c r="G20" s="13" t="s">
        <v>49</v>
      </c>
      <c r="H20" s="42" t="s">
        <v>45</v>
      </c>
      <c r="I20" s="34" t="s">
        <v>14</v>
      </c>
      <c r="J20" s="10">
        <v>41106</v>
      </c>
      <c r="K20" s="10">
        <v>41110</v>
      </c>
      <c r="L20" s="34">
        <v>3</v>
      </c>
      <c r="M20" s="34" t="s">
        <v>15</v>
      </c>
      <c r="N20" s="34"/>
    </row>
    <row r="21" spans="3:14" ht="15.75" hidden="1" thickBot="1" x14ac:dyDescent="0.3">
      <c r="C21" s="34">
        <v>2</v>
      </c>
      <c r="D21" s="34">
        <v>29</v>
      </c>
      <c r="E21" s="43"/>
      <c r="F21" s="34"/>
      <c r="G21" s="42"/>
      <c r="H21" s="42"/>
      <c r="I21" s="34" t="s">
        <v>14</v>
      </c>
      <c r="J21" s="10">
        <v>41106</v>
      </c>
      <c r="K21" s="10">
        <v>41110</v>
      </c>
      <c r="L21" s="34"/>
      <c r="M21" s="34" t="s">
        <v>15</v>
      </c>
      <c r="N21" s="34"/>
    </row>
    <row r="22" spans="3:14" ht="15.75" hidden="1" thickBot="1" x14ac:dyDescent="0.3">
      <c r="C22" s="34">
        <v>3</v>
      </c>
      <c r="D22" s="34">
        <v>29</v>
      </c>
      <c r="E22" s="43"/>
      <c r="F22" s="34"/>
      <c r="G22" s="42"/>
      <c r="H22" s="42"/>
      <c r="I22" s="34" t="s">
        <v>14</v>
      </c>
      <c r="J22" s="10">
        <v>41106</v>
      </c>
      <c r="K22" s="10">
        <v>41110</v>
      </c>
      <c r="L22" s="34"/>
      <c r="M22" s="34" t="s">
        <v>15</v>
      </c>
      <c r="N22" s="34"/>
    </row>
    <row r="23" spans="3:14" ht="15.75" hidden="1" thickBot="1" x14ac:dyDescent="0.3">
      <c r="C23" s="34">
        <v>4</v>
      </c>
      <c r="D23" s="34">
        <v>29</v>
      </c>
      <c r="E23" s="43"/>
      <c r="F23" s="34"/>
      <c r="G23" s="42"/>
      <c r="H23" s="42"/>
      <c r="I23" s="34" t="s">
        <v>14</v>
      </c>
      <c r="J23" s="10">
        <v>41106</v>
      </c>
      <c r="K23" s="10">
        <v>41110</v>
      </c>
      <c r="L23" s="34"/>
      <c r="M23" s="34" t="s">
        <v>15</v>
      </c>
      <c r="N23" s="34"/>
    </row>
    <row r="24" spans="3:14" ht="15.75" hidden="1" thickBot="1" x14ac:dyDescent="0.3">
      <c r="C24" s="34">
        <v>5</v>
      </c>
      <c r="D24" s="34">
        <v>29</v>
      </c>
      <c r="E24" s="43"/>
      <c r="F24" s="34"/>
      <c r="G24" s="42"/>
      <c r="H24" s="42"/>
      <c r="I24" s="34" t="s">
        <v>14</v>
      </c>
      <c r="J24" s="10">
        <v>41106</v>
      </c>
      <c r="K24" s="10">
        <v>41110</v>
      </c>
      <c r="L24" s="34"/>
      <c r="M24" s="34" t="s">
        <v>15</v>
      </c>
      <c r="N24" s="34"/>
    </row>
    <row r="25" spans="3:14" ht="15.75" hidden="1" thickBot="1" x14ac:dyDescent="0.3">
      <c r="C25" s="34">
        <v>6</v>
      </c>
      <c r="D25" s="34">
        <v>29</v>
      </c>
      <c r="E25" s="43"/>
      <c r="F25" s="34"/>
      <c r="G25" s="42"/>
      <c r="H25" s="42"/>
      <c r="I25" s="34" t="s">
        <v>14</v>
      </c>
      <c r="J25" s="10">
        <v>41106</v>
      </c>
      <c r="K25" s="10">
        <v>41110</v>
      </c>
      <c r="L25" s="34"/>
      <c r="M25" s="34" t="s">
        <v>15</v>
      </c>
      <c r="N25" s="34"/>
    </row>
    <row r="26" spans="3:14" ht="15.75" hidden="1" thickBot="1" x14ac:dyDescent="0.3">
      <c r="C26" s="34">
        <v>7</v>
      </c>
      <c r="D26" s="34">
        <v>29</v>
      </c>
      <c r="E26" s="43"/>
      <c r="F26" s="34"/>
      <c r="G26" s="42"/>
      <c r="H26" s="42"/>
      <c r="I26" s="34" t="s">
        <v>14</v>
      </c>
      <c r="J26" s="10">
        <v>41106</v>
      </c>
      <c r="K26" s="10">
        <v>41110</v>
      </c>
      <c r="L26" s="34"/>
      <c r="M26" s="34" t="s">
        <v>15</v>
      </c>
      <c r="N26" s="34"/>
    </row>
    <row r="27" spans="3:14" ht="15.75" thickBot="1" x14ac:dyDescent="0.3">
      <c r="C27" s="34">
        <v>2</v>
      </c>
      <c r="D27" s="34">
        <v>29</v>
      </c>
      <c r="E27" s="43" t="s">
        <v>52</v>
      </c>
      <c r="F27" s="34"/>
      <c r="G27" s="42" t="s">
        <v>67</v>
      </c>
      <c r="H27" s="42" t="s">
        <v>45</v>
      </c>
      <c r="I27" s="34" t="s">
        <v>14</v>
      </c>
      <c r="J27" s="10">
        <v>41106</v>
      </c>
      <c r="K27" s="10">
        <v>41110</v>
      </c>
      <c r="L27" s="34">
        <v>5</v>
      </c>
      <c r="M27" s="34" t="s">
        <v>15</v>
      </c>
      <c r="N27" s="34"/>
    </row>
    <row r="28" spans="3:14" ht="15.75" thickBot="1" x14ac:dyDescent="0.3">
      <c r="C28" s="34">
        <v>3</v>
      </c>
      <c r="D28" s="34">
        <v>29</v>
      </c>
      <c r="E28" s="43" t="s">
        <v>83</v>
      </c>
      <c r="F28" s="34"/>
      <c r="G28" s="42" t="s">
        <v>69</v>
      </c>
      <c r="H28" s="42" t="s">
        <v>13</v>
      </c>
      <c r="I28" s="34" t="s">
        <v>14</v>
      </c>
      <c r="J28" s="10">
        <v>41106</v>
      </c>
      <c r="K28" s="10">
        <v>41110</v>
      </c>
      <c r="L28" s="34">
        <v>12</v>
      </c>
      <c r="M28" s="34" t="s">
        <v>15</v>
      </c>
      <c r="N28" s="34"/>
    </row>
    <row r="29" spans="3:14" ht="15.75" thickBot="1" x14ac:dyDescent="0.3">
      <c r="C29" s="34">
        <v>4</v>
      </c>
      <c r="D29" s="34">
        <v>29</v>
      </c>
      <c r="E29" s="43" t="s">
        <v>42</v>
      </c>
      <c r="F29" s="34"/>
      <c r="G29" s="42" t="s">
        <v>69</v>
      </c>
      <c r="H29" s="42" t="s">
        <v>13</v>
      </c>
      <c r="I29" s="34" t="s">
        <v>14</v>
      </c>
      <c r="J29" s="10">
        <v>41106</v>
      </c>
      <c r="K29" s="10">
        <v>41110</v>
      </c>
      <c r="L29" s="34">
        <v>2</v>
      </c>
      <c r="M29" s="34" t="s">
        <v>15</v>
      </c>
      <c r="N29" s="34"/>
    </row>
    <row r="30" spans="3:14" ht="15.75" thickBot="1" x14ac:dyDescent="0.3">
      <c r="C30" s="34">
        <v>5</v>
      </c>
      <c r="D30" s="34">
        <v>29</v>
      </c>
      <c r="E30" s="43" t="s">
        <v>82</v>
      </c>
      <c r="F30" s="34"/>
      <c r="G30" s="35" t="s">
        <v>59</v>
      </c>
      <c r="H30" s="42" t="s">
        <v>13</v>
      </c>
      <c r="I30" s="34" t="s">
        <v>14</v>
      </c>
      <c r="J30" s="10">
        <v>41106</v>
      </c>
      <c r="K30" s="10">
        <v>41110</v>
      </c>
      <c r="L30" s="34">
        <v>3</v>
      </c>
      <c r="M30" s="34" t="s">
        <v>15</v>
      </c>
      <c r="N30" s="34"/>
    </row>
    <row r="31" spans="3:14" ht="15.75" thickBot="1" x14ac:dyDescent="0.3">
      <c r="C31" s="34">
        <v>6</v>
      </c>
      <c r="D31" s="34">
        <v>29</v>
      </c>
      <c r="E31" s="43" t="s">
        <v>65</v>
      </c>
      <c r="F31" s="34"/>
      <c r="G31" s="35" t="s">
        <v>66</v>
      </c>
      <c r="H31" s="42" t="s">
        <v>13</v>
      </c>
      <c r="I31" s="34" t="s">
        <v>14</v>
      </c>
      <c r="J31" s="10">
        <v>41106</v>
      </c>
      <c r="K31" s="10">
        <v>41110</v>
      </c>
      <c r="L31" s="34">
        <v>5</v>
      </c>
      <c r="M31" s="34" t="s">
        <v>15</v>
      </c>
      <c r="N31" s="34"/>
    </row>
    <row r="32" spans="3:14" ht="15.75" thickBot="1" x14ac:dyDescent="0.3">
      <c r="C32" s="34">
        <v>7</v>
      </c>
      <c r="D32" s="34">
        <v>29</v>
      </c>
      <c r="E32" s="43" t="s">
        <v>84</v>
      </c>
      <c r="F32" s="34"/>
      <c r="G32" s="35" t="s">
        <v>97</v>
      </c>
      <c r="H32" s="42" t="s">
        <v>13</v>
      </c>
      <c r="I32" s="34" t="s">
        <v>14</v>
      </c>
      <c r="J32" s="10">
        <v>41106</v>
      </c>
      <c r="K32" s="10">
        <v>41110</v>
      </c>
      <c r="L32" s="34">
        <v>5</v>
      </c>
      <c r="M32" s="34" t="s">
        <v>15</v>
      </c>
      <c r="N32" s="34"/>
    </row>
    <row r="33" spans="3:14" ht="15.75" thickBot="1" x14ac:dyDescent="0.3">
      <c r="C33" s="34">
        <v>8</v>
      </c>
      <c r="D33" s="34">
        <v>29</v>
      </c>
      <c r="E33" s="43"/>
      <c r="F33" s="34"/>
      <c r="G33" s="42" t="s">
        <v>73</v>
      </c>
      <c r="H33" s="42" t="s">
        <v>13</v>
      </c>
      <c r="I33" s="34" t="s">
        <v>14</v>
      </c>
      <c r="J33" s="10">
        <v>41106</v>
      </c>
      <c r="K33" s="10">
        <v>41110</v>
      </c>
      <c r="L33" s="34">
        <v>7</v>
      </c>
      <c r="M33" s="34" t="s">
        <v>15</v>
      </c>
      <c r="N33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6:M24"/>
  <sheetViews>
    <sheetView topLeftCell="A7" workbookViewId="0">
      <selection activeCell="D33" sqref="D33"/>
    </sheetView>
  </sheetViews>
  <sheetFormatPr defaultRowHeight="15" x14ac:dyDescent="0.25"/>
  <cols>
    <col min="2" max="3" width="9.140625" style="30"/>
    <col min="4" max="4" width="10.85546875" style="30" bestFit="1" customWidth="1"/>
    <col min="5" max="5" width="10.5703125" customWidth="1"/>
    <col min="6" max="6" width="24.7109375" style="30" bestFit="1" customWidth="1"/>
    <col min="7" max="7" width="9.140625" style="33"/>
    <col min="8" max="8" width="11.5703125" bestFit="1" customWidth="1"/>
    <col min="9" max="9" width="10.140625" bestFit="1" customWidth="1"/>
    <col min="10" max="10" width="9.7109375" bestFit="1" customWidth="1"/>
    <col min="12" max="12" width="11.28515625" bestFit="1" customWidth="1"/>
  </cols>
  <sheetData>
    <row r="6" spans="2:13" ht="15.75" thickBot="1" x14ac:dyDescent="0.3"/>
    <row r="7" spans="2:13" ht="30.75" thickBot="1" x14ac:dyDescent="0.3">
      <c r="B7" s="39" t="s">
        <v>0</v>
      </c>
      <c r="C7" s="38" t="s">
        <v>1</v>
      </c>
      <c r="D7" s="38" t="s">
        <v>2</v>
      </c>
      <c r="E7" s="37" t="s">
        <v>3</v>
      </c>
      <c r="F7" s="38" t="s">
        <v>4</v>
      </c>
      <c r="G7" s="36" t="s">
        <v>5</v>
      </c>
      <c r="H7" s="36" t="s">
        <v>6</v>
      </c>
      <c r="I7" s="36" t="s">
        <v>7</v>
      </c>
      <c r="J7" s="36" t="s">
        <v>8</v>
      </c>
      <c r="K7" s="36" t="s">
        <v>9</v>
      </c>
      <c r="L7" s="36" t="s">
        <v>10</v>
      </c>
      <c r="M7" s="36" t="s">
        <v>11</v>
      </c>
    </row>
    <row r="8" spans="2:13" ht="15.75" thickBot="1" x14ac:dyDescent="0.3">
      <c r="B8" s="40" t="s">
        <v>19</v>
      </c>
      <c r="C8" s="13">
        <v>30</v>
      </c>
      <c r="D8" s="13" t="s">
        <v>74</v>
      </c>
      <c r="E8" s="20"/>
      <c r="F8" s="35" t="s">
        <v>75</v>
      </c>
      <c r="G8" s="22" t="s">
        <v>21</v>
      </c>
      <c r="H8" s="16" t="s">
        <v>14</v>
      </c>
      <c r="I8" s="10">
        <v>41115</v>
      </c>
      <c r="J8" s="10">
        <v>41115</v>
      </c>
      <c r="K8" s="21">
        <v>8</v>
      </c>
      <c r="L8" s="22" t="s">
        <v>17</v>
      </c>
      <c r="M8" s="22"/>
    </row>
    <row r="9" spans="2:13" ht="15.75" thickBot="1" x14ac:dyDescent="0.3">
      <c r="B9" s="40" t="s">
        <v>19</v>
      </c>
      <c r="C9" s="13">
        <v>30</v>
      </c>
      <c r="D9" s="13" t="s">
        <v>76</v>
      </c>
      <c r="E9" s="20"/>
      <c r="F9" s="35" t="s">
        <v>77</v>
      </c>
      <c r="G9" s="22" t="s">
        <v>13</v>
      </c>
      <c r="H9" s="16" t="s">
        <v>14</v>
      </c>
      <c r="I9" s="10">
        <v>41116</v>
      </c>
      <c r="J9" s="10">
        <v>41116</v>
      </c>
      <c r="K9" s="21">
        <v>11</v>
      </c>
      <c r="L9" s="22" t="s">
        <v>17</v>
      </c>
      <c r="M9" s="22"/>
    </row>
    <row r="10" spans="2:13" ht="15.75" thickBot="1" x14ac:dyDescent="0.3">
      <c r="B10" s="40">
        <v>2</v>
      </c>
      <c r="C10" s="13">
        <v>30</v>
      </c>
      <c r="D10" s="13" t="s">
        <v>78</v>
      </c>
      <c r="E10" s="20"/>
      <c r="F10" s="35" t="s">
        <v>67</v>
      </c>
      <c r="G10" s="22" t="s">
        <v>79</v>
      </c>
      <c r="H10" s="16" t="s">
        <v>14</v>
      </c>
      <c r="I10" s="10">
        <v>41116</v>
      </c>
      <c r="J10" s="10">
        <v>41116</v>
      </c>
      <c r="K10" s="21">
        <v>8</v>
      </c>
      <c r="L10" s="22" t="s">
        <v>17</v>
      </c>
      <c r="M10" s="22"/>
    </row>
    <row r="11" spans="2:13" ht="15.75" thickBot="1" x14ac:dyDescent="0.3">
      <c r="B11" s="40" t="s">
        <v>28</v>
      </c>
      <c r="C11" s="13" t="s">
        <v>80</v>
      </c>
      <c r="D11" s="13" t="s">
        <v>76</v>
      </c>
      <c r="E11" s="20"/>
      <c r="F11" s="13" t="s">
        <v>81</v>
      </c>
      <c r="G11" s="22" t="s">
        <v>13</v>
      </c>
      <c r="H11" s="16" t="s">
        <v>14</v>
      </c>
      <c r="I11" s="10">
        <v>41116</v>
      </c>
      <c r="J11" s="10">
        <v>41116</v>
      </c>
      <c r="K11" s="21">
        <v>2</v>
      </c>
      <c r="L11" s="22" t="s">
        <v>16</v>
      </c>
      <c r="M11" s="22"/>
    </row>
    <row r="12" spans="2:13" ht="15.75" thickBot="1" x14ac:dyDescent="0.3">
      <c r="B12" s="40" t="s">
        <v>19</v>
      </c>
      <c r="C12" s="13">
        <v>30</v>
      </c>
      <c r="D12" s="13" t="s">
        <v>74</v>
      </c>
      <c r="E12" s="20"/>
      <c r="F12" s="35" t="s">
        <v>75</v>
      </c>
      <c r="G12" s="22" t="s">
        <v>21</v>
      </c>
      <c r="H12" s="16" t="s">
        <v>14</v>
      </c>
      <c r="I12" s="10">
        <v>41117</v>
      </c>
      <c r="J12" s="10">
        <v>41117</v>
      </c>
      <c r="K12" s="21">
        <v>8</v>
      </c>
      <c r="L12" s="22" t="s">
        <v>17</v>
      </c>
      <c r="M12" s="22"/>
    </row>
    <row r="19" spans="2:12" ht="15.75" thickBot="1" x14ac:dyDescent="0.3"/>
    <row r="20" spans="2:12" ht="15.75" thickBot="1" x14ac:dyDescent="0.3">
      <c r="B20" s="39" t="s">
        <v>0</v>
      </c>
      <c r="C20" s="38" t="s">
        <v>1</v>
      </c>
      <c r="D20" s="38" t="s">
        <v>2</v>
      </c>
      <c r="E20" s="37" t="s">
        <v>3</v>
      </c>
      <c r="F20" s="38" t="s">
        <v>4</v>
      </c>
      <c r="G20" s="36" t="s">
        <v>5</v>
      </c>
      <c r="H20" s="36" t="s">
        <v>6</v>
      </c>
      <c r="I20" s="36" t="s">
        <v>7</v>
      </c>
      <c r="J20" s="36" t="s">
        <v>8</v>
      </c>
      <c r="K20" s="36" t="s">
        <v>9</v>
      </c>
      <c r="L20" s="36" t="s">
        <v>10</v>
      </c>
    </row>
    <row r="21" spans="2:12" ht="15.75" thickBot="1" x14ac:dyDescent="0.3">
      <c r="B21" s="40" t="s">
        <v>19</v>
      </c>
      <c r="C21" s="13">
        <v>30</v>
      </c>
      <c r="D21" s="13" t="s">
        <v>74</v>
      </c>
      <c r="E21" s="20"/>
      <c r="F21" s="35" t="s">
        <v>75</v>
      </c>
      <c r="G21" s="22" t="s">
        <v>21</v>
      </c>
      <c r="H21" s="16" t="s">
        <v>14</v>
      </c>
      <c r="I21" s="10">
        <v>41113</v>
      </c>
      <c r="J21" s="10">
        <v>41117</v>
      </c>
      <c r="K21" s="21">
        <v>16</v>
      </c>
      <c r="L21" s="22" t="s">
        <v>17</v>
      </c>
    </row>
    <row r="22" spans="2:12" ht="15.75" thickBot="1" x14ac:dyDescent="0.3">
      <c r="B22" s="40">
        <v>2</v>
      </c>
      <c r="C22" s="13">
        <v>30</v>
      </c>
      <c r="D22" s="13" t="s">
        <v>76</v>
      </c>
      <c r="E22" s="20"/>
      <c r="F22" s="35" t="s">
        <v>77</v>
      </c>
      <c r="G22" s="22" t="s">
        <v>13</v>
      </c>
      <c r="H22" s="16" t="s">
        <v>14</v>
      </c>
      <c r="I22" s="10">
        <v>41113</v>
      </c>
      <c r="J22" s="10">
        <v>41117</v>
      </c>
      <c r="K22" s="21">
        <v>11</v>
      </c>
      <c r="L22" s="22" t="s">
        <v>17</v>
      </c>
    </row>
    <row r="23" spans="2:12" ht="15.75" thickBot="1" x14ac:dyDescent="0.3">
      <c r="B23" s="40">
        <v>3</v>
      </c>
      <c r="C23" s="13">
        <v>30</v>
      </c>
      <c r="D23" s="13" t="s">
        <v>78</v>
      </c>
      <c r="E23" s="20"/>
      <c r="F23" s="35" t="s">
        <v>67</v>
      </c>
      <c r="G23" s="22" t="s">
        <v>79</v>
      </c>
      <c r="H23" s="16" t="s">
        <v>14</v>
      </c>
      <c r="I23" s="10">
        <v>41113</v>
      </c>
      <c r="J23" s="10">
        <v>41117</v>
      </c>
      <c r="K23" s="21">
        <v>8</v>
      </c>
      <c r="L23" s="22" t="s">
        <v>17</v>
      </c>
    </row>
    <row r="24" spans="2:12" ht="15.75" thickBot="1" x14ac:dyDescent="0.3">
      <c r="B24" s="40">
        <v>4</v>
      </c>
      <c r="C24" s="13" t="s">
        <v>80</v>
      </c>
      <c r="D24" s="13" t="s">
        <v>76</v>
      </c>
      <c r="E24" s="20"/>
      <c r="F24" s="13" t="s">
        <v>81</v>
      </c>
      <c r="G24" s="22" t="s">
        <v>13</v>
      </c>
      <c r="H24" s="16" t="s">
        <v>14</v>
      </c>
      <c r="I24" s="10">
        <v>41113</v>
      </c>
      <c r="J24" s="10">
        <v>41117</v>
      </c>
      <c r="K24" s="21">
        <v>2</v>
      </c>
      <c r="L24" s="2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D6:N11"/>
  <sheetViews>
    <sheetView workbookViewId="0">
      <selection activeCell="M8" sqref="M8:M9"/>
    </sheetView>
  </sheetViews>
  <sheetFormatPr defaultRowHeight="15" x14ac:dyDescent="0.25"/>
  <cols>
    <col min="4" max="4" width="5.140625" bestFit="1" customWidth="1"/>
    <col min="5" max="5" width="7" bestFit="1" customWidth="1"/>
    <col min="6" max="6" width="10.85546875" bestFit="1" customWidth="1"/>
    <col min="7" max="7" width="11.5703125" customWidth="1"/>
    <col min="8" max="8" width="20.7109375" bestFit="1" customWidth="1"/>
    <col min="10" max="10" width="11.5703125" bestFit="1" customWidth="1"/>
    <col min="11" max="11" width="10.140625" bestFit="1" customWidth="1"/>
    <col min="12" max="12" width="9.7109375" bestFit="1" customWidth="1"/>
    <col min="13" max="13" width="11" style="14" bestFit="1" customWidth="1"/>
    <col min="14" max="14" width="10.85546875" bestFit="1" customWidth="1"/>
  </cols>
  <sheetData>
    <row r="6" spans="4:14" ht="15.75" thickBot="1" x14ac:dyDescent="0.3"/>
    <row r="7" spans="4:14" ht="15.75" thickBot="1" x14ac:dyDescent="0.3">
      <c r="D7" s="39" t="s">
        <v>0</v>
      </c>
      <c r="E7" s="38" t="s">
        <v>1</v>
      </c>
      <c r="F7" s="38" t="s">
        <v>2</v>
      </c>
      <c r="G7" s="37" t="s">
        <v>3</v>
      </c>
      <c r="H7" s="38" t="s">
        <v>4</v>
      </c>
      <c r="I7" s="36" t="s">
        <v>5</v>
      </c>
      <c r="J7" s="36" t="s">
        <v>6</v>
      </c>
      <c r="K7" s="36" t="s">
        <v>7</v>
      </c>
      <c r="L7" s="36" t="s">
        <v>8</v>
      </c>
      <c r="M7" s="41" t="s">
        <v>9</v>
      </c>
      <c r="N7" s="36" t="s">
        <v>10</v>
      </c>
    </row>
    <row r="8" spans="4:14" ht="15.75" thickBot="1" x14ac:dyDescent="0.3">
      <c r="D8" s="40" t="s">
        <v>19</v>
      </c>
      <c r="E8" s="13">
        <v>31</v>
      </c>
      <c r="F8" s="13" t="s">
        <v>74</v>
      </c>
      <c r="G8" s="20"/>
      <c r="H8" s="35" t="s">
        <v>75</v>
      </c>
      <c r="I8" s="22" t="s">
        <v>21</v>
      </c>
      <c r="J8" s="16" t="s">
        <v>14</v>
      </c>
      <c r="K8" s="10">
        <v>41120</v>
      </c>
      <c r="L8" s="10">
        <v>41125</v>
      </c>
      <c r="M8" s="17">
        <v>34</v>
      </c>
      <c r="N8" s="22" t="s">
        <v>15</v>
      </c>
    </row>
    <row r="9" spans="4:14" ht="15.75" thickBot="1" x14ac:dyDescent="0.3">
      <c r="D9" s="40">
        <v>2</v>
      </c>
      <c r="E9" s="13">
        <v>31</v>
      </c>
      <c r="F9" s="13" t="s">
        <v>85</v>
      </c>
      <c r="G9" s="20"/>
      <c r="H9" s="35" t="s">
        <v>86</v>
      </c>
      <c r="I9" s="22" t="s">
        <v>45</v>
      </c>
      <c r="J9" s="16" t="s">
        <v>14</v>
      </c>
      <c r="K9" s="10">
        <v>41124</v>
      </c>
      <c r="L9" s="10">
        <v>41125</v>
      </c>
      <c r="M9" s="17">
        <v>14</v>
      </c>
      <c r="N9" s="22" t="s">
        <v>15</v>
      </c>
    </row>
    <row r="10" spans="4:14" ht="15.75" thickBot="1" x14ac:dyDescent="0.3">
      <c r="D10" s="40"/>
      <c r="E10" s="13"/>
      <c r="F10" s="13"/>
      <c r="G10" s="20"/>
      <c r="H10" s="35"/>
      <c r="I10" s="22"/>
      <c r="J10" s="16"/>
      <c r="K10" s="10"/>
      <c r="L10" s="10"/>
      <c r="M10" s="17"/>
      <c r="N10" s="22"/>
    </row>
    <row r="11" spans="4:14" ht="15.75" thickBot="1" x14ac:dyDescent="0.3">
      <c r="D11" s="40"/>
      <c r="E11" s="13"/>
      <c r="F11" s="13"/>
      <c r="G11" s="20"/>
      <c r="H11" s="35"/>
      <c r="I11" s="22"/>
      <c r="J11" s="16"/>
      <c r="K11" s="10"/>
      <c r="L11" s="10"/>
      <c r="M11" s="17"/>
      <c r="N11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D6:N10"/>
  <sheetViews>
    <sheetView workbookViewId="0">
      <selection activeCell="L20" sqref="L20"/>
    </sheetView>
  </sheetViews>
  <sheetFormatPr defaultRowHeight="15" x14ac:dyDescent="0.25"/>
  <cols>
    <col min="6" max="6" width="10.85546875" bestFit="1" customWidth="1"/>
    <col min="7" max="7" width="10" style="30" customWidth="1"/>
    <col min="8" max="8" width="20.7109375" bestFit="1" customWidth="1"/>
    <col min="11" max="11" width="16.5703125" style="30" customWidth="1"/>
    <col min="12" max="12" width="9.7109375" style="30" bestFit="1" customWidth="1"/>
    <col min="13" max="13" width="11" bestFit="1" customWidth="1"/>
    <col min="14" max="14" width="10.85546875" bestFit="1" customWidth="1"/>
  </cols>
  <sheetData>
    <row r="6" spans="4:14" ht="15.75" thickBot="1" x14ac:dyDescent="0.3"/>
    <row r="7" spans="4:14" ht="15.75" thickBot="1" x14ac:dyDescent="0.3">
      <c r="D7" s="39" t="s">
        <v>0</v>
      </c>
      <c r="E7" s="38" t="s">
        <v>1</v>
      </c>
      <c r="F7" s="38" t="s">
        <v>2</v>
      </c>
      <c r="G7" s="44" t="s">
        <v>3</v>
      </c>
      <c r="H7" s="38" t="s">
        <v>4</v>
      </c>
      <c r="I7" s="36" t="s">
        <v>5</v>
      </c>
      <c r="J7" s="36" t="s">
        <v>6</v>
      </c>
      <c r="K7" s="38" t="s">
        <v>7</v>
      </c>
      <c r="L7" s="38" t="s">
        <v>8</v>
      </c>
      <c r="M7" s="41" t="s">
        <v>9</v>
      </c>
      <c r="N7" s="36" t="s">
        <v>10</v>
      </c>
    </row>
    <row r="8" spans="4:14" ht="15.75" thickBot="1" x14ac:dyDescent="0.3">
      <c r="D8" s="40" t="s">
        <v>19</v>
      </c>
      <c r="E8" s="13">
        <v>32</v>
      </c>
      <c r="F8" s="13" t="s">
        <v>85</v>
      </c>
      <c r="G8" s="24" t="s">
        <v>88</v>
      </c>
      <c r="H8" s="35" t="s">
        <v>86</v>
      </c>
      <c r="I8" s="22" t="s">
        <v>45</v>
      </c>
      <c r="J8" s="16" t="s">
        <v>14</v>
      </c>
      <c r="K8" s="45">
        <v>41134</v>
      </c>
      <c r="L8" s="45">
        <v>41137</v>
      </c>
      <c r="M8" s="17">
        <v>32</v>
      </c>
      <c r="N8" s="22" t="s">
        <v>15</v>
      </c>
    </row>
    <row r="9" spans="4:14" ht="15.75" thickBot="1" x14ac:dyDescent="0.3">
      <c r="D9" s="40">
        <v>2</v>
      </c>
      <c r="E9" s="13">
        <v>32</v>
      </c>
      <c r="F9" s="13" t="s">
        <v>87</v>
      </c>
      <c r="G9" s="24" t="s">
        <v>88</v>
      </c>
      <c r="H9" s="35" t="s">
        <v>89</v>
      </c>
      <c r="I9" s="22" t="s">
        <v>45</v>
      </c>
      <c r="J9" s="16" t="s">
        <v>14</v>
      </c>
      <c r="K9" s="45">
        <v>41138</v>
      </c>
      <c r="L9" s="45">
        <v>41138</v>
      </c>
      <c r="M9" s="17">
        <v>4</v>
      </c>
      <c r="N9" s="22" t="s">
        <v>15</v>
      </c>
    </row>
    <row r="10" spans="4:14" ht="15.75" thickBot="1" x14ac:dyDescent="0.3">
      <c r="D10" s="40">
        <v>3</v>
      </c>
      <c r="E10" s="13">
        <v>32</v>
      </c>
      <c r="F10" s="13" t="s">
        <v>18</v>
      </c>
      <c r="G10" s="24" t="s">
        <v>90</v>
      </c>
      <c r="H10" s="35" t="s">
        <v>91</v>
      </c>
      <c r="I10" s="22" t="s">
        <v>45</v>
      </c>
      <c r="J10" s="16" t="s">
        <v>14</v>
      </c>
      <c r="K10" s="45">
        <v>41138</v>
      </c>
      <c r="L10" s="45">
        <v>41138</v>
      </c>
      <c r="M10" s="17">
        <v>4</v>
      </c>
      <c r="N10" s="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D4:O27"/>
  <sheetViews>
    <sheetView topLeftCell="C1" workbookViewId="0">
      <selection activeCell="H25" sqref="H25"/>
    </sheetView>
  </sheetViews>
  <sheetFormatPr defaultRowHeight="15" x14ac:dyDescent="0.25"/>
  <cols>
    <col min="5" max="5" width="7" bestFit="1" customWidth="1"/>
    <col min="6" max="6" width="14.42578125" bestFit="1" customWidth="1"/>
    <col min="7" max="7" width="10.42578125" customWidth="1"/>
    <col min="8" max="8" width="35.85546875" bestFit="1" customWidth="1"/>
    <col min="10" max="10" width="11.5703125" bestFit="1" customWidth="1"/>
    <col min="11" max="11" width="10.140625" style="30" bestFit="1" customWidth="1"/>
    <col min="12" max="12" width="9.7109375" style="30" bestFit="1" customWidth="1"/>
    <col min="13" max="13" width="11" bestFit="1" customWidth="1"/>
    <col min="14" max="14" width="10.85546875" bestFit="1" customWidth="1"/>
  </cols>
  <sheetData>
    <row r="4" spans="4:15" x14ac:dyDescent="0.25">
      <c r="D4" s="15" t="s">
        <v>0</v>
      </c>
      <c r="E4" s="15" t="s">
        <v>1</v>
      </c>
      <c r="F4" s="31" t="s">
        <v>2</v>
      </c>
      <c r="G4" s="46" t="s">
        <v>3</v>
      </c>
      <c r="H4" s="15" t="s">
        <v>4</v>
      </c>
      <c r="I4" s="1" t="s">
        <v>5</v>
      </c>
      <c r="J4" s="15" t="s">
        <v>6</v>
      </c>
      <c r="K4" s="31" t="s">
        <v>7</v>
      </c>
      <c r="L4" s="31" t="s">
        <v>8</v>
      </c>
      <c r="M4" s="15" t="s">
        <v>9</v>
      </c>
      <c r="N4" s="31" t="s">
        <v>10</v>
      </c>
      <c r="O4" s="1" t="s">
        <v>11</v>
      </c>
    </row>
    <row r="5" spans="4:15" ht="15.75" thickBot="1" x14ac:dyDescent="0.3">
      <c r="D5" s="18">
        <v>1</v>
      </c>
      <c r="E5" s="16">
        <v>33</v>
      </c>
      <c r="F5" s="13" t="s">
        <v>85</v>
      </c>
      <c r="G5" s="24" t="s">
        <v>88</v>
      </c>
      <c r="H5" s="22" t="s">
        <v>86</v>
      </c>
      <c r="I5" s="22" t="s">
        <v>45</v>
      </c>
      <c r="J5" s="16" t="s">
        <v>14</v>
      </c>
      <c r="K5" s="45">
        <v>41134</v>
      </c>
      <c r="L5" s="45">
        <v>41139</v>
      </c>
      <c r="M5" s="17">
        <v>17</v>
      </c>
      <c r="N5" s="13" t="s">
        <v>15</v>
      </c>
      <c r="O5" s="7"/>
    </row>
    <row r="6" spans="4:15" ht="15.75" thickBot="1" x14ac:dyDescent="0.3">
      <c r="D6" s="18">
        <v>2</v>
      </c>
      <c r="E6" s="16">
        <v>33</v>
      </c>
      <c r="F6" s="13" t="s">
        <v>92</v>
      </c>
      <c r="G6" s="24" t="s">
        <v>93</v>
      </c>
      <c r="H6" s="21" t="s">
        <v>94</v>
      </c>
      <c r="I6" s="22" t="s">
        <v>45</v>
      </c>
      <c r="J6" s="16" t="s">
        <v>14</v>
      </c>
      <c r="K6" s="45">
        <v>41135</v>
      </c>
      <c r="L6" s="45">
        <v>41135</v>
      </c>
      <c r="M6" s="17">
        <v>2</v>
      </c>
      <c r="N6" s="13" t="s">
        <v>15</v>
      </c>
      <c r="O6" s="22"/>
    </row>
    <row r="7" spans="4:15" ht="15.75" thickBot="1" x14ac:dyDescent="0.3">
      <c r="D7" s="18">
        <v>3</v>
      </c>
      <c r="E7" s="16">
        <v>33</v>
      </c>
      <c r="F7" s="13" t="s">
        <v>96</v>
      </c>
      <c r="G7" s="24"/>
      <c r="H7" s="22" t="s">
        <v>95</v>
      </c>
      <c r="I7" s="22" t="s">
        <v>13</v>
      </c>
      <c r="J7" s="16" t="s">
        <v>14</v>
      </c>
      <c r="K7" s="45">
        <v>41135</v>
      </c>
      <c r="L7" s="45">
        <v>41137</v>
      </c>
      <c r="M7" s="17">
        <v>8</v>
      </c>
      <c r="N7" s="13" t="s">
        <v>15</v>
      </c>
      <c r="O7" s="7"/>
    </row>
    <row r="8" spans="4:15" ht="15.75" thickBot="1" x14ac:dyDescent="0.3">
      <c r="D8" s="18">
        <v>4</v>
      </c>
      <c r="E8" s="16">
        <v>33</v>
      </c>
      <c r="F8" s="13"/>
      <c r="G8" s="24"/>
      <c r="H8" s="21" t="s">
        <v>98</v>
      </c>
      <c r="I8" s="22" t="s">
        <v>13</v>
      </c>
      <c r="J8" s="16" t="s">
        <v>14</v>
      </c>
      <c r="K8" s="45">
        <v>41137</v>
      </c>
      <c r="L8" s="45">
        <v>41139</v>
      </c>
      <c r="M8" s="17">
        <v>7.5</v>
      </c>
      <c r="N8" s="13" t="s">
        <v>34</v>
      </c>
      <c r="O8" s="7"/>
    </row>
    <row r="9" spans="4:15" ht="15.75" thickBot="1" x14ac:dyDescent="0.3">
      <c r="D9" s="18">
        <v>5</v>
      </c>
      <c r="E9" s="16">
        <v>33</v>
      </c>
      <c r="F9" s="13"/>
      <c r="G9" s="24"/>
      <c r="H9" s="22" t="s">
        <v>99</v>
      </c>
      <c r="I9" s="22" t="s">
        <v>13</v>
      </c>
      <c r="J9" s="16" t="s">
        <v>14</v>
      </c>
      <c r="K9" s="45">
        <v>41137</v>
      </c>
      <c r="L9" s="45">
        <v>41137</v>
      </c>
      <c r="M9" s="17">
        <v>1</v>
      </c>
      <c r="N9" s="13" t="s">
        <v>15</v>
      </c>
      <c r="O9" s="18"/>
    </row>
    <row r="10" spans="4:15" ht="15.75" thickBot="1" x14ac:dyDescent="0.3">
      <c r="D10" s="18">
        <v>6</v>
      </c>
      <c r="E10" s="16">
        <v>33</v>
      </c>
      <c r="F10" s="22" t="s">
        <v>38</v>
      </c>
      <c r="G10" s="13" t="s">
        <v>100</v>
      </c>
      <c r="H10" s="29" t="s">
        <v>101</v>
      </c>
      <c r="I10" s="29" t="s">
        <v>45</v>
      </c>
      <c r="J10" s="16" t="s">
        <v>14</v>
      </c>
      <c r="K10" s="45">
        <v>41138.761805555558</v>
      </c>
      <c r="L10" s="45">
        <v>41138.78125</v>
      </c>
      <c r="M10" s="55">
        <v>0.5</v>
      </c>
      <c r="N10" s="13" t="s">
        <v>15</v>
      </c>
      <c r="O10" s="7"/>
    </row>
    <row r="11" spans="4:15" ht="15.75" thickBot="1" x14ac:dyDescent="0.3">
      <c r="D11" s="18"/>
      <c r="E11" s="16"/>
      <c r="F11" s="13"/>
      <c r="G11" s="13"/>
      <c r="H11" s="29"/>
      <c r="I11" s="29"/>
      <c r="J11" s="16"/>
      <c r="K11" s="45"/>
      <c r="L11" s="45"/>
      <c r="M11" s="19"/>
      <c r="N11" s="13"/>
      <c r="O11" s="7"/>
    </row>
    <row r="12" spans="4:15" ht="15.75" thickBot="1" x14ac:dyDescent="0.3">
      <c r="D12" s="18"/>
      <c r="E12" s="16"/>
      <c r="F12" s="13"/>
      <c r="G12" s="13"/>
      <c r="H12" s="29"/>
      <c r="I12" s="29"/>
      <c r="J12" s="16"/>
      <c r="K12" s="45"/>
      <c r="L12" s="45"/>
      <c r="M12" s="19"/>
      <c r="N12" s="13"/>
      <c r="O12" s="7"/>
    </row>
    <row r="13" spans="4:15" ht="15.75" thickBot="1" x14ac:dyDescent="0.3">
      <c r="D13" s="18"/>
      <c r="E13" s="16"/>
      <c r="F13" s="13"/>
      <c r="G13" s="13"/>
      <c r="H13" s="29"/>
      <c r="I13" s="29"/>
      <c r="J13" s="16"/>
      <c r="K13" s="45"/>
      <c r="L13" s="45"/>
      <c r="M13" s="19"/>
      <c r="N13" s="13"/>
      <c r="O13" s="7"/>
    </row>
    <row r="14" spans="4:15" ht="15.75" thickBot="1" x14ac:dyDescent="0.3">
      <c r="D14" s="18"/>
      <c r="E14" s="16"/>
      <c r="F14" s="13"/>
      <c r="G14" s="13"/>
      <c r="H14" s="29"/>
      <c r="I14" s="29"/>
      <c r="J14" s="16"/>
      <c r="K14" s="45"/>
      <c r="L14" s="45"/>
      <c r="M14" s="19"/>
      <c r="N14" s="13"/>
      <c r="O14" s="7"/>
    </row>
    <row r="25" spans="8:8" x14ac:dyDescent="0.25">
      <c r="H25">
        <f>12+13</f>
        <v>25</v>
      </c>
    </row>
    <row r="27" spans="8:8" x14ac:dyDescent="0.25">
      <c r="H27">
        <f>14+32+17</f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C5:N9"/>
  <sheetViews>
    <sheetView showGridLines="0" workbookViewId="0">
      <selection activeCell="G24" sqref="G24"/>
    </sheetView>
  </sheetViews>
  <sheetFormatPr defaultRowHeight="15" x14ac:dyDescent="0.25"/>
  <cols>
    <col min="3" max="3" width="5.140625" bestFit="1" customWidth="1"/>
    <col min="4" max="4" width="7" bestFit="1" customWidth="1"/>
    <col min="5" max="5" width="7.28515625" bestFit="1" customWidth="1"/>
    <col min="6" max="6" width="11.28515625" customWidth="1"/>
    <col min="7" max="7" width="30.5703125" customWidth="1"/>
    <col min="9" max="9" width="11.5703125" bestFit="1" customWidth="1"/>
    <col min="10" max="10" width="10.140625" bestFit="1" customWidth="1"/>
    <col min="11" max="11" width="9.7109375" bestFit="1" customWidth="1"/>
    <col min="12" max="12" width="11" bestFit="1" customWidth="1"/>
    <col min="13" max="13" width="10.85546875" bestFit="1" customWidth="1"/>
  </cols>
  <sheetData>
    <row r="5" spans="3:14" x14ac:dyDescent="0.25">
      <c r="C5" s="15" t="s">
        <v>0</v>
      </c>
      <c r="D5" s="15" t="s">
        <v>1</v>
      </c>
      <c r="E5" s="1" t="s">
        <v>2</v>
      </c>
      <c r="F5" s="46" t="s">
        <v>3</v>
      </c>
      <c r="G5" s="31" t="s">
        <v>4</v>
      </c>
      <c r="H5" s="1" t="s">
        <v>5</v>
      </c>
      <c r="I5" s="15" t="s">
        <v>6</v>
      </c>
      <c r="J5" s="1" t="s">
        <v>7</v>
      </c>
      <c r="K5" s="31" t="s">
        <v>8</v>
      </c>
      <c r="L5" s="15" t="s">
        <v>9</v>
      </c>
      <c r="M5" s="31" t="s">
        <v>10</v>
      </c>
      <c r="N5" s="1" t="s">
        <v>11</v>
      </c>
    </row>
    <row r="6" spans="3:14" ht="15.75" thickBot="1" x14ac:dyDescent="0.3">
      <c r="C6" s="18">
        <v>1</v>
      </c>
      <c r="D6" s="18">
        <v>34</v>
      </c>
      <c r="E6" s="22"/>
      <c r="F6" s="24"/>
      <c r="G6" s="22" t="s">
        <v>107</v>
      </c>
      <c r="H6" s="22" t="s">
        <v>13</v>
      </c>
      <c r="I6" s="18" t="s">
        <v>14</v>
      </c>
      <c r="J6" s="45">
        <v>41142</v>
      </c>
      <c r="K6" s="45">
        <v>41142</v>
      </c>
      <c r="L6" s="18">
        <v>4</v>
      </c>
      <c r="M6" s="18" t="s">
        <v>15</v>
      </c>
      <c r="N6" s="18"/>
    </row>
    <row r="7" spans="3:14" ht="15.75" thickBot="1" x14ac:dyDescent="0.3">
      <c r="C7" s="18">
        <v>2</v>
      </c>
      <c r="D7" s="16">
        <v>34</v>
      </c>
      <c r="E7" s="22"/>
      <c r="F7" s="24"/>
      <c r="G7" s="22" t="s">
        <v>106</v>
      </c>
      <c r="H7" s="22" t="s">
        <v>13</v>
      </c>
      <c r="I7" s="16" t="s">
        <v>14</v>
      </c>
      <c r="J7" s="45">
        <v>41142</v>
      </c>
      <c r="K7" s="45">
        <v>41142</v>
      </c>
      <c r="L7" s="55">
        <v>26</v>
      </c>
      <c r="M7" s="55" t="s">
        <v>15</v>
      </c>
      <c r="N7" s="7"/>
    </row>
    <row r="8" spans="3:14" ht="22.5" customHeight="1" thickBot="1" x14ac:dyDescent="0.3">
      <c r="C8" s="18">
        <v>3</v>
      </c>
      <c r="D8" s="16">
        <v>34</v>
      </c>
      <c r="E8" s="22" t="s">
        <v>38</v>
      </c>
      <c r="F8" s="24" t="s">
        <v>100</v>
      </c>
      <c r="G8" s="21" t="s">
        <v>105</v>
      </c>
      <c r="H8" s="22" t="s">
        <v>45</v>
      </c>
      <c r="I8" s="16" t="s">
        <v>14</v>
      </c>
      <c r="J8" s="45">
        <v>41142</v>
      </c>
      <c r="K8" s="45">
        <v>41142</v>
      </c>
      <c r="L8" s="55">
        <v>1</v>
      </c>
      <c r="M8" s="55" t="s">
        <v>15</v>
      </c>
      <c r="N8" s="22"/>
    </row>
    <row r="9" spans="3:14" ht="24.75" customHeight="1" thickBot="1" x14ac:dyDescent="0.3">
      <c r="C9" s="18">
        <v>4</v>
      </c>
      <c r="D9" s="16">
        <v>34</v>
      </c>
      <c r="E9" s="22" t="s">
        <v>102</v>
      </c>
      <c r="F9" s="13" t="s">
        <v>103</v>
      </c>
      <c r="G9" s="29" t="s">
        <v>104</v>
      </c>
      <c r="H9" s="29" t="s">
        <v>45</v>
      </c>
      <c r="I9" s="16" t="s">
        <v>14</v>
      </c>
      <c r="J9" s="45">
        <v>41144</v>
      </c>
      <c r="K9" s="45">
        <v>41144</v>
      </c>
      <c r="L9" s="55">
        <v>1</v>
      </c>
      <c r="M9" s="55" t="s">
        <v>15</v>
      </c>
      <c r="N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D9:O15"/>
  <sheetViews>
    <sheetView showGridLines="0" topLeftCell="C1" workbookViewId="0">
      <selection activeCell="I23" sqref="I23"/>
    </sheetView>
  </sheetViews>
  <sheetFormatPr defaultRowHeight="15" x14ac:dyDescent="0.25"/>
  <cols>
    <col min="7" max="7" width="9.7109375" customWidth="1"/>
    <col min="8" max="8" width="38.5703125" bestFit="1" customWidth="1"/>
    <col min="11" max="11" width="10.140625" bestFit="1" customWidth="1"/>
    <col min="12" max="12" width="9.7109375" bestFit="1" customWidth="1"/>
    <col min="13" max="13" width="11" bestFit="1" customWidth="1"/>
    <col min="14" max="14" width="10.85546875" bestFit="1" customWidth="1"/>
  </cols>
  <sheetData>
    <row r="9" spans="4:15" ht="30" x14ac:dyDescent="0.25">
      <c r="D9" s="15" t="s">
        <v>0</v>
      </c>
      <c r="E9" s="15" t="s">
        <v>1</v>
      </c>
      <c r="F9" s="1" t="s">
        <v>2</v>
      </c>
      <c r="G9" s="46" t="s">
        <v>3</v>
      </c>
      <c r="H9" s="32" t="s">
        <v>4</v>
      </c>
      <c r="I9" s="1" t="s">
        <v>5</v>
      </c>
      <c r="J9" s="15" t="s">
        <v>6</v>
      </c>
      <c r="K9" s="1" t="s">
        <v>7</v>
      </c>
      <c r="L9" s="31" t="s">
        <v>8</v>
      </c>
      <c r="M9" s="15" t="s">
        <v>9</v>
      </c>
      <c r="N9" s="31" t="s">
        <v>10</v>
      </c>
      <c r="O9" s="1" t="s">
        <v>11</v>
      </c>
    </row>
    <row r="10" spans="4:15" ht="15.75" thickBot="1" x14ac:dyDescent="0.3">
      <c r="D10" s="18">
        <v>1</v>
      </c>
      <c r="E10" s="18">
        <v>35</v>
      </c>
      <c r="F10" s="22"/>
      <c r="G10" s="24"/>
      <c r="H10" s="22" t="s">
        <v>108</v>
      </c>
      <c r="I10" s="22" t="s">
        <v>13</v>
      </c>
      <c r="J10" s="18" t="s">
        <v>14</v>
      </c>
      <c r="K10" s="45">
        <v>41148</v>
      </c>
      <c r="L10" s="45">
        <v>41148</v>
      </c>
      <c r="M10" s="18">
        <v>8</v>
      </c>
      <c r="N10" s="18" t="s">
        <v>34</v>
      </c>
      <c r="O10" s="18"/>
    </row>
    <row r="11" spans="4:15" ht="15.75" thickBot="1" x14ac:dyDescent="0.3">
      <c r="D11" s="18">
        <v>2</v>
      </c>
      <c r="E11" s="16">
        <v>35</v>
      </c>
      <c r="F11" s="22" t="s">
        <v>85</v>
      </c>
      <c r="G11" s="24" t="s">
        <v>88</v>
      </c>
      <c r="H11" s="22" t="s">
        <v>109</v>
      </c>
      <c r="I11" s="22" t="s">
        <v>13</v>
      </c>
      <c r="J11" s="16" t="s">
        <v>14</v>
      </c>
      <c r="K11" s="45">
        <v>41149</v>
      </c>
      <c r="L11" s="45">
        <v>41149</v>
      </c>
      <c r="M11" s="55">
        <v>6</v>
      </c>
      <c r="N11" s="55" t="s">
        <v>15</v>
      </c>
      <c r="O11" s="7"/>
    </row>
    <row r="12" spans="4:15" ht="15.75" thickBot="1" x14ac:dyDescent="0.3">
      <c r="D12" s="18">
        <v>3</v>
      </c>
      <c r="E12" s="16">
        <v>35</v>
      </c>
      <c r="F12" s="22" t="s">
        <v>18</v>
      </c>
      <c r="G12" s="24" t="s">
        <v>90</v>
      </c>
      <c r="H12" s="21" t="s">
        <v>110</v>
      </c>
      <c r="I12" s="22" t="s">
        <v>45</v>
      </c>
      <c r="J12" s="16" t="s">
        <v>14</v>
      </c>
      <c r="K12" s="45">
        <v>41149</v>
      </c>
      <c r="L12" s="45">
        <v>41150</v>
      </c>
      <c r="M12" s="55">
        <v>6</v>
      </c>
      <c r="N12" s="55" t="s">
        <v>15</v>
      </c>
      <c r="O12" s="22"/>
    </row>
    <row r="13" spans="4:15" ht="15.75" thickBot="1" x14ac:dyDescent="0.3">
      <c r="D13" s="18">
        <v>4</v>
      </c>
      <c r="E13" s="16">
        <v>35</v>
      </c>
      <c r="F13" s="22" t="s">
        <v>38</v>
      </c>
      <c r="G13" s="24" t="s">
        <v>88</v>
      </c>
      <c r="H13" s="22" t="s">
        <v>111</v>
      </c>
      <c r="I13" s="22" t="s">
        <v>45</v>
      </c>
      <c r="J13" s="16" t="s">
        <v>14</v>
      </c>
      <c r="K13" s="45">
        <v>41150</v>
      </c>
      <c r="L13" s="45">
        <v>41151</v>
      </c>
      <c r="M13" s="55">
        <v>15</v>
      </c>
      <c r="N13" s="55" t="s">
        <v>15</v>
      </c>
      <c r="O13" s="7"/>
    </row>
    <row r="14" spans="4:15" ht="15.75" thickBot="1" x14ac:dyDescent="0.3">
      <c r="D14" s="18">
        <v>5</v>
      </c>
      <c r="E14" s="16">
        <v>35</v>
      </c>
      <c r="F14" s="22" t="s">
        <v>38</v>
      </c>
      <c r="G14" s="24" t="s">
        <v>90</v>
      </c>
      <c r="H14" s="22" t="s">
        <v>112</v>
      </c>
      <c r="I14" s="22" t="s">
        <v>45</v>
      </c>
      <c r="J14" s="16" t="s">
        <v>14</v>
      </c>
      <c r="K14" s="45">
        <v>41152</v>
      </c>
      <c r="L14" s="45">
        <v>41152</v>
      </c>
      <c r="M14" s="55">
        <v>4</v>
      </c>
      <c r="N14" s="55" t="s">
        <v>15</v>
      </c>
      <c r="O14" s="7"/>
    </row>
    <row r="15" spans="4:15" ht="15.75" thickBot="1" x14ac:dyDescent="0.3">
      <c r="D15" s="18">
        <v>6</v>
      </c>
      <c r="E15" s="16">
        <v>35</v>
      </c>
      <c r="F15" s="22" t="s">
        <v>113</v>
      </c>
      <c r="G15" s="24" t="s">
        <v>93</v>
      </c>
      <c r="H15" s="21" t="s">
        <v>114</v>
      </c>
      <c r="I15" s="22" t="s">
        <v>45</v>
      </c>
      <c r="J15" s="16" t="s">
        <v>14</v>
      </c>
      <c r="K15" s="45">
        <v>41152</v>
      </c>
      <c r="L15" s="45">
        <v>41153</v>
      </c>
      <c r="M15" s="55">
        <v>5</v>
      </c>
      <c r="N15" s="13" t="s">
        <v>15</v>
      </c>
      <c r="O15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O23"/>
  <sheetViews>
    <sheetView showGridLines="0" topLeftCell="C1" workbookViewId="0">
      <selection activeCell="I27" sqref="I27"/>
    </sheetView>
  </sheetViews>
  <sheetFormatPr defaultRowHeight="15" x14ac:dyDescent="0.25"/>
  <cols>
    <col min="6" max="6" width="13.7109375" bestFit="1" customWidth="1"/>
    <col min="7" max="7" width="9.42578125" customWidth="1"/>
    <col min="8" max="8" width="35.140625" bestFit="1" customWidth="1"/>
    <col min="10" max="10" width="11.5703125" bestFit="1" customWidth="1"/>
    <col min="11" max="11" width="10.140625" bestFit="1" customWidth="1"/>
    <col min="12" max="12" width="8.85546875" bestFit="1" customWidth="1"/>
    <col min="13" max="13" width="11" bestFit="1" customWidth="1"/>
    <col min="14" max="14" width="10.85546875" bestFit="1" customWidth="1"/>
  </cols>
  <sheetData>
    <row r="11" spans="4:15" ht="30" x14ac:dyDescent="0.25">
      <c r="D11" s="15" t="s">
        <v>0</v>
      </c>
      <c r="E11" s="15" t="s">
        <v>1</v>
      </c>
      <c r="F11" s="1" t="s">
        <v>2</v>
      </c>
      <c r="G11" s="46" t="s">
        <v>3</v>
      </c>
      <c r="H11" s="32" t="s">
        <v>4</v>
      </c>
      <c r="I11" s="1" t="s">
        <v>5</v>
      </c>
      <c r="J11" s="15" t="s">
        <v>6</v>
      </c>
      <c r="K11" s="1" t="s">
        <v>7</v>
      </c>
      <c r="L11" s="31" t="s">
        <v>8</v>
      </c>
      <c r="M11" s="15" t="s">
        <v>9</v>
      </c>
      <c r="N11" s="31" t="s">
        <v>10</v>
      </c>
      <c r="O11" s="1" t="s">
        <v>11</v>
      </c>
    </row>
    <row r="12" spans="4:15" ht="15.75" thickBot="1" x14ac:dyDescent="0.3">
      <c r="D12" s="18">
        <v>1</v>
      </c>
      <c r="E12" s="18">
        <v>36</v>
      </c>
      <c r="F12" s="22"/>
      <c r="G12" s="24"/>
      <c r="H12" s="22" t="s">
        <v>133</v>
      </c>
      <c r="I12" s="22" t="s">
        <v>13</v>
      </c>
      <c r="J12" s="18" t="s">
        <v>14</v>
      </c>
      <c r="K12" s="45">
        <v>41155</v>
      </c>
      <c r="L12" s="45">
        <v>41155</v>
      </c>
      <c r="M12" s="18">
        <v>2.5</v>
      </c>
      <c r="N12" s="13" t="s">
        <v>15</v>
      </c>
      <c r="O12" s="18"/>
    </row>
    <row r="13" spans="4:15" ht="15.75" thickBot="1" x14ac:dyDescent="0.3">
      <c r="D13" s="18">
        <v>2</v>
      </c>
      <c r="E13" s="18">
        <v>36</v>
      </c>
      <c r="F13" s="22" t="s">
        <v>113</v>
      </c>
      <c r="G13" s="24" t="s">
        <v>93</v>
      </c>
      <c r="H13" s="21" t="s">
        <v>137</v>
      </c>
      <c r="I13" s="22" t="s">
        <v>45</v>
      </c>
      <c r="J13" s="16" t="s">
        <v>14</v>
      </c>
      <c r="K13" s="45">
        <v>41155</v>
      </c>
      <c r="L13" s="45">
        <v>41155</v>
      </c>
      <c r="M13" s="18">
        <v>5</v>
      </c>
      <c r="N13" s="13" t="s">
        <v>15</v>
      </c>
      <c r="O13" s="18"/>
    </row>
    <row r="14" spans="4:15" ht="15.75" thickBot="1" x14ac:dyDescent="0.3">
      <c r="D14" s="18">
        <v>3</v>
      </c>
      <c r="E14" s="18">
        <v>36</v>
      </c>
      <c r="F14" s="22" t="s">
        <v>39</v>
      </c>
      <c r="G14" s="24" t="s">
        <v>123</v>
      </c>
      <c r="H14" s="13" t="s">
        <v>135</v>
      </c>
      <c r="I14" s="22" t="s">
        <v>45</v>
      </c>
      <c r="J14" s="16" t="s">
        <v>14</v>
      </c>
      <c r="K14" s="45">
        <v>41156</v>
      </c>
      <c r="L14" s="45">
        <v>41156</v>
      </c>
      <c r="M14" s="18">
        <v>1</v>
      </c>
      <c r="N14" s="13" t="s">
        <v>15</v>
      </c>
      <c r="O14" s="18"/>
    </row>
    <row r="15" spans="4:15" ht="15.75" thickBot="1" x14ac:dyDescent="0.3">
      <c r="D15" s="18">
        <v>4</v>
      </c>
      <c r="E15" s="18">
        <v>36</v>
      </c>
      <c r="F15" s="22" t="s">
        <v>113</v>
      </c>
      <c r="G15" s="24" t="s">
        <v>93</v>
      </c>
      <c r="H15" s="21" t="s">
        <v>134</v>
      </c>
      <c r="I15" s="22" t="s">
        <v>79</v>
      </c>
      <c r="J15" s="16" t="s">
        <v>14</v>
      </c>
      <c r="K15" s="45">
        <v>41156</v>
      </c>
      <c r="L15" s="45">
        <v>41156</v>
      </c>
      <c r="M15" s="18">
        <v>3</v>
      </c>
      <c r="N15" s="13" t="s">
        <v>15</v>
      </c>
      <c r="O15" s="18"/>
    </row>
    <row r="16" spans="4:15" ht="15.75" thickBot="1" x14ac:dyDescent="0.3">
      <c r="D16" s="18">
        <v>5</v>
      </c>
      <c r="E16" s="18">
        <v>36</v>
      </c>
      <c r="F16" s="22" t="s">
        <v>113</v>
      </c>
      <c r="G16" s="24" t="s">
        <v>93</v>
      </c>
      <c r="H16" s="22" t="s">
        <v>136</v>
      </c>
      <c r="I16" s="22" t="s">
        <v>79</v>
      </c>
      <c r="J16" s="16" t="s">
        <v>14</v>
      </c>
      <c r="K16" s="45">
        <v>41156</v>
      </c>
      <c r="L16" s="45">
        <v>41156</v>
      </c>
      <c r="M16" s="18">
        <v>2.5</v>
      </c>
      <c r="N16" s="13" t="s">
        <v>34</v>
      </c>
      <c r="O16" s="18"/>
    </row>
    <row r="17" spans="4:15" ht="15.75" thickBot="1" x14ac:dyDescent="0.3">
      <c r="D17" s="18">
        <v>6</v>
      </c>
      <c r="E17" s="18">
        <v>36</v>
      </c>
      <c r="F17" s="22" t="s">
        <v>116</v>
      </c>
      <c r="G17" s="24" t="s">
        <v>103</v>
      </c>
      <c r="H17" s="22" t="s">
        <v>138</v>
      </c>
      <c r="I17" s="22" t="s">
        <v>45</v>
      </c>
      <c r="J17" s="16" t="s">
        <v>14</v>
      </c>
      <c r="K17" s="45">
        <v>41156</v>
      </c>
      <c r="L17" s="45">
        <v>41156</v>
      </c>
      <c r="M17" s="18">
        <v>2</v>
      </c>
      <c r="N17" s="13" t="s">
        <v>15</v>
      </c>
      <c r="O17" s="18"/>
    </row>
    <row r="18" spans="4:15" ht="15.75" thickBot="1" x14ac:dyDescent="0.3">
      <c r="D18" s="18">
        <v>7</v>
      </c>
      <c r="E18" s="18">
        <v>36</v>
      </c>
      <c r="F18" s="22" t="s">
        <v>113</v>
      </c>
      <c r="G18" s="24" t="s">
        <v>93</v>
      </c>
      <c r="H18" s="22" t="s">
        <v>136</v>
      </c>
      <c r="I18" s="22" t="s">
        <v>79</v>
      </c>
      <c r="J18" s="16" t="s">
        <v>14</v>
      </c>
      <c r="K18" s="45">
        <v>41157</v>
      </c>
      <c r="L18" s="45">
        <v>41157</v>
      </c>
      <c r="M18" s="18">
        <v>2.5</v>
      </c>
      <c r="N18" s="13" t="s">
        <v>34</v>
      </c>
      <c r="O18" s="18"/>
    </row>
    <row r="19" spans="4:15" ht="15.75" thickBot="1" x14ac:dyDescent="0.3">
      <c r="D19" s="18">
        <v>8</v>
      </c>
      <c r="E19" s="18">
        <v>36</v>
      </c>
      <c r="F19" s="22" t="s">
        <v>113</v>
      </c>
      <c r="G19" s="24" t="s">
        <v>93</v>
      </c>
      <c r="H19" s="29" t="s">
        <v>140</v>
      </c>
      <c r="I19" s="22" t="s">
        <v>13</v>
      </c>
      <c r="J19" s="16" t="s">
        <v>14</v>
      </c>
      <c r="K19" s="45">
        <v>41157</v>
      </c>
      <c r="L19" s="45">
        <v>41157</v>
      </c>
      <c r="M19" s="18">
        <v>2.5</v>
      </c>
      <c r="N19" s="13" t="s">
        <v>15</v>
      </c>
      <c r="O19" s="18"/>
    </row>
    <row r="20" spans="4:15" ht="15.75" thickBot="1" x14ac:dyDescent="0.3">
      <c r="D20" s="18">
        <v>9</v>
      </c>
      <c r="E20" s="18">
        <v>36</v>
      </c>
      <c r="F20" s="22" t="s">
        <v>113</v>
      </c>
      <c r="G20" s="24" t="s">
        <v>93</v>
      </c>
      <c r="H20" s="29" t="s">
        <v>144</v>
      </c>
      <c r="I20" s="22" t="s">
        <v>45</v>
      </c>
      <c r="J20" s="16" t="s">
        <v>14</v>
      </c>
      <c r="K20" s="45">
        <v>41158</v>
      </c>
      <c r="L20" s="45">
        <v>41158</v>
      </c>
      <c r="M20" s="18">
        <v>2</v>
      </c>
      <c r="N20" s="13" t="s">
        <v>15</v>
      </c>
      <c r="O20" s="18"/>
    </row>
    <row r="21" spans="4:15" ht="15.75" thickBot="1" x14ac:dyDescent="0.3">
      <c r="D21" s="18">
        <v>10</v>
      </c>
      <c r="E21" s="18">
        <v>36</v>
      </c>
      <c r="F21" s="22"/>
      <c r="G21" s="24"/>
      <c r="H21" s="22" t="s">
        <v>145</v>
      </c>
      <c r="I21" s="22" t="s">
        <v>13</v>
      </c>
      <c r="J21" s="16" t="s">
        <v>14</v>
      </c>
      <c r="K21" s="45">
        <v>41158</v>
      </c>
      <c r="L21" s="45">
        <v>41158</v>
      </c>
      <c r="M21" s="18">
        <v>2</v>
      </c>
      <c r="N21" s="13" t="s">
        <v>15</v>
      </c>
      <c r="O21" s="18"/>
    </row>
    <row r="22" spans="4:15" ht="15.75" thickBot="1" x14ac:dyDescent="0.3">
      <c r="D22" s="18">
        <v>11</v>
      </c>
      <c r="E22" s="18">
        <v>36</v>
      </c>
      <c r="F22" s="22"/>
      <c r="G22" s="24"/>
      <c r="H22" s="29" t="s">
        <v>139</v>
      </c>
      <c r="I22" s="22" t="s">
        <v>13</v>
      </c>
      <c r="J22" s="16" t="s">
        <v>14</v>
      </c>
      <c r="K22" s="45">
        <v>41159</v>
      </c>
      <c r="L22" s="45">
        <v>41159</v>
      </c>
      <c r="M22" s="18">
        <v>14</v>
      </c>
      <c r="N22" s="13" t="s">
        <v>15</v>
      </c>
      <c r="O22" s="18"/>
    </row>
    <row r="23" spans="4:15" ht="15.75" thickBot="1" x14ac:dyDescent="0.3">
      <c r="D23" s="18">
        <v>12</v>
      </c>
      <c r="E23" s="18">
        <v>36</v>
      </c>
      <c r="F23" s="22" t="s">
        <v>39</v>
      </c>
      <c r="G23" s="24" t="s">
        <v>123</v>
      </c>
      <c r="H23" s="29" t="s">
        <v>146</v>
      </c>
      <c r="I23" s="22" t="s">
        <v>45</v>
      </c>
      <c r="J23" s="16" t="s">
        <v>14</v>
      </c>
      <c r="K23" s="45">
        <v>41159</v>
      </c>
      <c r="L23" s="45">
        <v>41159</v>
      </c>
      <c r="M23" s="18">
        <v>1</v>
      </c>
      <c r="N23" s="13" t="s">
        <v>15</v>
      </c>
      <c r="O23" s="18"/>
    </row>
  </sheetData>
  <dataValidations count="4">
    <dataValidation type="list" allowBlank="1" showInputMessage="1" showErrorMessage="1" sqref="G22:G23 G12:G20">
      <formula1>INDIRECT(F12)</formula1>
    </dataValidation>
    <dataValidation type="list" allowBlank="1" showInputMessage="1" showErrorMessage="1" sqref="N12:N23">
      <formula1>Status</formula1>
    </dataValidation>
    <dataValidation type="list" allowBlank="1" showInputMessage="1" showErrorMessage="1" sqref="I22:I23 I12:I19">
      <formula1>Type</formula1>
    </dataValidation>
    <dataValidation type="list" allowBlank="1" showInputMessage="1" showErrorMessage="1" sqref="F22:F23 F12:F20">
      <formula1>Project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28"/>
  <sheetViews>
    <sheetView topLeftCell="B1" workbookViewId="0">
      <selection activeCell="J26" sqref="J26"/>
    </sheetView>
  </sheetViews>
  <sheetFormatPr defaultRowHeight="15" x14ac:dyDescent="0.25"/>
  <cols>
    <col min="2" max="2" width="7.28515625" customWidth="1"/>
    <col min="3" max="3" width="9.140625" customWidth="1"/>
    <col min="4" max="4" width="10.140625" bestFit="1" customWidth="1"/>
    <col min="5" max="5" width="11.7109375" customWidth="1"/>
    <col min="6" max="6" width="36.85546875" bestFit="1" customWidth="1"/>
    <col min="7" max="7" width="8.28515625" bestFit="1" customWidth="1"/>
    <col min="8" max="8" width="13.7109375" customWidth="1"/>
    <col min="9" max="9" width="12.28515625" customWidth="1"/>
    <col min="10" max="10" width="13.140625" customWidth="1"/>
    <col min="11" max="11" width="17.85546875" customWidth="1"/>
    <col min="12" max="12" width="10.85546875" bestFit="1" customWidth="1"/>
    <col min="13" max="13" width="10.7109375" customWidth="1"/>
    <col min="15" max="15" width="13.140625" customWidth="1"/>
    <col min="16" max="16" width="12" customWidth="1"/>
  </cols>
  <sheetData>
    <row r="5" spans="2:13" x14ac:dyDescent="0.25">
      <c r="B5" s="76" t="s">
        <v>0</v>
      </c>
      <c r="C5" s="76" t="s">
        <v>1</v>
      </c>
      <c r="D5" s="77" t="s">
        <v>2</v>
      </c>
      <c r="E5" s="78" t="s">
        <v>3</v>
      </c>
      <c r="F5" s="79" t="s">
        <v>4</v>
      </c>
      <c r="G5" s="77" t="s">
        <v>5</v>
      </c>
      <c r="H5" s="76" t="s">
        <v>6</v>
      </c>
      <c r="I5" s="80" t="s">
        <v>7</v>
      </c>
      <c r="J5" s="81" t="s">
        <v>8</v>
      </c>
      <c r="K5" s="76" t="s">
        <v>9</v>
      </c>
      <c r="L5" s="82" t="s">
        <v>10</v>
      </c>
      <c r="M5" s="77" t="s">
        <v>11</v>
      </c>
    </row>
    <row r="6" spans="2:13" ht="15.75" thickBot="1" x14ac:dyDescent="0.3">
      <c r="B6" s="18">
        <v>1</v>
      </c>
      <c r="C6" s="18">
        <v>37</v>
      </c>
      <c r="D6" s="22" t="s">
        <v>156</v>
      </c>
      <c r="E6" s="22" t="s">
        <v>156</v>
      </c>
      <c r="F6" s="13" t="s">
        <v>148</v>
      </c>
      <c r="G6" s="24" t="s">
        <v>13</v>
      </c>
      <c r="H6" s="18" t="s">
        <v>14</v>
      </c>
      <c r="I6" s="66">
        <v>41162.395833333336</v>
      </c>
      <c r="J6" s="66">
        <v>41164.666666666664</v>
      </c>
      <c r="K6" s="18">
        <v>19.5</v>
      </c>
      <c r="L6" s="24" t="s">
        <v>34</v>
      </c>
      <c r="M6" s="18"/>
    </row>
    <row r="7" spans="2:13" ht="15.75" thickBot="1" x14ac:dyDescent="0.3">
      <c r="B7" s="18">
        <v>2</v>
      </c>
      <c r="C7" s="18">
        <v>37</v>
      </c>
      <c r="D7" s="22" t="s">
        <v>39</v>
      </c>
      <c r="E7" s="22" t="s">
        <v>123</v>
      </c>
      <c r="F7" s="13" t="s">
        <v>149</v>
      </c>
      <c r="G7" s="24" t="s">
        <v>45</v>
      </c>
      <c r="H7" s="16" t="s">
        <v>14</v>
      </c>
      <c r="I7" s="66">
        <v>41162.604166666664</v>
      </c>
      <c r="J7" s="66">
        <v>41162.760416666664</v>
      </c>
      <c r="K7" s="18">
        <v>3.75</v>
      </c>
      <c r="L7" s="24" t="s">
        <v>15</v>
      </c>
      <c r="M7" s="18"/>
    </row>
    <row r="8" spans="2:13" ht="15.75" thickBot="1" x14ac:dyDescent="0.3">
      <c r="B8" s="18">
        <v>3</v>
      </c>
      <c r="C8" s="18">
        <v>37</v>
      </c>
      <c r="D8" s="22" t="s">
        <v>156</v>
      </c>
      <c r="E8" s="22" t="s">
        <v>156</v>
      </c>
      <c r="F8" s="13" t="s">
        <v>150</v>
      </c>
      <c r="G8" s="24" t="s">
        <v>13</v>
      </c>
      <c r="H8" s="16" t="s">
        <v>14</v>
      </c>
      <c r="I8" s="66">
        <v>41165.395833333336</v>
      </c>
      <c r="J8" s="66">
        <v>41166.541666666664</v>
      </c>
      <c r="K8" s="18">
        <v>12</v>
      </c>
      <c r="L8" s="24" t="s">
        <v>15</v>
      </c>
      <c r="M8" s="18"/>
    </row>
    <row r="9" spans="2:13" ht="15.75" thickBot="1" x14ac:dyDescent="0.3">
      <c r="B9" s="18">
        <v>4</v>
      </c>
      <c r="C9" s="18">
        <v>37</v>
      </c>
      <c r="D9" s="22" t="s">
        <v>38</v>
      </c>
      <c r="E9" s="22" t="s">
        <v>90</v>
      </c>
      <c r="F9" s="13" t="s">
        <v>134</v>
      </c>
      <c r="G9" s="24" t="s">
        <v>13</v>
      </c>
      <c r="H9" s="16" t="s">
        <v>14</v>
      </c>
      <c r="I9" s="66">
        <v>41166.604166666664</v>
      </c>
      <c r="J9" s="66">
        <v>41166.729166666664</v>
      </c>
      <c r="K9" s="18">
        <v>3</v>
      </c>
      <c r="L9" s="24" t="s">
        <v>15</v>
      </c>
      <c r="M9" s="18"/>
    </row>
    <row r="10" spans="2:13" ht="15.75" thickBot="1" x14ac:dyDescent="0.3">
      <c r="B10" s="18">
        <v>5</v>
      </c>
      <c r="C10" s="18">
        <v>37</v>
      </c>
      <c r="D10" s="22" t="s">
        <v>46</v>
      </c>
      <c r="E10" s="22" t="s">
        <v>156</v>
      </c>
      <c r="F10" s="13" t="s">
        <v>152</v>
      </c>
      <c r="G10" s="24" t="s">
        <v>45</v>
      </c>
      <c r="H10" s="16" t="s">
        <v>14</v>
      </c>
      <c r="I10" s="66">
        <v>41166.729166666664</v>
      </c>
      <c r="J10" s="66">
        <v>41166.777777777781</v>
      </c>
      <c r="K10" s="18">
        <v>1.1666666666666667</v>
      </c>
      <c r="L10" s="24" t="s">
        <v>15</v>
      </c>
      <c r="M10" s="18"/>
    </row>
    <row r="11" spans="2:13" ht="15.75" thickBot="1" x14ac:dyDescent="0.3">
      <c r="B11" s="18">
        <v>6</v>
      </c>
      <c r="C11" s="18">
        <v>37</v>
      </c>
      <c r="D11" s="22" t="s">
        <v>38</v>
      </c>
      <c r="E11" s="22" t="s">
        <v>90</v>
      </c>
      <c r="F11" s="13" t="s">
        <v>155</v>
      </c>
      <c r="G11" s="24" t="s">
        <v>45</v>
      </c>
      <c r="H11" s="16" t="s">
        <v>14</v>
      </c>
      <c r="I11" s="66">
        <v>41167.395833333336</v>
      </c>
      <c r="J11" s="66">
        <v>41167.541666666664</v>
      </c>
      <c r="K11" s="18">
        <v>3.6</v>
      </c>
      <c r="L11" s="24" t="s">
        <v>15</v>
      </c>
      <c r="M11" s="18"/>
    </row>
    <row r="15" spans="2:13" x14ac:dyDescent="0.25">
      <c r="J15" s="30"/>
      <c r="K15" s="85"/>
    </row>
    <row r="16" spans="2:13" x14ac:dyDescent="0.25">
      <c r="J16" s="30"/>
      <c r="K16" s="85"/>
    </row>
    <row r="17" spans="6:11" x14ac:dyDescent="0.25">
      <c r="J17" s="30"/>
      <c r="K17" s="85"/>
    </row>
    <row r="18" spans="6:11" x14ac:dyDescent="0.25">
      <c r="J18" s="30"/>
      <c r="K18" s="85"/>
    </row>
    <row r="19" spans="6:11" x14ac:dyDescent="0.25">
      <c r="F19" s="30"/>
      <c r="I19" s="69"/>
      <c r="J19" s="30"/>
      <c r="K19" s="85"/>
    </row>
    <row r="20" spans="6:11" x14ac:dyDescent="0.25">
      <c r="F20" s="30"/>
      <c r="I20" s="69"/>
    </row>
    <row r="21" spans="6:11" x14ac:dyDescent="0.25">
      <c r="F21" s="30"/>
      <c r="I21" s="69"/>
    </row>
    <row r="22" spans="6:11" x14ac:dyDescent="0.25">
      <c r="F22" s="30"/>
      <c r="I22" s="69"/>
    </row>
    <row r="23" spans="6:11" x14ac:dyDescent="0.25">
      <c r="F23" s="30"/>
      <c r="I23" s="69"/>
    </row>
    <row r="24" spans="6:11" x14ac:dyDescent="0.25">
      <c r="F24" s="30"/>
      <c r="I24" s="69"/>
    </row>
    <row r="25" spans="6:11" x14ac:dyDescent="0.25">
      <c r="F25" s="30"/>
      <c r="I25" s="69"/>
    </row>
    <row r="26" spans="6:11" x14ac:dyDescent="0.25">
      <c r="F26" s="30"/>
      <c r="I26" s="69"/>
    </row>
    <row r="27" spans="6:11" x14ac:dyDescent="0.25">
      <c r="F27" s="30"/>
      <c r="I27" s="69"/>
    </row>
    <row r="28" spans="6:11" x14ac:dyDescent="0.25">
      <c r="F28" s="30"/>
      <c r="I28" s="69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21"/>
  <sheetViews>
    <sheetView showGridLines="0" tabSelected="1" topLeftCell="D25" zoomScaleNormal="100" workbookViewId="0">
      <selection activeCell="L40" sqref="L40"/>
    </sheetView>
  </sheetViews>
  <sheetFormatPr defaultRowHeight="15" x14ac:dyDescent="0.25"/>
  <cols>
    <col min="3" max="3" width="5.140625" bestFit="1" customWidth="1"/>
    <col min="4" max="4" width="12.7109375" style="14" bestFit="1" customWidth="1"/>
    <col min="5" max="5" width="14.42578125" style="33" bestFit="1" customWidth="1"/>
    <col min="6" max="6" width="10.42578125" style="30" customWidth="1"/>
    <col min="7" max="7" width="42.5703125" style="30" customWidth="1"/>
    <col min="8" max="8" width="8.28515625" style="33" bestFit="1" customWidth="1"/>
    <col min="9" max="9" width="11.5703125" bestFit="1" customWidth="1"/>
    <col min="10" max="10" width="12.7109375" bestFit="1" customWidth="1"/>
    <col min="11" max="11" width="12.7109375" style="30" bestFit="1" customWidth="1"/>
    <col min="12" max="12" width="10.85546875" style="14" customWidth="1"/>
    <col min="13" max="13" width="11.28515625" style="30" bestFit="1" customWidth="1"/>
  </cols>
  <sheetData>
    <row r="1" spans="3:14" x14ac:dyDescent="0.25">
      <c r="H1" s="72" t="s">
        <v>151</v>
      </c>
    </row>
    <row r="3" spans="3:14" x14ac:dyDescent="0.25">
      <c r="C3" s="3" t="s">
        <v>0</v>
      </c>
      <c r="D3" s="15" t="s">
        <v>1</v>
      </c>
      <c r="E3" s="1" t="s">
        <v>2</v>
      </c>
      <c r="F3" s="46" t="s">
        <v>3</v>
      </c>
      <c r="G3" s="73" t="s">
        <v>4</v>
      </c>
      <c r="H3" s="1" t="s">
        <v>5</v>
      </c>
      <c r="I3" s="3" t="s">
        <v>6</v>
      </c>
      <c r="J3" s="1" t="s">
        <v>7</v>
      </c>
      <c r="K3" s="31" t="s">
        <v>8</v>
      </c>
      <c r="L3" s="15" t="s">
        <v>9</v>
      </c>
      <c r="M3" s="31" t="s">
        <v>10</v>
      </c>
      <c r="N3" s="1" t="s">
        <v>11</v>
      </c>
    </row>
    <row r="4" spans="3:14" ht="15.75" thickBot="1" x14ac:dyDescent="0.3">
      <c r="C4" s="18">
        <v>1</v>
      </c>
      <c r="D4" s="16">
        <v>38</v>
      </c>
      <c r="E4" s="22" t="s">
        <v>38</v>
      </c>
      <c r="F4" s="24" t="s">
        <v>90</v>
      </c>
      <c r="G4" s="13" t="s">
        <v>155</v>
      </c>
      <c r="H4" s="22" t="s">
        <v>45</v>
      </c>
      <c r="I4" s="16" t="s">
        <v>14</v>
      </c>
      <c r="J4" s="54">
        <v>41169.416666666664</v>
      </c>
      <c r="K4" s="54">
        <v>41169.479166666664</v>
      </c>
      <c r="L4" s="55">
        <f>ROUND(HOUR(TEXT(K4-J4,"hh:mm"))+MINUTE(TEXT(K4-J4,"hh:mm"))/60,2)</f>
        <v>1.5</v>
      </c>
      <c r="M4" s="13" t="s">
        <v>34</v>
      </c>
      <c r="N4" s="75">
        <f>IF(COUNTIF(G$4:G4,G4)&gt;1,IF(COUNTIF(F$4:F4,F4)&gt;1,IF(COUNTIF(E$4:E4,E4)&gt;1,1,0),0),0)</f>
        <v>0</v>
      </c>
    </row>
    <row r="5" spans="3:14" ht="15.75" thickBot="1" x14ac:dyDescent="0.3">
      <c r="C5" s="18">
        <v>2</v>
      </c>
      <c r="D5" s="16">
        <f>D4</f>
        <v>38</v>
      </c>
      <c r="E5" s="22" t="s">
        <v>13</v>
      </c>
      <c r="F5" s="24" t="s">
        <v>13</v>
      </c>
      <c r="G5" s="35" t="s">
        <v>157</v>
      </c>
      <c r="H5" s="22" t="s">
        <v>13</v>
      </c>
      <c r="I5" s="6" t="s">
        <v>14</v>
      </c>
      <c r="J5" s="54">
        <v>41169.5625</v>
      </c>
      <c r="K5" s="54">
        <v>41169.673611111109</v>
      </c>
      <c r="L5" s="55">
        <f t="shared" ref="L5:L28" si="0">ROUND(HOUR(TEXT(K5-J5,"hh:mm"))+MINUTE(TEXT(K5-J5,"hh:mm"))/60,2)</f>
        <v>2.67</v>
      </c>
      <c r="M5" s="13" t="s">
        <v>34</v>
      </c>
      <c r="N5" s="75">
        <f>IF(COUNTIF(G$4:G5,G5)&gt;1,IF(COUNTIF(F$4:F5,F5)&gt;1,IF(COUNTIF(E$4:E5,E5)&gt;1,1,0),0),0)</f>
        <v>0</v>
      </c>
    </row>
    <row r="6" spans="3:14" ht="15.75" thickBot="1" x14ac:dyDescent="0.3">
      <c r="C6" s="18">
        <v>3</v>
      </c>
      <c r="D6" s="16">
        <f t="shared" ref="D6:D28" si="1">D5</f>
        <v>38</v>
      </c>
      <c r="E6" s="22" t="s">
        <v>38</v>
      </c>
      <c r="F6" s="24" t="s">
        <v>90</v>
      </c>
      <c r="G6" s="13" t="s">
        <v>155</v>
      </c>
      <c r="H6" s="22" t="s">
        <v>45</v>
      </c>
      <c r="I6" s="16" t="s">
        <v>14</v>
      </c>
      <c r="J6" s="54">
        <v>41169.673611111109</v>
      </c>
      <c r="K6" s="54">
        <v>41169.770833333336</v>
      </c>
      <c r="L6" s="55">
        <f t="shared" si="0"/>
        <v>2.33</v>
      </c>
      <c r="M6" s="13" t="s">
        <v>15</v>
      </c>
      <c r="N6" s="75">
        <f>IF(COUNTIF(G$4:G6,G6)&gt;1,IF(COUNTIF(F$4:F6,F6)&gt;1,IF(COUNTIF(E$4:E6,E6)&gt;1,1,0),0),0)</f>
        <v>1</v>
      </c>
    </row>
    <row r="7" spans="3:14" ht="15.75" thickBot="1" x14ac:dyDescent="0.3">
      <c r="C7" s="18">
        <v>4</v>
      </c>
      <c r="D7" s="16">
        <f t="shared" si="1"/>
        <v>38</v>
      </c>
      <c r="E7" s="22" t="s">
        <v>13</v>
      </c>
      <c r="F7" s="24" t="s">
        <v>13</v>
      </c>
      <c r="G7" s="35" t="s">
        <v>158</v>
      </c>
      <c r="H7" s="22" t="s">
        <v>13</v>
      </c>
      <c r="I7" s="16" t="s">
        <v>14</v>
      </c>
      <c r="J7" s="54">
        <v>41169.479166666664</v>
      </c>
      <c r="K7" s="54">
        <v>41169.548611111109</v>
      </c>
      <c r="L7" s="55">
        <f t="shared" si="0"/>
        <v>1.67</v>
      </c>
      <c r="M7" s="13" t="s">
        <v>34</v>
      </c>
      <c r="N7" s="75">
        <f>IF(COUNTIF(G$4:G7,G7)&gt;1,IF(COUNTIF(F$4:F7,F7)&gt;1,IF(COUNTIF(E$4:E7,E7)&gt;1,1,0),0),0)</f>
        <v>0</v>
      </c>
    </row>
    <row r="8" spans="3:14" ht="15.75" thickBot="1" x14ac:dyDescent="0.3">
      <c r="C8" s="18">
        <v>5</v>
      </c>
      <c r="D8" s="16">
        <f t="shared" si="1"/>
        <v>38</v>
      </c>
      <c r="E8" s="22" t="s">
        <v>13</v>
      </c>
      <c r="F8" s="24" t="s">
        <v>13</v>
      </c>
      <c r="G8" s="13" t="s">
        <v>157</v>
      </c>
      <c r="H8" s="22" t="s">
        <v>13</v>
      </c>
      <c r="I8" s="16" t="s">
        <v>14</v>
      </c>
      <c r="J8" s="54">
        <v>41170.395833333336</v>
      </c>
      <c r="K8" s="54">
        <v>41170.729166666664</v>
      </c>
      <c r="L8" s="55">
        <f t="shared" si="0"/>
        <v>8</v>
      </c>
      <c r="M8" s="13" t="s">
        <v>15</v>
      </c>
      <c r="N8" s="75">
        <f>IF(COUNTIF(G$4:G8,G8)&gt;1,IF(COUNTIF(F$4:F8,F8)&gt;1,IF(COUNTIF(E$4:E8,E8)&gt;1,1,0),0),0)</f>
        <v>1</v>
      </c>
    </row>
    <row r="9" spans="3:14" ht="15.75" thickBot="1" x14ac:dyDescent="0.3">
      <c r="C9" s="18">
        <v>6</v>
      </c>
      <c r="D9" s="16">
        <f t="shared" si="1"/>
        <v>38</v>
      </c>
      <c r="E9" s="22"/>
      <c r="F9" s="24"/>
      <c r="G9" s="13"/>
      <c r="H9" s="22"/>
      <c r="I9" s="16" t="s">
        <v>14</v>
      </c>
      <c r="J9" s="54"/>
      <c r="K9" s="54"/>
      <c r="L9" s="55">
        <f t="shared" si="0"/>
        <v>0</v>
      </c>
      <c r="M9" s="13"/>
      <c r="N9" s="75">
        <f>IF(COUNTIF(G$4:G9,G9)&gt;1,IF(COUNTIF(F$4:F9,F9)&gt;1,IF(COUNTIF(E$4:E9,E9)&gt;1,1,0),0),0)</f>
        <v>0</v>
      </c>
    </row>
    <row r="10" spans="3:14" ht="15.75" thickBot="1" x14ac:dyDescent="0.3">
      <c r="C10" s="18">
        <v>7</v>
      </c>
      <c r="D10" s="16">
        <f t="shared" si="1"/>
        <v>38</v>
      </c>
      <c r="E10" s="22"/>
      <c r="F10" s="24"/>
      <c r="G10" s="13"/>
      <c r="H10" s="22"/>
      <c r="I10" s="16" t="s">
        <v>14</v>
      </c>
      <c r="J10" s="54"/>
      <c r="K10" s="54"/>
      <c r="L10" s="55">
        <f t="shared" si="0"/>
        <v>0</v>
      </c>
      <c r="M10" s="13"/>
      <c r="N10" s="75">
        <f>IF(COUNTIF(G$4:G10,G10)&gt;1,IF(COUNTIF(F$4:F10,F10)&gt;1,IF(COUNTIF(E$4:E10,E10)&gt;1,1,0),0),0)</f>
        <v>0</v>
      </c>
    </row>
    <row r="11" spans="3:14" ht="15.75" thickBot="1" x14ac:dyDescent="0.3">
      <c r="C11" s="18">
        <v>8</v>
      </c>
      <c r="D11" s="16">
        <f t="shared" si="1"/>
        <v>38</v>
      </c>
      <c r="E11" s="22"/>
      <c r="F11" s="24"/>
      <c r="G11" s="35"/>
      <c r="H11" s="22"/>
      <c r="I11" s="16" t="s">
        <v>14</v>
      </c>
      <c r="J11" s="54"/>
      <c r="K11" s="54"/>
      <c r="L11" s="55">
        <f t="shared" si="0"/>
        <v>0</v>
      </c>
      <c r="M11" s="13"/>
      <c r="N11" s="75">
        <f>IF(COUNTIF(G$4:G11,G11)&gt;1,IF(COUNTIF(F$4:F11,F11)&gt;1,IF(COUNTIF(E$4:E11,E11)&gt;1,1,0),0),0)</f>
        <v>0</v>
      </c>
    </row>
    <row r="12" spans="3:14" ht="15.75" thickBot="1" x14ac:dyDescent="0.3">
      <c r="C12" s="18">
        <v>9</v>
      </c>
      <c r="D12" s="16">
        <f t="shared" si="1"/>
        <v>38</v>
      </c>
      <c r="E12" s="22"/>
      <c r="F12" s="24"/>
      <c r="G12" s="24"/>
      <c r="H12" s="22"/>
      <c r="I12" s="16" t="s">
        <v>14</v>
      </c>
      <c r="J12" s="54"/>
      <c r="K12" s="54"/>
      <c r="L12" s="55">
        <f t="shared" si="0"/>
        <v>0</v>
      </c>
      <c r="M12" s="13"/>
      <c r="N12" s="75">
        <f>IF(COUNTIF(G$4:G12,G12)&gt;1,IF(COUNTIF(F$4:F12,F12)&gt;1,IF(COUNTIF(E$4:E12,E12)&gt;1,1,0),0),0)</f>
        <v>0</v>
      </c>
    </row>
    <row r="13" spans="3:14" ht="15.75" thickBot="1" x14ac:dyDescent="0.3">
      <c r="C13" s="18">
        <v>10</v>
      </c>
      <c r="D13" s="16">
        <f t="shared" si="1"/>
        <v>38</v>
      </c>
      <c r="E13" s="22"/>
      <c r="F13" s="24"/>
      <c r="G13" s="24"/>
      <c r="H13" s="22"/>
      <c r="I13" s="16" t="s">
        <v>14</v>
      </c>
      <c r="J13" s="54"/>
      <c r="K13" s="54"/>
      <c r="L13" s="55">
        <f t="shared" si="0"/>
        <v>0</v>
      </c>
      <c r="M13" s="13"/>
      <c r="N13" s="75">
        <f>IF(COUNTIF(G$4:G13,G13)&gt;1,IF(COUNTIF(F$4:F13,F13)&gt;1,IF(COUNTIF(E$4:E13,E13)&gt;1,1,0),0),0)</f>
        <v>0</v>
      </c>
    </row>
    <row r="14" spans="3:14" ht="15.75" thickBot="1" x14ac:dyDescent="0.3">
      <c r="C14" s="18">
        <v>11</v>
      </c>
      <c r="D14" s="16">
        <f t="shared" si="1"/>
        <v>38</v>
      </c>
      <c r="E14" s="22"/>
      <c r="F14" s="24"/>
      <c r="G14" s="24"/>
      <c r="H14" s="22"/>
      <c r="I14" s="16" t="s">
        <v>14</v>
      </c>
      <c r="J14" s="54"/>
      <c r="K14" s="54"/>
      <c r="L14" s="55">
        <f t="shared" si="0"/>
        <v>0</v>
      </c>
      <c r="M14" s="13"/>
      <c r="N14" s="75">
        <f>IF(COUNTIF(G$4:G14,G14)&gt;1,IF(COUNTIF(F$4:F14,F14)&gt;1,IF(COUNTIF(E$4:E14,E14)&gt;1,1,0),0),0)</f>
        <v>0</v>
      </c>
    </row>
    <row r="15" spans="3:14" ht="15.75" thickBot="1" x14ac:dyDescent="0.3">
      <c r="C15" s="18">
        <v>12</v>
      </c>
      <c r="D15" s="16">
        <f t="shared" si="1"/>
        <v>38</v>
      </c>
      <c r="E15" s="22"/>
      <c r="F15" s="24"/>
      <c r="G15" s="24"/>
      <c r="H15" s="22"/>
      <c r="I15" s="16" t="s">
        <v>14</v>
      </c>
      <c r="J15" s="54"/>
      <c r="K15" s="54"/>
      <c r="L15" s="55">
        <f t="shared" si="0"/>
        <v>0</v>
      </c>
      <c r="M15" s="13"/>
      <c r="N15" s="75">
        <f>IF(COUNTIF(G$4:G15,G15)&gt;1,IF(COUNTIF(F$4:F15,F15)&gt;1,IF(COUNTIF(E$4:E15,E15)&gt;1,1,0),0),0)</f>
        <v>0</v>
      </c>
    </row>
    <row r="16" spans="3:14" ht="15.75" thickBot="1" x14ac:dyDescent="0.3">
      <c r="C16" s="18">
        <v>13</v>
      </c>
      <c r="D16" s="16">
        <f t="shared" si="1"/>
        <v>38</v>
      </c>
      <c r="E16" s="22"/>
      <c r="F16" s="24"/>
      <c r="G16" s="24"/>
      <c r="H16" s="22"/>
      <c r="I16" s="16" t="s">
        <v>14</v>
      </c>
      <c r="J16" s="54"/>
      <c r="K16" s="54"/>
      <c r="L16" s="55">
        <f t="shared" si="0"/>
        <v>0</v>
      </c>
      <c r="M16" s="13"/>
      <c r="N16" s="75">
        <f>IF(COUNTIF(G$4:G16,G16)&gt;1,IF(COUNTIF(F$4:F16,F16)&gt;1,IF(COUNTIF(E$4:E16,E16)&gt;1,1,0),0),0)</f>
        <v>0</v>
      </c>
    </row>
    <row r="17" spans="3:14" ht="15.75" thickBot="1" x14ac:dyDescent="0.3">
      <c r="C17" s="18">
        <v>14</v>
      </c>
      <c r="D17" s="16">
        <f t="shared" si="1"/>
        <v>38</v>
      </c>
      <c r="E17" s="22"/>
      <c r="F17" s="24"/>
      <c r="G17" s="24"/>
      <c r="H17" s="22"/>
      <c r="I17" s="16" t="s">
        <v>14</v>
      </c>
      <c r="J17" s="54"/>
      <c r="K17" s="54"/>
      <c r="L17" s="55">
        <f t="shared" si="0"/>
        <v>0</v>
      </c>
      <c r="M17" s="13"/>
      <c r="N17" s="75">
        <f>IF(COUNTIF(G$4:G17,G17)&gt;1,IF(COUNTIF(F$4:F17,F17)&gt;1,IF(COUNTIF(E$4:E17,E17)&gt;1,1,0),0),0)</f>
        <v>0</v>
      </c>
    </row>
    <row r="18" spans="3:14" ht="15.75" thickBot="1" x14ac:dyDescent="0.3">
      <c r="C18" s="18">
        <v>15</v>
      </c>
      <c r="D18" s="16">
        <f t="shared" si="1"/>
        <v>38</v>
      </c>
      <c r="E18" s="22"/>
      <c r="F18" s="24"/>
      <c r="G18" s="24"/>
      <c r="H18" s="22"/>
      <c r="I18" s="16" t="s">
        <v>14</v>
      </c>
      <c r="J18" s="54"/>
      <c r="K18" s="54"/>
      <c r="L18" s="55">
        <f t="shared" si="0"/>
        <v>0</v>
      </c>
      <c r="M18" s="13"/>
      <c r="N18" s="75">
        <f>IF(COUNTIF(G$4:G18,G18)&gt;1,IF(COUNTIF(F$4:F18,F18)&gt;1,IF(COUNTIF(E$4:E18,E18)&gt;1,1,0),0),0)</f>
        <v>0</v>
      </c>
    </row>
    <row r="19" spans="3:14" ht="15.75" thickBot="1" x14ac:dyDescent="0.3">
      <c r="C19" s="18">
        <v>16</v>
      </c>
      <c r="D19" s="16">
        <f t="shared" si="1"/>
        <v>38</v>
      </c>
      <c r="E19" s="22"/>
      <c r="F19" s="24"/>
      <c r="G19" s="24"/>
      <c r="H19" s="22"/>
      <c r="I19" s="16" t="s">
        <v>14</v>
      </c>
      <c r="J19" s="54"/>
      <c r="K19" s="54"/>
      <c r="L19" s="55">
        <f t="shared" si="0"/>
        <v>0</v>
      </c>
      <c r="M19" s="13"/>
      <c r="N19" s="75">
        <f>IF(COUNTIF(G$4:G19,G19)&gt;1,IF(COUNTIF(F$4:F19,F19)&gt;1,IF(COUNTIF(E$4:E19,E19)&gt;1,1,0),0),0)</f>
        <v>0</v>
      </c>
    </row>
    <row r="20" spans="3:14" ht="15.75" thickBot="1" x14ac:dyDescent="0.3">
      <c r="C20" s="18">
        <v>17</v>
      </c>
      <c r="D20" s="16">
        <f t="shared" si="1"/>
        <v>38</v>
      </c>
      <c r="E20" s="22"/>
      <c r="F20" s="24"/>
      <c r="G20" s="24"/>
      <c r="H20" s="22"/>
      <c r="I20" s="16" t="s">
        <v>14</v>
      </c>
      <c r="J20" s="54"/>
      <c r="K20" s="54"/>
      <c r="L20" s="55">
        <f t="shared" si="0"/>
        <v>0</v>
      </c>
      <c r="M20" s="13"/>
      <c r="N20" s="75">
        <f>IF(COUNTIF(G$4:G20,G20)&gt;1,IF(COUNTIF(F$4:F20,F20)&gt;1,IF(COUNTIF(E$4:E20,E20)&gt;1,1,0),0),0)</f>
        <v>0</v>
      </c>
    </row>
    <row r="21" spans="3:14" ht="15.75" thickBot="1" x14ac:dyDescent="0.3">
      <c r="C21" s="18">
        <v>18</v>
      </c>
      <c r="D21" s="16">
        <f t="shared" si="1"/>
        <v>38</v>
      </c>
      <c r="E21" s="22"/>
      <c r="F21" s="24"/>
      <c r="G21" s="24"/>
      <c r="H21" s="22"/>
      <c r="I21" s="16" t="s">
        <v>14</v>
      </c>
      <c r="J21" s="54"/>
      <c r="K21" s="54"/>
      <c r="L21" s="55">
        <f t="shared" si="0"/>
        <v>0</v>
      </c>
      <c r="M21" s="13"/>
      <c r="N21" s="75">
        <f>IF(COUNTIF(G$4:G21,G21)&gt;1,IF(COUNTIF(F$4:F21,F21)&gt;1,IF(COUNTIF(E$4:E21,E21)&gt;1,1,0),0),0)</f>
        <v>0</v>
      </c>
    </row>
    <row r="22" spans="3:14" ht="15.75" thickBot="1" x14ac:dyDescent="0.3">
      <c r="C22" s="18">
        <v>19</v>
      </c>
      <c r="D22" s="16">
        <f t="shared" si="1"/>
        <v>38</v>
      </c>
      <c r="E22" s="22"/>
      <c r="F22" s="24"/>
      <c r="G22" s="24"/>
      <c r="H22" s="22"/>
      <c r="I22" s="16" t="s">
        <v>14</v>
      </c>
      <c r="J22" s="54"/>
      <c r="K22" s="54"/>
      <c r="L22" s="55">
        <f t="shared" si="0"/>
        <v>0</v>
      </c>
      <c r="M22" s="13"/>
      <c r="N22" s="75">
        <f>IF(COUNTIF(G$4:G22,G22)&gt;1,IF(COUNTIF(F$4:F22,F22)&gt;1,IF(COUNTIF(E$4:E22,E22)&gt;1,1,0),0),0)</f>
        <v>0</v>
      </c>
    </row>
    <row r="23" spans="3:14" ht="15.75" thickBot="1" x14ac:dyDescent="0.3">
      <c r="C23" s="18">
        <v>20</v>
      </c>
      <c r="D23" s="16">
        <f t="shared" si="1"/>
        <v>38</v>
      </c>
      <c r="E23" s="22"/>
      <c r="F23" s="24"/>
      <c r="G23" s="24"/>
      <c r="H23" s="22"/>
      <c r="I23" s="16" t="s">
        <v>14</v>
      </c>
      <c r="J23" s="54"/>
      <c r="K23" s="54"/>
      <c r="L23" s="55">
        <f t="shared" si="0"/>
        <v>0</v>
      </c>
      <c r="M23" s="13"/>
      <c r="N23" s="75">
        <f>IF(COUNTIF(G$4:G23,G23)&gt;1,IF(COUNTIF(F$4:F23,F23)&gt;1,IF(COUNTIF(E$4:E23,E23)&gt;1,1,0),0),0)</f>
        <v>0</v>
      </c>
    </row>
    <row r="24" spans="3:14" ht="15.75" thickBot="1" x14ac:dyDescent="0.3">
      <c r="C24" s="18">
        <v>21</v>
      </c>
      <c r="D24" s="16">
        <f t="shared" si="1"/>
        <v>38</v>
      </c>
      <c r="E24" s="22"/>
      <c r="F24" s="24"/>
      <c r="G24" s="24"/>
      <c r="H24" s="22"/>
      <c r="I24" s="16" t="s">
        <v>14</v>
      </c>
      <c r="J24" s="54"/>
      <c r="K24" s="54"/>
      <c r="L24" s="55">
        <f t="shared" si="0"/>
        <v>0</v>
      </c>
      <c r="M24" s="13"/>
      <c r="N24" s="75">
        <f>IF(COUNTIF(G$4:G24,G24)&gt;1,IF(COUNTIF(F$4:F24,F24)&gt;1,IF(COUNTIF(E$4:E24,E24)&gt;1,1,0),0),0)</f>
        <v>0</v>
      </c>
    </row>
    <row r="25" spans="3:14" ht="15.75" thickBot="1" x14ac:dyDescent="0.3">
      <c r="C25" s="18">
        <v>22</v>
      </c>
      <c r="D25" s="16">
        <f t="shared" si="1"/>
        <v>38</v>
      </c>
      <c r="E25" s="22"/>
      <c r="F25" s="24"/>
      <c r="G25" s="24"/>
      <c r="H25" s="22"/>
      <c r="I25" s="16" t="s">
        <v>14</v>
      </c>
      <c r="J25" s="54"/>
      <c r="K25" s="54"/>
      <c r="L25" s="55">
        <f t="shared" si="0"/>
        <v>0</v>
      </c>
      <c r="M25" s="13"/>
      <c r="N25" s="75">
        <f>IF(COUNTIF(G$4:G25,G25)&gt;1,IF(COUNTIF(F$4:F25,F25)&gt;1,IF(COUNTIF(E$4:E25,E25)&gt;1,1,0),0),0)</f>
        <v>0</v>
      </c>
    </row>
    <row r="26" spans="3:14" ht="15.75" thickBot="1" x14ac:dyDescent="0.3">
      <c r="C26" s="18">
        <v>23</v>
      </c>
      <c r="D26" s="16">
        <f t="shared" si="1"/>
        <v>38</v>
      </c>
      <c r="E26" s="22"/>
      <c r="F26" s="24"/>
      <c r="G26" s="24"/>
      <c r="H26" s="22"/>
      <c r="I26" s="16" t="s">
        <v>14</v>
      </c>
      <c r="J26" s="54"/>
      <c r="K26" s="54"/>
      <c r="L26" s="55">
        <f t="shared" si="0"/>
        <v>0</v>
      </c>
      <c r="M26" s="13"/>
      <c r="N26" s="75">
        <f>IF(COUNTIF(G$4:G26,G26)&gt;1,IF(COUNTIF(F$4:F26,F26)&gt;1,IF(COUNTIF(E$4:E26,E26)&gt;1,1,0),0),0)</f>
        <v>0</v>
      </c>
    </row>
    <row r="27" spans="3:14" ht="15.75" thickBot="1" x14ac:dyDescent="0.3">
      <c r="C27" s="18">
        <v>24</v>
      </c>
      <c r="D27" s="16">
        <f t="shared" si="1"/>
        <v>38</v>
      </c>
      <c r="E27" s="22"/>
      <c r="F27" s="24"/>
      <c r="G27" s="24"/>
      <c r="H27" s="22"/>
      <c r="I27" s="16" t="s">
        <v>14</v>
      </c>
      <c r="J27" s="54"/>
      <c r="K27" s="54"/>
      <c r="L27" s="55">
        <f t="shared" si="0"/>
        <v>0</v>
      </c>
      <c r="M27" s="13"/>
      <c r="N27" s="75">
        <f>IF(COUNTIF(G$4:G27,G27)&gt;1,IF(COUNTIF(F$4:F27,F27)&gt;1,IF(COUNTIF(E$4:E27,E27)&gt;1,1,0),0),0)</f>
        <v>0</v>
      </c>
    </row>
    <row r="28" spans="3:14" ht="15.75" thickBot="1" x14ac:dyDescent="0.3">
      <c r="C28" s="18">
        <v>25</v>
      </c>
      <c r="D28" s="16">
        <f t="shared" si="1"/>
        <v>38</v>
      </c>
      <c r="E28" s="22"/>
      <c r="F28" s="24"/>
      <c r="G28" s="24"/>
      <c r="H28" s="22"/>
      <c r="I28" s="16" t="s">
        <v>14</v>
      </c>
      <c r="J28" s="54"/>
      <c r="K28" s="54"/>
      <c r="L28" s="55">
        <f t="shared" si="0"/>
        <v>0</v>
      </c>
      <c r="M28" s="13"/>
      <c r="N28" s="75">
        <f>IF(COUNTIF(G$4:G28,G28)&gt;1,IF(COUNTIF(F$4:F28,F28)&gt;1,IF(COUNTIF(E$4:E28,E28)&gt;1,1,0),0),0)</f>
        <v>0</v>
      </c>
    </row>
    <row r="35" spans="3:14" x14ac:dyDescent="0.25">
      <c r="C35" s="15" t="s">
        <v>0</v>
      </c>
      <c r="D35" s="15" t="s">
        <v>1</v>
      </c>
      <c r="E35" s="1" t="s">
        <v>2</v>
      </c>
      <c r="F35" s="46" t="s">
        <v>3</v>
      </c>
      <c r="G35" s="73" t="s">
        <v>4</v>
      </c>
      <c r="H35" s="1" t="s">
        <v>5</v>
      </c>
      <c r="I35" s="15" t="s">
        <v>6</v>
      </c>
      <c r="J35" s="68" t="s">
        <v>7</v>
      </c>
      <c r="K35" s="71" t="s">
        <v>8</v>
      </c>
      <c r="L35" s="15" t="s">
        <v>9</v>
      </c>
      <c r="M35" s="31" t="s">
        <v>10</v>
      </c>
      <c r="N35" s="1" t="s">
        <v>11</v>
      </c>
    </row>
    <row r="36" spans="3:14" ht="15.75" thickBot="1" x14ac:dyDescent="0.3">
      <c r="C36" s="18">
        <v>1</v>
      </c>
      <c r="D36" s="18">
        <f t="shared" ref="D36:D46" si="2">D4</f>
        <v>38</v>
      </c>
      <c r="E36" s="22" t="str">
        <f t="shared" ref="E36:H46" si="3">TEXT(E4,"")</f>
        <v>iTrade</v>
      </c>
      <c r="F36" s="22" t="str">
        <f t="shared" si="3"/>
        <v>Perma</v>
      </c>
      <c r="G36" s="13" t="str">
        <f>TEXT(G4,"")</f>
        <v>Confirmation Box for Depreciation Page</v>
      </c>
      <c r="H36" s="24" t="str">
        <f t="shared" si="3"/>
        <v>Request</v>
      </c>
      <c r="I36" s="18" t="s">
        <v>14</v>
      </c>
      <c r="J36" s="66">
        <f t="array" ref="J36">MIN(IF(G36=G4:G20,J4:J20))</f>
        <v>41169.416666666664</v>
      </c>
      <c r="K36" s="66">
        <f t="array" ref="K36">MAX(IF(G36=G4:G20,K4:K20))</f>
        <v>41169.770833333336</v>
      </c>
      <c r="L36" s="67">
        <f t="array" ref="L36">SUM(IF(E36&amp;F36&amp;G36=E4:E28&amp;F4:F28&amp;G4:G28,L4:L28))</f>
        <v>3.83</v>
      </c>
      <c r="M36" s="24" t="str">
        <f t="shared" ref="M36:M46" si="4">TEXT(M4,"")</f>
        <v>WIP</v>
      </c>
      <c r="N36" s="18"/>
    </row>
    <row r="37" spans="3:14" ht="15.75" thickBot="1" x14ac:dyDescent="0.3">
      <c r="C37" s="18">
        <v>2</v>
      </c>
      <c r="D37" s="18">
        <f t="shared" si="2"/>
        <v>38</v>
      </c>
      <c r="E37" s="22" t="str">
        <f t="shared" si="3"/>
        <v>General</v>
      </c>
      <c r="F37" s="22" t="str">
        <f t="shared" si="3"/>
        <v>General</v>
      </c>
      <c r="G37" s="13" t="str">
        <f t="shared" si="3"/>
        <v xml:space="preserve">Sql Bulk Copy </v>
      </c>
      <c r="H37" s="24" t="str">
        <f t="shared" si="3"/>
        <v>General</v>
      </c>
      <c r="I37" s="16" t="s">
        <v>14</v>
      </c>
      <c r="J37" s="66">
        <f t="array" ref="J37">MIN(IF(G37=G4:G21,J4:J21))</f>
        <v>41169.5625</v>
      </c>
      <c r="K37" s="66">
        <f t="array" ref="K37">MAX(IF(G37=G4:G28,K4:K28))</f>
        <v>41170.729166666664</v>
      </c>
      <c r="L37" s="18">
        <f t="array" ref="L37">SUM(IF(E37&amp;F37&amp;G37=E4:E28&amp;F4:F28&amp;G4:G28,L4:L28))</f>
        <v>10.67</v>
      </c>
      <c r="M37" s="24" t="str">
        <f t="shared" si="4"/>
        <v>WIP</v>
      </c>
      <c r="N37" s="18"/>
    </row>
    <row r="38" spans="3:14" ht="15.75" thickBot="1" x14ac:dyDescent="0.3">
      <c r="C38" s="18">
        <v>3</v>
      </c>
      <c r="D38" s="18">
        <f t="shared" si="2"/>
        <v>38</v>
      </c>
      <c r="E38" s="22" t="str">
        <f t="shared" si="3"/>
        <v>iTrade</v>
      </c>
      <c r="F38" s="22" t="str">
        <f t="shared" si="3"/>
        <v>Perma</v>
      </c>
      <c r="G38" s="13" t="str">
        <f t="shared" si="3"/>
        <v>Confirmation Box for Depreciation Page</v>
      </c>
      <c r="H38" s="24" t="str">
        <f t="shared" si="3"/>
        <v>Request</v>
      </c>
      <c r="I38" s="16" t="s">
        <v>14</v>
      </c>
      <c r="J38" s="66">
        <f t="array" ref="J38">MIN(IF(G38=G4:G22,J4:J22))</f>
        <v>41169.416666666664</v>
      </c>
      <c r="K38" s="66">
        <f t="array" ref="K38">MAX(IF(G38=G4:G28,K4:K28))</f>
        <v>41169.770833333336</v>
      </c>
      <c r="L38" s="18">
        <f t="array" ref="L38">SUM(IF(E38&amp;F38&amp;G38=E4:E28&amp;F4:F28&amp;G4:G28,L4:L28))</f>
        <v>3.83</v>
      </c>
      <c r="M38" s="24" t="str">
        <f t="shared" si="4"/>
        <v>Completed</v>
      </c>
      <c r="N38" s="18"/>
    </row>
    <row r="39" spans="3:14" ht="15.75" thickBot="1" x14ac:dyDescent="0.3">
      <c r="C39" s="18">
        <v>4</v>
      </c>
      <c r="D39" s="18">
        <f t="shared" si="2"/>
        <v>38</v>
      </c>
      <c r="E39" s="22" t="str">
        <f t="shared" si="3"/>
        <v>General</v>
      </c>
      <c r="F39" s="22" t="str">
        <f t="shared" si="3"/>
        <v>General</v>
      </c>
      <c r="G39" s="13" t="str">
        <f t="shared" si="3"/>
        <v xml:space="preserve">Peoples And Project-Requirement </v>
      </c>
      <c r="H39" s="24" t="str">
        <f t="shared" si="3"/>
        <v>General</v>
      </c>
      <c r="I39" s="16" t="s">
        <v>14</v>
      </c>
      <c r="J39" s="66">
        <f t="array" ref="J39">MIN(IF(G39=G4:G23,J4:J23))</f>
        <v>41169.479166666664</v>
      </c>
      <c r="K39" s="66">
        <f t="array" ref="K39">MAX(IF(G39=G4:G28,K4:K28))</f>
        <v>41169.548611111109</v>
      </c>
      <c r="L39" s="18">
        <f t="array" ref="L39">SUM(IF(E39&amp;F39&amp;G39=E4:E28&amp;F4:F28&amp;G4:G28,L4:L28))</f>
        <v>1.67</v>
      </c>
      <c r="M39" s="24" t="str">
        <f t="shared" si="4"/>
        <v>WIP</v>
      </c>
      <c r="N39" s="18"/>
    </row>
    <row r="40" spans="3:14" ht="15.75" thickBot="1" x14ac:dyDescent="0.3">
      <c r="C40" s="18">
        <v>5</v>
      </c>
      <c r="D40" s="18">
        <f t="shared" si="2"/>
        <v>38</v>
      </c>
      <c r="E40" s="22" t="str">
        <f t="shared" si="3"/>
        <v>General</v>
      </c>
      <c r="F40" s="22" t="str">
        <f t="shared" si="3"/>
        <v>General</v>
      </c>
      <c r="G40" s="13" t="str">
        <f t="shared" si="3"/>
        <v xml:space="preserve">Sql Bulk Copy </v>
      </c>
      <c r="H40" s="24" t="str">
        <f t="shared" si="3"/>
        <v>General</v>
      </c>
      <c r="I40" s="16" t="s">
        <v>14</v>
      </c>
      <c r="J40" s="66">
        <f t="array" ref="J40">MIN(IF(G40=G4:G24,J4:J24))</f>
        <v>41169.5625</v>
      </c>
      <c r="K40" s="66">
        <f t="array" ref="K40">MAX(IF(G40=G4:G28,K4:K28))</f>
        <v>41170.729166666664</v>
      </c>
      <c r="L40" s="18">
        <f t="array" ref="L40">SUM(IF(E40&amp;F40&amp;G40=E4:E28&amp;F4:F28&amp;G4:G28,L4:L28))</f>
        <v>10.67</v>
      </c>
      <c r="M40" s="24" t="str">
        <f t="shared" si="4"/>
        <v>Completed</v>
      </c>
      <c r="N40" s="18"/>
    </row>
    <row r="41" spans="3:14" ht="15.75" thickBot="1" x14ac:dyDescent="0.3">
      <c r="C41" s="18">
        <v>6</v>
      </c>
      <c r="D41" s="18">
        <f t="shared" si="2"/>
        <v>38</v>
      </c>
      <c r="E41" s="22" t="str">
        <f t="shared" si="3"/>
        <v/>
      </c>
      <c r="F41" s="22" t="str">
        <f t="shared" si="3"/>
        <v/>
      </c>
      <c r="G41" s="13" t="str">
        <f t="shared" si="3"/>
        <v/>
      </c>
      <c r="H41" s="24" t="str">
        <f t="shared" si="3"/>
        <v/>
      </c>
      <c r="I41" s="16" t="s">
        <v>14</v>
      </c>
      <c r="J41" s="66">
        <f t="array" ref="J41">MIN(IF(G41=G4:G25,J4:J25))</f>
        <v>0</v>
      </c>
      <c r="K41" s="66">
        <f t="array" ref="K41">MAX(IF(G41=G4:G28,K4:K28))</f>
        <v>0</v>
      </c>
      <c r="L41" s="18">
        <f t="array" ref="L41">SUM(IF(E41&amp;F41&amp;G41=E4:E28&amp;F4:F28&amp;G4:G28,L4:L28))</f>
        <v>0</v>
      </c>
      <c r="M41" s="24" t="str">
        <f t="shared" si="4"/>
        <v/>
      </c>
      <c r="N41" s="18"/>
    </row>
    <row r="42" spans="3:14" ht="15.75" thickBot="1" x14ac:dyDescent="0.3">
      <c r="C42" s="18">
        <v>7</v>
      </c>
      <c r="D42" s="18">
        <f t="shared" si="2"/>
        <v>38</v>
      </c>
      <c r="E42" s="22" t="str">
        <f t="shared" si="3"/>
        <v/>
      </c>
      <c r="F42" s="22" t="str">
        <f t="shared" si="3"/>
        <v/>
      </c>
      <c r="G42" s="13" t="str">
        <f t="shared" si="3"/>
        <v/>
      </c>
      <c r="H42" s="24" t="str">
        <f t="shared" si="3"/>
        <v/>
      </c>
      <c r="I42" s="16" t="s">
        <v>14</v>
      </c>
      <c r="J42" s="66">
        <f t="array" ref="J42">MIN(IF(G42=G4:G26,J4:J26))</f>
        <v>0</v>
      </c>
      <c r="K42" s="66">
        <f t="array" ref="K42">MAX(IF(G42=G4:G28,K4:K28))</f>
        <v>0</v>
      </c>
      <c r="L42" s="18">
        <f t="array" ref="L42">SUM(IF(E42&amp;F42&amp;G42=E4:E28&amp;F4:F28&amp;G4:G28,L4:L28))</f>
        <v>0</v>
      </c>
      <c r="M42" s="24" t="str">
        <f t="shared" si="4"/>
        <v/>
      </c>
      <c r="N42" s="18"/>
    </row>
    <row r="43" spans="3:14" ht="15.75" thickBot="1" x14ac:dyDescent="0.3">
      <c r="C43" s="18">
        <v>8</v>
      </c>
      <c r="D43" s="18">
        <f t="shared" si="2"/>
        <v>38</v>
      </c>
      <c r="E43" s="22" t="str">
        <f t="shared" si="3"/>
        <v/>
      </c>
      <c r="F43" s="22" t="str">
        <f t="shared" si="3"/>
        <v/>
      </c>
      <c r="G43" s="13" t="str">
        <f t="shared" si="3"/>
        <v/>
      </c>
      <c r="H43" s="24" t="str">
        <f t="shared" si="3"/>
        <v/>
      </c>
      <c r="I43" s="16" t="s">
        <v>14</v>
      </c>
      <c r="J43" s="66">
        <f t="array" ref="J43">MIN(IF(G43=G4:G28,J4:J28))</f>
        <v>0</v>
      </c>
      <c r="K43" s="66">
        <f t="array" ref="K43">MAX(IF(G43=G4:G28,K4:K28))</f>
        <v>0</v>
      </c>
      <c r="L43" s="18">
        <f t="array" ref="L43">SUM(IF(E43&amp;F43&amp;G43=E4:E28&amp;F4:F28&amp;G4:G28,L4:L28))</f>
        <v>0</v>
      </c>
      <c r="M43" s="24" t="str">
        <f t="shared" si="4"/>
        <v/>
      </c>
      <c r="N43" s="18"/>
    </row>
    <row r="44" spans="3:14" ht="15.75" thickBot="1" x14ac:dyDescent="0.3">
      <c r="C44" s="18">
        <v>9</v>
      </c>
      <c r="D44" s="18">
        <f t="shared" si="2"/>
        <v>38</v>
      </c>
      <c r="E44" s="22" t="str">
        <f t="shared" si="3"/>
        <v/>
      </c>
      <c r="F44" s="22" t="str">
        <f t="shared" si="3"/>
        <v/>
      </c>
      <c r="G44" s="13" t="str">
        <f t="shared" si="3"/>
        <v/>
      </c>
      <c r="H44" s="24" t="str">
        <f t="shared" si="3"/>
        <v/>
      </c>
      <c r="I44" s="16" t="s">
        <v>14</v>
      </c>
      <c r="J44" s="66">
        <f t="array" ref="J44">MIN(IF(G44=G4:G28,J4:J28))</f>
        <v>0</v>
      </c>
      <c r="K44" s="66">
        <f t="array" ref="K44">MAX(IF(G44=G4:G28,K4:K28))</f>
        <v>0</v>
      </c>
      <c r="L44" s="18">
        <f t="array" ref="L44">SUM(IF(E44&amp;F44&amp;G44=E4:E28&amp;F4:F28&amp;G4:G28,L4:L28))</f>
        <v>0</v>
      </c>
      <c r="M44" s="24" t="str">
        <f t="shared" si="4"/>
        <v/>
      </c>
      <c r="N44" s="18"/>
    </row>
    <row r="45" spans="3:14" ht="15.75" thickBot="1" x14ac:dyDescent="0.3">
      <c r="C45" s="18">
        <v>10</v>
      </c>
      <c r="D45" s="18">
        <f t="shared" si="2"/>
        <v>38</v>
      </c>
      <c r="E45" s="22" t="str">
        <f t="shared" si="3"/>
        <v/>
      </c>
      <c r="F45" s="22" t="str">
        <f t="shared" si="3"/>
        <v/>
      </c>
      <c r="G45" s="13" t="str">
        <f t="shared" si="3"/>
        <v/>
      </c>
      <c r="H45" s="24" t="str">
        <f t="shared" si="3"/>
        <v/>
      </c>
      <c r="I45" s="16" t="s">
        <v>14</v>
      </c>
      <c r="J45" s="66">
        <f t="array" ref="J45">MIN(IF(G45=G4:G28,J4:J28))</f>
        <v>0</v>
      </c>
      <c r="K45" s="66">
        <f t="array" ref="K45">MAX(IF(G45=G4:G28,K4:K28))</f>
        <v>0</v>
      </c>
      <c r="L45" s="18">
        <f t="array" ref="L45">SUM(IF(E45&amp;F45&amp;G45=E4:E28&amp;F4:F28&amp;G4:G28,L4:L28))</f>
        <v>0</v>
      </c>
      <c r="M45" s="24" t="str">
        <f t="shared" si="4"/>
        <v/>
      </c>
      <c r="N45" s="18"/>
    </row>
    <row r="46" spans="3:14" ht="15.75" thickBot="1" x14ac:dyDescent="0.3">
      <c r="C46" s="18">
        <v>11</v>
      </c>
      <c r="D46" s="18">
        <f t="shared" si="2"/>
        <v>38</v>
      </c>
      <c r="E46" s="22" t="str">
        <f t="shared" si="3"/>
        <v/>
      </c>
      <c r="F46" s="22" t="str">
        <f t="shared" si="3"/>
        <v/>
      </c>
      <c r="G46" s="13" t="str">
        <f t="shared" si="3"/>
        <v/>
      </c>
      <c r="H46" s="24" t="str">
        <f t="shared" si="3"/>
        <v/>
      </c>
      <c r="I46" s="16" t="s">
        <v>14</v>
      </c>
      <c r="J46" s="66">
        <f t="array" ref="J46">MIN(IF(G46=G4:G28,J4:J28))</f>
        <v>0</v>
      </c>
      <c r="K46" s="66">
        <f t="array" ref="K46">MAX(IF(G46=G4:G28,K4:K28))</f>
        <v>0</v>
      </c>
      <c r="L46" s="18">
        <f t="array" ref="L46">SUM(IF(E46&amp;F46&amp;G46=E4:E28&amp;F4:F28&amp;G4:G28,L4:L28))</f>
        <v>0</v>
      </c>
      <c r="M46" s="24" t="str">
        <f t="shared" si="4"/>
        <v/>
      </c>
      <c r="N46" s="18"/>
    </row>
    <row r="47" spans="3:14" ht="15.75" thickBot="1" x14ac:dyDescent="0.3">
      <c r="C47" s="18">
        <v>12</v>
      </c>
      <c r="D47" s="18">
        <f t="shared" ref="D47" si="5">D15</f>
        <v>38</v>
      </c>
      <c r="E47" s="22" t="str">
        <f t="shared" ref="E47:G47" si="6">TEXT(E15,"")</f>
        <v/>
      </c>
      <c r="F47" s="22" t="str">
        <f t="shared" si="6"/>
        <v/>
      </c>
      <c r="G47" s="13" t="str">
        <f t="shared" si="6"/>
        <v/>
      </c>
      <c r="H47" s="22"/>
      <c r="I47" s="16" t="s">
        <v>14</v>
      </c>
      <c r="J47" s="66">
        <f t="array" ref="J47">MIN(IF(G47=G4:G28,J4:J28))</f>
        <v>0</v>
      </c>
      <c r="K47" s="66">
        <f t="array" ref="K47">MAX(IF(G47=G4:G28,K4:K28))</f>
        <v>0</v>
      </c>
      <c r="L47" s="18">
        <f t="array" ref="L47">SUM(IF(E47&amp;F47&amp;G47=E4:E28&amp;F4:F28&amp;G4:G28,L4:L28))</f>
        <v>0</v>
      </c>
      <c r="M47" s="13"/>
      <c r="N47" s="18"/>
    </row>
    <row r="48" spans="3:14" x14ac:dyDescent="0.25">
      <c r="D48"/>
      <c r="E48"/>
      <c r="F48"/>
      <c r="H48"/>
      <c r="J48" s="69"/>
      <c r="K48" s="69"/>
      <c r="L48"/>
      <c r="M48"/>
    </row>
    <row r="49" spans="4:13" x14ac:dyDescent="0.25">
      <c r="D49"/>
      <c r="E49"/>
      <c r="F49"/>
      <c r="H49"/>
      <c r="J49" s="69"/>
      <c r="K49" s="69"/>
      <c r="L49"/>
      <c r="M49"/>
    </row>
    <row r="50" spans="4:13" x14ac:dyDescent="0.25">
      <c r="D50"/>
      <c r="E50"/>
      <c r="F50"/>
      <c r="H50"/>
      <c r="J50" s="69"/>
      <c r="K50" s="69"/>
      <c r="L50"/>
      <c r="M50"/>
    </row>
    <row r="51" spans="4:13" x14ac:dyDescent="0.25">
      <c r="D51"/>
      <c r="E51"/>
      <c r="F51"/>
      <c r="G51"/>
      <c r="H51"/>
      <c r="K51"/>
      <c r="L51"/>
      <c r="M51"/>
    </row>
    <row r="52" spans="4:13" x14ac:dyDescent="0.25">
      <c r="D52"/>
      <c r="E52"/>
      <c r="F52"/>
      <c r="G52"/>
      <c r="H52"/>
      <c r="K52"/>
      <c r="L52"/>
      <c r="M52"/>
    </row>
    <row r="53" spans="4:13" x14ac:dyDescent="0.25">
      <c r="D53"/>
      <c r="E53"/>
      <c r="F53"/>
      <c r="H53" s="85"/>
      <c r="K53"/>
      <c r="L53"/>
      <c r="M53"/>
    </row>
    <row r="54" spans="4:13" x14ac:dyDescent="0.25">
      <c r="D54"/>
      <c r="E54"/>
      <c r="F54"/>
      <c r="G54" s="83"/>
      <c r="H54" s="85"/>
      <c r="K54"/>
      <c r="L54"/>
      <c r="M54"/>
    </row>
    <row r="55" spans="4:13" x14ac:dyDescent="0.25">
      <c r="D55"/>
      <c r="E55"/>
      <c r="F55"/>
      <c r="G55" s="84"/>
      <c r="H55" s="85"/>
      <c r="K55"/>
      <c r="L55"/>
      <c r="M55"/>
    </row>
    <row r="56" spans="4:13" x14ac:dyDescent="0.25">
      <c r="D56"/>
      <c r="E56"/>
      <c r="F56"/>
      <c r="G56" s="84"/>
      <c r="H56" s="85"/>
      <c r="K56"/>
      <c r="L56"/>
      <c r="M56"/>
    </row>
    <row r="57" spans="4:13" x14ac:dyDescent="0.25">
      <c r="D57"/>
      <c r="E57"/>
      <c r="F57"/>
      <c r="H57" s="85"/>
      <c r="K57"/>
      <c r="L57"/>
      <c r="M57"/>
    </row>
    <row r="58" spans="4:13" x14ac:dyDescent="0.25">
      <c r="D58"/>
      <c r="E58"/>
      <c r="F58"/>
      <c r="G58" s="83"/>
      <c r="H58" s="85"/>
      <c r="K58"/>
      <c r="L58"/>
      <c r="M58"/>
    </row>
    <row r="59" spans="4:13" x14ac:dyDescent="0.25">
      <c r="D59"/>
      <c r="E59"/>
      <c r="F59"/>
      <c r="G59" s="84"/>
      <c r="H59" s="85"/>
      <c r="K59"/>
      <c r="L59"/>
      <c r="M59"/>
    </row>
    <row r="60" spans="4:13" x14ac:dyDescent="0.25">
      <c r="H60" s="85"/>
      <c r="J60" s="69"/>
      <c r="K60" s="70"/>
      <c r="L60" s="30"/>
    </row>
    <row r="61" spans="4:13" x14ac:dyDescent="0.25">
      <c r="G61"/>
      <c r="H61"/>
      <c r="J61" s="70"/>
      <c r="K61" s="70"/>
      <c r="L61" s="30"/>
    </row>
    <row r="62" spans="4:13" x14ac:dyDescent="0.25">
      <c r="G62"/>
      <c r="H62"/>
      <c r="J62" s="69"/>
      <c r="K62" s="70"/>
      <c r="L62" s="30"/>
    </row>
    <row r="63" spans="4:13" x14ac:dyDescent="0.25">
      <c r="G63"/>
      <c r="H63"/>
      <c r="J63" s="69"/>
      <c r="K63" s="70"/>
      <c r="L63" s="30"/>
    </row>
    <row r="64" spans="4:13" x14ac:dyDescent="0.25">
      <c r="G64"/>
      <c r="H64"/>
      <c r="J64" s="69"/>
      <c r="K64" s="70"/>
      <c r="L64" s="30"/>
    </row>
    <row r="65" spans="1:12" x14ac:dyDescent="0.25">
      <c r="A65" s="57" t="s">
        <v>5</v>
      </c>
      <c r="G65"/>
      <c r="H65"/>
      <c r="J65" s="69"/>
      <c r="K65" s="70"/>
      <c r="L65" s="30"/>
    </row>
    <row r="66" spans="1:12" x14ac:dyDescent="0.25">
      <c r="A66" s="56" t="s">
        <v>45</v>
      </c>
      <c r="G66"/>
      <c r="H66"/>
      <c r="J66" s="69"/>
      <c r="K66" s="70"/>
      <c r="L66" s="30"/>
    </row>
    <row r="67" spans="1:12" x14ac:dyDescent="0.25">
      <c r="A67" s="56" t="s">
        <v>13</v>
      </c>
      <c r="G67"/>
      <c r="H67"/>
      <c r="K67" s="14"/>
      <c r="L67" s="30"/>
    </row>
    <row r="68" spans="1:12" x14ac:dyDescent="0.25">
      <c r="A68" s="56" t="s">
        <v>79</v>
      </c>
      <c r="G68"/>
      <c r="H68"/>
      <c r="K68" s="14"/>
    </row>
    <row r="69" spans="1:12" x14ac:dyDescent="0.25">
      <c r="G69"/>
      <c r="H69"/>
    </row>
    <row r="70" spans="1:12" x14ac:dyDescent="0.25">
      <c r="A70" s="57" t="s">
        <v>10</v>
      </c>
    </row>
    <row r="71" spans="1:12" x14ac:dyDescent="0.25">
      <c r="A71" s="56" t="s">
        <v>15</v>
      </c>
    </row>
    <row r="72" spans="1:12" x14ac:dyDescent="0.25">
      <c r="A72" s="56" t="s">
        <v>34</v>
      </c>
    </row>
    <row r="73" spans="1:12" x14ac:dyDescent="0.25">
      <c r="A73" s="56" t="s">
        <v>115</v>
      </c>
    </row>
    <row r="75" spans="1:12" x14ac:dyDescent="0.25">
      <c r="B75" s="57" t="s">
        <v>2</v>
      </c>
      <c r="D75" s="47"/>
    </row>
    <row r="76" spans="1:12" x14ac:dyDescent="0.25">
      <c r="B76" s="56" t="s">
        <v>38</v>
      </c>
      <c r="D76" s="47"/>
    </row>
    <row r="77" spans="1:12" x14ac:dyDescent="0.25">
      <c r="B77" s="56" t="s">
        <v>39</v>
      </c>
    </row>
    <row r="78" spans="1:12" x14ac:dyDescent="0.25">
      <c r="B78" s="56" t="s">
        <v>18</v>
      </c>
    </row>
    <row r="79" spans="1:12" x14ac:dyDescent="0.25">
      <c r="B79" s="56" t="s">
        <v>116</v>
      </c>
    </row>
    <row r="80" spans="1:12" x14ac:dyDescent="0.25">
      <c r="B80" s="56" t="s">
        <v>113</v>
      </c>
    </row>
    <row r="81" spans="1:11" x14ac:dyDescent="0.25">
      <c r="B81" s="56" t="s">
        <v>46</v>
      </c>
    </row>
    <row r="82" spans="1:11" x14ac:dyDescent="0.25">
      <c r="B82" s="56" t="s">
        <v>85</v>
      </c>
    </row>
    <row r="83" spans="1:11" x14ac:dyDescent="0.25">
      <c r="B83" s="56" t="s">
        <v>117</v>
      </c>
    </row>
    <row r="84" spans="1:11" x14ac:dyDescent="0.25">
      <c r="B84" s="56" t="s">
        <v>118</v>
      </c>
    </row>
    <row r="85" spans="1:11" x14ac:dyDescent="0.25">
      <c r="B85" s="56" t="s">
        <v>119</v>
      </c>
    </row>
    <row r="86" spans="1:11" x14ac:dyDescent="0.25">
      <c r="B86" s="56" t="s">
        <v>13</v>
      </c>
    </row>
    <row r="88" spans="1:11" x14ac:dyDescent="0.25">
      <c r="A88" s="57" t="s">
        <v>38</v>
      </c>
      <c r="B88" s="57" t="s">
        <v>39</v>
      </c>
      <c r="C88" s="57" t="s">
        <v>18</v>
      </c>
      <c r="D88" s="57" t="s">
        <v>116</v>
      </c>
      <c r="E88" s="57" t="s">
        <v>113</v>
      </c>
      <c r="F88" s="57" t="s">
        <v>46</v>
      </c>
      <c r="G88" s="74" t="s">
        <v>85</v>
      </c>
      <c r="H88" s="57" t="s">
        <v>117</v>
      </c>
      <c r="I88" s="57" t="s">
        <v>118</v>
      </c>
      <c r="J88" s="57" t="s">
        <v>119</v>
      </c>
      <c r="K88" s="57" t="s">
        <v>13</v>
      </c>
    </row>
    <row r="89" spans="1:11" x14ac:dyDescent="0.25">
      <c r="A89" s="56" t="s">
        <v>88</v>
      </c>
      <c r="B89" s="56" t="s">
        <v>123</v>
      </c>
      <c r="C89" s="56" t="s">
        <v>126</v>
      </c>
      <c r="D89" s="58" t="s">
        <v>93</v>
      </c>
      <c r="E89" s="59" t="s">
        <v>93</v>
      </c>
      <c r="F89" s="60" t="s">
        <v>128</v>
      </c>
      <c r="G89" s="60" t="s">
        <v>88</v>
      </c>
      <c r="H89" s="59"/>
      <c r="I89" s="56" t="s">
        <v>129</v>
      </c>
      <c r="J89" s="56"/>
      <c r="K89" s="60" t="s">
        <v>13</v>
      </c>
    </row>
    <row r="90" spans="1:11" x14ac:dyDescent="0.25">
      <c r="A90" s="56" t="s">
        <v>120</v>
      </c>
      <c r="B90" s="56" t="s">
        <v>124</v>
      </c>
      <c r="C90" s="56" t="s">
        <v>90</v>
      </c>
      <c r="D90" s="58" t="s">
        <v>130</v>
      </c>
      <c r="E90" s="59"/>
      <c r="F90" s="60"/>
      <c r="G90" s="60"/>
      <c r="H90" s="59"/>
      <c r="I90" s="56"/>
      <c r="J90" s="56"/>
    </row>
    <row r="91" spans="1:11" x14ac:dyDescent="0.25">
      <c r="A91" s="56" t="s">
        <v>90</v>
      </c>
      <c r="B91" s="56" t="s">
        <v>125</v>
      </c>
      <c r="C91" s="56" t="s">
        <v>127</v>
      </c>
      <c r="D91" s="58" t="s">
        <v>131</v>
      </c>
      <c r="E91" s="59"/>
      <c r="F91" s="60"/>
      <c r="G91" s="60"/>
      <c r="H91" s="59"/>
      <c r="I91" s="56"/>
      <c r="J91" s="56"/>
    </row>
    <row r="92" spans="1:11" x14ac:dyDescent="0.25">
      <c r="A92" s="56" t="s">
        <v>121</v>
      </c>
      <c r="B92" s="56"/>
      <c r="C92" s="56"/>
      <c r="D92" s="58" t="s">
        <v>103</v>
      </c>
      <c r="E92" s="59"/>
      <c r="F92" s="60"/>
      <c r="G92" s="60"/>
      <c r="H92" s="59"/>
      <c r="I92" s="56"/>
      <c r="J92" s="56"/>
    </row>
    <row r="93" spans="1:11" x14ac:dyDescent="0.25">
      <c r="A93" s="56" t="s">
        <v>122</v>
      </c>
      <c r="B93" s="56"/>
      <c r="C93" s="56"/>
      <c r="D93" s="58" t="s">
        <v>132</v>
      </c>
      <c r="E93" s="59"/>
      <c r="F93" s="60"/>
      <c r="G93" s="60"/>
      <c r="H93" s="59"/>
      <c r="I93" s="56"/>
      <c r="J93" s="56"/>
    </row>
    <row r="121" spans="2:4" x14ac:dyDescent="0.25">
      <c r="B121" s="62"/>
      <c r="C121" s="63"/>
      <c r="D121" s="64"/>
    </row>
  </sheetData>
  <sortState ref="C53:N57">
    <sortCondition ref="C52"/>
  </sortState>
  <dataValidations count="4">
    <dataValidation type="list" allowBlank="1" showInputMessage="1" showErrorMessage="1" sqref="E4:E28">
      <formula1>Project</formula1>
    </dataValidation>
    <dataValidation type="list" allowBlank="1" showInputMessage="1" showErrorMessage="1" sqref="H4:H28 H47">
      <formula1>Type</formula1>
    </dataValidation>
    <dataValidation type="list" allowBlank="1" showInputMessage="1" showErrorMessage="1" sqref="M4:M28 M47">
      <formula1>Status</formula1>
    </dataValidation>
    <dataValidation type="list" allowBlank="1" showInputMessage="1" showErrorMessage="1" sqref="F4:F28">
      <formula1>INDIRECT(E4)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P39"/>
  <sheetViews>
    <sheetView showGridLines="0" zoomScaleNormal="100" workbookViewId="0">
      <selection activeCell="K15" sqref="K15"/>
    </sheetView>
  </sheetViews>
  <sheetFormatPr defaultRowHeight="15" x14ac:dyDescent="0.25"/>
  <cols>
    <col min="5" max="5" width="11.28515625" customWidth="1"/>
    <col min="6" max="6" width="11.85546875" style="14" bestFit="1" customWidth="1"/>
    <col min="10" max="10" width="14.85546875" bestFit="1" customWidth="1"/>
    <col min="17" max="17" width="10.85546875" bestFit="1" customWidth="1"/>
  </cols>
  <sheetData>
    <row r="1" spans="2:16" x14ac:dyDescent="0.25">
      <c r="J1" s="47">
        <f ca="1">NOW()</f>
        <v>41319.612941550928</v>
      </c>
    </row>
    <row r="2" spans="2:16" x14ac:dyDescent="0.25">
      <c r="B2" s="88"/>
      <c r="C2" s="89"/>
      <c r="E2" s="86" t="s">
        <v>2</v>
      </c>
      <c r="F2" s="58" t="s">
        <v>160</v>
      </c>
      <c r="P2" s="61" t="s">
        <v>141</v>
      </c>
    </row>
    <row r="3" spans="2:16" x14ac:dyDescent="0.25">
      <c r="B3" s="90"/>
      <c r="C3" s="91"/>
      <c r="E3" s="60" t="s">
        <v>13</v>
      </c>
      <c r="F3" s="87">
        <v>21.009999999999998</v>
      </c>
    </row>
    <row r="4" spans="2:16" x14ac:dyDescent="0.25">
      <c r="B4" s="90"/>
      <c r="C4" s="91"/>
      <c r="E4" s="60" t="s">
        <v>38</v>
      </c>
      <c r="F4" s="87">
        <v>7.66</v>
      </c>
      <c r="P4" s="61" t="s">
        <v>142</v>
      </c>
    </row>
    <row r="5" spans="2:16" x14ac:dyDescent="0.25">
      <c r="B5" s="90"/>
      <c r="C5" s="91"/>
      <c r="E5" s="60" t="s">
        <v>159</v>
      </c>
      <c r="F5" s="87">
        <v>28.669999999999998</v>
      </c>
    </row>
    <row r="6" spans="2:16" x14ac:dyDescent="0.25">
      <c r="B6" s="90"/>
      <c r="C6" s="91"/>
      <c r="P6" s="61" t="s">
        <v>143</v>
      </c>
    </row>
    <row r="7" spans="2:16" x14ac:dyDescent="0.25">
      <c r="B7" s="90"/>
      <c r="C7" s="91"/>
    </row>
    <row r="8" spans="2:16" x14ac:dyDescent="0.25">
      <c r="B8" s="90"/>
      <c r="C8" s="91"/>
      <c r="P8" s="61" t="s">
        <v>147</v>
      </c>
    </row>
    <row r="9" spans="2:16" x14ac:dyDescent="0.25">
      <c r="B9" s="90"/>
      <c r="C9" s="91"/>
    </row>
    <row r="10" spans="2:16" x14ac:dyDescent="0.25">
      <c r="B10" s="90"/>
      <c r="C10" s="91"/>
      <c r="P10" s="61" t="s">
        <v>153</v>
      </c>
    </row>
    <row r="11" spans="2:16" x14ac:dyDescent="0.25">
      <c r="B11" s="90"/>
      <c r="C11" s="91"/>
      <c r="P11" s="61" t="s">
        <v>154</v>
      </c>
    </row>
    <row r="12" spans="2:16" x14ac:dyDescent="0.25">
      <c r="B12" s="90"/>
      <c r="C12" s="91"/>
    </row>
    <row r="13" spans="2:16" x14ac:dyDescent="0.25">
      <c r="B13" s="90"/>
      <c r="C13" s="91"/>
    </row>
    <row r="14" spans="2:16" x14ac:dyDescent="0.25">
      <c r="B14" s="90"/>
      <c r="C14" s="91"/>
    </row>
    <row r="15" spans="2:16" x14ac:dyDescent="0.25">
      <c r="B15" s="90"/>
      <c r="C15" s="91"/>
    </row>
    <row r="16" spans="2:16" x14ac:dyDescent="0.25">
      <c r="B16" s="90"/>
      <c r="C16" s="91"/>
    </row>
    <row r="17" spans="2:3" x14ac:dyDescent="0.25">
      <c r="B17" s="90"/>
      <c r="C17" s="91"/>
    </row>
    <row r="18" spans="2:3" x14ac:dyDescent="0.25">
      <c r="B18" s="90"/>
      <c r="C18" s="91"/>
    </row>
    <row r="19" spans="2:3" x14ac:dyDescent="0.25">
      <c r="B19" s="90"/>
      <c r="C19" s="91"/>
    </row>
    <row r="20" spans="2:3" x14ac:dyDescent="0.25">
      <c r="B20" s="90"/>
      <c r="C20" s="91"/>
    </row>
    <row r="21" spans="2:3" x14ac:dyDescent="0.25">
      <c r="B21" s="90"/>
      <c r="C21" s="91"/>
    </row>
    <row r="22" spans="2:3" x14ac:dyDescent="0.25">
      <c r="B22" s="90"/>
      <c r="C22" s="91"/>
    </row>
    <row r="23" spans="2:3" x14ac:dyDescent="0.25">
      <c r="B23" s="90"/>
      <c r="C23" s="91"/>
    </row>
    <row r="24" spans="2:3" x14ac:dyDescent="0.25">
      <c r="B24" s="90"/>
      <c r="C24" s="91"/>
    </row>
    <row r="25" spans="2:3" x14ac:dyDescent="0.25">
      <c r="B25" s="90"/>
      <c r="C25" s="91"/>
    </row>
    <row r="26" spans="2:3" x14ac:dyDescent="0.25">
      <c r="B26" s="90"/>
      <c r="C26" s="91"/>
    </row>
    <row r="27" spans="2:3" x14ac:dyDescent="0.25">
      <c r="B27" s="90"/>
      <c r="C27" s="91"/>
    </row>
    <row r="28" spans="2:3" x14ac:dyDescent="0.25">
      <c r="B28" s="92"/>
      <c r="C28" s="93"/>
    </row>
    <row r="39" spans="3:3" x14ac:dyDescent="0.25">
      <c r="C39" s="65"/>
    </row>
  </sheetData>
  <mergeCells count="1">
    <mergeCell ref="B2:C28"/>
  </mergeCells>
  <hyperlinks>
    <hyperlink ref="P2" r:id="rId2"/>
    <hyperlink ref="P4" r:id="rId3"/>
    <hyperlink ref="P6" r:id="rId4"/>
    <hyperlink ref="P8" r:id="rId5" display="IPLOG"/>
    <hyperlink ref="P10" r:id="rId6"/>
    <hyperlink ref="P11" r:id="rId7"/>
  </hyperlinks>
  <pageMargins left="0.7" right="0.7" top="0.75" bottom="0.75" header="0.3" footer="0.3"/>
  <pageSetup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20</vt:i4>
      </vt:variant>
    </vt:vector>
  </HeadingPairs>
  <TitlesOfParts>
    <vt:vector size="33" baseType="lpstr">
      <vt:lpstr>week-27</vt:lpstr>
      <vt:lpstr>week-28</vt:lpstr>
      <vt:lpstr>week-29</vt:lpstr>
      <vt:lpstr>week-30</vt:lpstr>
      <vt:lpstr>week-31</vt:lpstr>
      <vt:lpstr>week-32</vt:lpstr>
      <vt:lpstr>Week-33</vt:lpstr>
      <vt:lpstr>Week-34</vt:lpstr>
      <vt:lpstr>Week-35</vt:lpstr>
      <vt:lpstr>week-36</vt:lpstr>
      <vt:lpstr>week-37</vt:lpstr>
      <vt:lpstr>Current-Task</vt:lpstr>
      <vt:lpstr>SHT</vt:lpstr>
      <vt:lpstr>CAG</vt:lpstr>
      <vt:lpstr>CES</vt:lpstr>
      <vt:lpstr>CIP</vt:lpstr>
      <vt:lpstr>General</vt:lpstr>
      <vt:lpstr>iCadet</vt:lpstr>
      <vt:lpstr>iComet</vt:lpstr>
      <vt:lpstr>iForward</vt:lpstr>
      <vt:lpstr>iNova</vt:lpstr>
      <vt:lpstr>iNovaContract</vt:lpstr>
      <vt:lpstr>iTrade</vt:lpstr>
      <vt:lpstr>iTradeWin</vt:lpstr>
      <vt:lpstr>PAG</vt:lpstr>
      <vt:lpstr>PIP</vt:lpstr>
      <vt:lpstr>Project</vt:lpstr>
      <vt:lpstr>ProjectName</vt:lpstr>
      <vt:lpstr>Status</vt:lpstr>
      <vt:lpstr>TAG</vt:lpstr>
      <vt:lpstr>TIP</vt:lpstr>
      <vt:lpstr>Type</vt:lpstr>
      <vt:lpstr>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</dc:creator>
  <cp:lastModifiedBy>govindarajan</cp:lastModifiedBy>
  <cp:lastPrinted>2012-08-17T08:02:46Z</cp:lastPrinted>
  <dcterms:created xsi:type="dcterms:W3CDTF">2012-07-09T04:11:55Z</dcterms:created>
  <dcterms:modified xsi:type="dcterms:W3CDTF">2013-02-14T09:13:05Z</dcterms:modified>
</cp:coreProperties>
</file>