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hidePivotFieldList="1" defaultThemeVersion="124226"/>
  <bookViews>
    <workbookView xWindow="480" yWindow="45" windowWidth="14355" windowHeight="7995"/>
  </bookViews>
  <sheets>
    <sheet name="Consolidated" sheetId="2" r:id="rId1"/>
    <sheet name="Current-Task" sheetId="1" r:id="rId2"/>
    <sheet name="SHT" sheetId="12" r:id="rId3"/>
    <sheet name="Liner Management" sheetId="13" r:id="rId4"/>
  </sheets>
  <definedNames>
    <definedName name="CAG">'Current-Task'!$F$56:$F$67</definedName>
    <definedName name="CES">'Current-Task'!$I$116</definedName>
    <definedName name="CIP">'Current-Task'!$F$4:$F$28</definedName>
    <definedName name="EDIP">'Current-Task'!$K$4:$K$28</definedName>
    <definedName name="General">'Current-Task'!$K$116</definedName>
    <definedName name="iCadet">'Current-Task'!$G$116</definedName>
    <definedName name="iComet">'Current-Task'!$F$116</definedName>
    <definedName name="iForward">'Current-Task'!$C$116:$C$118</definedName>
    <definedName name="iNova">'Current-Task'!$D$116:$D$121</definedName>
    <definedName name="iNovaContract">'Current-Task'!$E$116</definedName>
    <definedName name="iTankTrack">'Current-Task'!$M$116</definedName>
    <definedName name="iTrade">'Current-Task'!$A$116:$A$120</definedName>
    <definedName name="iTradeWin">'Current-Task'!$B$116:$B$118</definedName>
    <definedName name="Linermgmt">'Current-Task'!$L$116</definedName>
    <definedName name="PAG">'Current-Task'!$E$56:$E$67</definedName>
    <definedName name="PIP">'Current-Task'!$E$4:$E$28</definedName>
    <definedName name="Project">'Current-Task'!$B$101:$B$113</definedName>
    <definedName name="SDIP">'Current-Task'!$J$4:$J$28</definedName>
    <definedName name="SIP">'Current-Task'!$M$4:$M$28</definedName>
    <definedName name="Status">'Current-Task'!$A$96:$A$98</definedName>
    <definedName name="TAG">'Current-Task'!$G$56:$G$67</definedName>
    <definedName name="Task">Table2[#All]</definedName>
    <definedName name="THIP">'Current-Task'!$L$4:$L$28</definedName>
    <definedName name="TIP">'Current-Task'!$G$4:$G$28</definedName>
    <definedName name="Type">'Current-Task'!$A$86:$A$91</definedName>
    <definedName name="Week">'Current-Task'!$C$56:$N$67</definedName>
  </definedNames>
  <calcPr calcId="145621"/>
  <pivotCaches>
    <pivotCache cacheId="0" r:id="rId5"/>
    <pivotCache cacheId="1" r:id="rId6"/>
    <pivotCache cacheId="14" r:id="rId7"/>
  </pivotCaches>
</workbook>
</file>

<file path=xl/calcChain.xml><?xml version="1.0" encoding="utf-8"?>
<calcChain xmlns="http://schemas.openxmlformats.org/spreadsheetml/2006/main">
  <c r="K300" i="2" l="1"/>
  <c r="K299" i="2"/>
  <c r="K298" i="2"/>
  <c r="K297" i="2"/>
  <c r="K296" i="2"/>
  <c r="K295" i="2"/>
  <c r="K294" i="2"/>
  <c r="K293" i="2"/>
  <c r="K292" i="2"/>
  <c r="K291" i="2"/>
  <c r="K290" i="2"/>
  <c r="C290" i="2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K289" i="2"/>
  <c r="K288" i="2"/>
  <c r="K287" i="2"/>
  <c r="C287" i="2"/>
  <c r="C288" i="2" s="1"/>
  <c r="K286" i="2"/>
  <c r="E56" i="1"/>
  <c r="K285" i="2" l="1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C272" i="2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K271" i="2"/>
  <c r="K270" i="2"/>
  <c r="K269" i="2"/>
  <c r="C269" i="2"/>
  <c r="C270" i="2" s="1"/>
  <c r="K268" i="2"/>
  <c r="K267" i="2" l="1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C248" i="2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K247" i="2"/>
  <c r="K246" i="2"/>
  <c r="K245" i="2"/>
  <c r="C245" i="2"/>
  <c r="C246" i="2" s="1"/>
  <c r="K244" i="2"/>
  <c r="L7" i="1" l="1"/>
  <c r="K243" i="2" l="1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C225" i="2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K224" i="2"/>
  <c r="K223" i="2" l="1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C191" i="2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K190" i="2"/>
  <c r="N29" i="1" l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K189" i="2" l="1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C166" i="2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K165" i="2"/>
  <c r="K164" i="2" l="1"/>
  <c r="K163" i="2"/>
  <c r="K162" i="2"/>
  <c r="K160" i="2"/>
  <c r="K159" i="2"/>
  <c r="K157" i="2"/>
  <c r="K156" i="2"/>
  <c r="K155" i="2"/>
  <c r="K154" i="2"/>
  <c r="C154" i="2"/>
  <c r="C155" i="2" s="1"/>
  <c r="C156" i="2" s="1"/>
  <c r="C157" i="2" s="1"/>
  <c r="K153" i="2"/>
  <c r="C159" i="2" l="1"/>
  <c r="C160" i="2" s="1"/>
  <c r="C158" i="2"/>
  <c r="H29" i="13"/>
  <c r="K29" i="13" s="1"/>
  <c r="K26" i="13"/>
  <c r="K27" i="13"/>
  <c r="K28" i="13"/>
  <c r="K25" i="13"/>
  <c r="H26" i="13"/>
  <c r="H27" i="13"/>
  <c r="H28" i="13"/>
  <c r="H25" i="13"/>
  <c r="C162" i="2" l="1"/>
  <c r="C163" i="2" s="1"/>
  <c r="C164" i="2" s="1"/>
  <c r="C161" i="2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N5" i="1"/>
  <c r="N6" i="1"/>
  <c r="N7" i="1"/>
  <c r="N8" i="1"/>
  <c r="E60" i="1" s="1"/>
  <c r="N9" i="1"/>
  <c r="N10" i="1"/>
  <c r="N11" i="1"/>
  <c r="N12" i="1"/>
  <c r="N13" i="1"/>
  <c r="N14" i="1"/>
  <c r="E66" i="1" s="1"/>
  <c r="N15" i="1"/>
  <c r="N16" i="1"/>
  <c r="N17" i="1"/>
  <c r="N18" i="1"/>
  <c r="E70" i="1" s="1"/>
  <c r="N19" i="1"/>
  <c r="E71" i="1" s="1"/>
  <c r="N20" i="1"/>
  <c r="N21" i="1"/>
  <c r="N22" i="1"/>
  <c r="N23" i="1"/>
  <c r="N24" i="1"/>
  <c r="N25" i="1"/>
  <c r="N26" i="1"/>
  <c r="E78" i="1" s="1"/>
  <c r="N27" i="1"/>
  <c r="E79" i="1" s="1"/>
  <c r="N28" i="1"/>
  <c r="N4" i="1"/>
  <c r="F65" i="1" l="1"/>
  <c r="E65" i="1"/>
  <c r="F57" i="1"/>
  <c r="E57" i="1"/>
  <c r="G64" i="1"/>
  <c r="E64" i="1"/>
  <c r="F62" i="1"/>
  <c r="E62" i="1"/>
  <c r="F69" i="1"/>
  <c r="E69" i="1"/>
  <c r="F61" i="1"/>
  <c r="E61" i="1"/>
  <c r="F68" i="1"/>
  <c r="E68" i="1"/>
  <c r="G67" i="1"/>
  <c r="E67" i="1"/>
  <c r="G59" i="1"/>
  <c r="E59" i="1"/>
  <c r="G72" i="1"/>
  <c r="E72" i="1"/>
  <c r="F63" i="1"/>
  <c r="E63" i="1"/>
  <c r="G58" i="1"/>
  <c r="E58" i="1"/>
  <c r="G73" i="1"/>
  <c r="E73" i="1"/>
  <c r="F76" i="1"/>
  <c r="E76" i="1"/>
  <c r="G80" i="1"/>
  <c r="E80" i="1"/>
  <c r="F75" i="1"/>
  <c r="E75" i="1"/>
  <c r="F77" i="1"/>
  <c r="E77" i="1"/>
  <c r="G74" i="1"/>
  <c r="J74" i="1" s="1" a="1"/>
  <c r="J74" i="1" s="1"/>
  <c r="E74" i="1"/>
  <c r="F60" i="1"/>
  <c r="G56" i="1"/>
  <c r="F58" i="1"/>
  <c r="F59" i="1"/>
  <c r="G60" i="1"/>
  <c r="G57" i="1"/>
  <c r="F56" i="1"/>
  <c r="F73" i="1"/>
  <c r="F80" i="1"/>
  <c r="F72" i="1"/>
  <c r="F74" i="1"/>
  <c r="G77" i="1"/>
  <c r="J77" i="1" s="1" a="1"/>
  <c r="J77" i="1" s="1"/>
  <c r="F79" i="1"/>
  <c r="G76" i="1"/>
  <c r="J76" i="1" s="1" a="1"/>
  <c r="J76" i="1" s="1"/>
  <c r="F78" i="1"/>
  <c r="F70" i="1"/>
  <c r="G75" i="1"/>
  <c r="J75" i="1" s="1" a="1"/>
  <c r="J75" i="1" s="1"/>
  <c r="G79" i="1"/>
  <c r="J79" i="1" s="1" a="1"/>
  <c r="J79" i="1" s="1"/>
  <c r="G78" i="1"/>
  <c r="J78" i="1" s="1" a="1"/>
  <c r="J78" i="1" s="1"/>
  <c r="G70" i="1"/>
  <c r="J70" i="1" s="1" a="1"/>
  <c r="J70" i="1" s="1"/>
  <c r="G69" i="1"/>
  <c r="J69" i="1" s="1" a="1"/>
  <c r="J69" i="1" s="1"/>
  <c r="F71" i="1"/>
  <c r="G68" i="1"/>
  <c r="J68" i="1" s="1" a="1"/>
  <c r="J68" i="1" s="1"/>
  <c r="G71" i="1"/>
  <c r="J71" i="1" s="1" a="1"/>
  <c r="J71" i="1" s="1"/>
  <c r="G63" i="1"/>
  <c r="G65" i="1"/>
  <c r="F66" i="1"/>
  <c r="G62" i="1"/>
  <c r="G61" i="1"/>
  <c r="F67" i="1"/>
  <c r="F64" i="1"/>
  <c r="G66" i="1"/>
  <c r="L5" i="1"/>
  <c r="L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4" i="1"/>
  <c r="M56" i="1" l="1"/>
  <c r="J56" i="1" a="1"/>
  <c r="J56" i="1" s="1"/>
  <c r="M63" i="1"/>
  <c r="J63" i="1" a="1"/>
  <c r="J63" i="1" s="1"/>
  <c r="M80" i="1"/>
  <c r="J80" i="1" a="1"/>
  <c r="J80" i="1" s="1"/>
  <c r="M64" i="1"/>
  <c r="J64" i="1" a="1"/>
  <c r="J64" i="1" s="1"/>
  <c r="M62" i="1"/>
  <c r="J62" i="1" a="1"/>
  <c r="J62" i="1" s="1"/>
  <c r="M72" i="1"/>
  <c r="J72" i="1" a="1"/>
  <c r="J72" i="1" s="1"/>
  <c r="M58" i="1"/>
  <c r="J58" i="1" a="1"/>
  <c r="J58" i="1" s="1"/>
  <c r="M65" i="1"/>
  <c r="J65" i="1" a="1"/>
  <c r="J65" i="1" s="1"/>
  <c r="M66" i="1"/>
  <c r="J66" i="1" a="1"/>
  <c r="J66" i="1" s="1"/>
  <c r="M57" i="1"/>
  <c r="J57" i="1" a="1"/>
  <c r="J57" i="1" s="1"/>
  <c r="M67" i="1"/>
  <c r="J67" i="1" a="1"/>
  <c r="J67" i="1" s="1"/>
  <c r="M61" i="1"/>
  <c r="J61" i="1" a="1"/>
  <c r="J61" i="1" s="1"/>
  <c r="M60" i="1"/>
  <c r="J60" i="1" a="1"/>
  <c r="J60" i="1" s="1"/>
  <c r="M73" i="1"/>
  <c r="J73" i="1" a="1"/>
  <c r="J73" i="1" s="1"/>
  <c r="M59" i="1"/>
  <c r="J59" i="1" a="1"/>
  <c r="J59" i="1" s="1"/>
  <c r="K72" i="1" a="1"/>
  <c r="K72" i="1" s="1"/>
  <c r="M74" i="1"/>
  <c r="K73" i="1" a="1"/>
  <c r="K73" i="1" s="1"/>
  <c r="K80" i="1" a="1"/>
  <c r="K80" i="1" s="1"/>
  <c r="K74" i="1" a="1"/>
  <c r="K74" i="1" s="1"/>
  <c r="M68" i="1"/>
  <c r="K68" i="1" a="1"/>
  <c r="K68" i="1" s="1"/>
  <c r="M76" i="1"/>
  <c r="K76" i="1" a="1"/>
  <c r="K76" i="1" s="1"/>
  <c r="K70" i="1" a="1"/>
  <c r="K70" i="1" s="1"/>
  <c r="M70" i="1"/>
  <c r="K69" i="1" a="1"/>
  <c r="K69" i="1" s="1"/>
  <c r="M69" i="1"/>
  <c r="K78" i="1" a="1"/>
  <c r="K78" i="1" s="1"/>
  <c r="M78" i="1"/>
  <c r="K77" i="1" a="1"/>
  <c r="K77" i="1" s="1"/>
  <c r="M77" i="1"/>
  <c r="M71" i="1"/>
  <c r="K71" i="1" a="1"/>
  <c r="K71" i="1" s="1"/>
  <c r="M79" i="1"/>
  <c r="K79" i="1" a="1"/>
  <c r="K79" i="1" s="1"/>
  <c r="M75" i="1"/>
  <c r="K75" i="1" a="1"/>
  <c r="K75" i="1" s="1"/>
  <c r="L58" i="1" a="1"/>
  <c r="L58" i="1" s="1"/>
  <c r="L69" i="1" a="1"/>
  <c r="L69" i="1" s="1"/>
  <c r="L75" i="1" a="1"/>
  <c r="L75" i="1" s="1"/>
  <c r="L64" i="1" a="1"/>
  <c r="L64" i="1" s="1"/>
  <c r="L70" i="1" a="1"/>
  <c r="L70" i="1" s="1"/>
  <c r="L76" i="1" a="1"/>
  <c r="L76" i="1" s="1"/>
  <c r="L59" i="1" a="1"/>
  <c r="L59" i="1" s="1"/>
  <c r="L60" i="1" a="1"/>
  <c r="L60" i="1" s="1"/>
  <c r="L65" i="1" a="1"/>
  <c r="L65" i="1" s="1"/>
  <c r="L72" i="1" a="1"/>
  <c r="L72" i="1" s="1"/>
  <c r="L78" i="1" a="1"/>
  <c r="L78" i="1" s="1"/>
  <c r="L61" i="1" a="1"/>
  <c r="L61" i="1" s="1"/>
  <c r="L66" i="1" a="1"/>
  <c r="L66" i="1" s="1"/>
  <c r="L79" i="1" a="1"/>
  <c r="L79" i="1" s="1"/>
  <c r="L74" i="1" a="1"/>
  <c r="L74" i="1" s="1"/>
  <c r="L63" i="1" a="1"/>
  <c r="L63" i="1" s="1"/>
  <c r="L56" i="1" a="1"/>
  <c r="L56" i="1" s="1"/>
  <c r="L77" i="1" a="1"/>
  <c r="L77" i="1" s="1"/>
  <c r="L62" i="1" a="1"/>
  <c r="L62" i="1" s="1"/>
  <c r="L67" i="1" a="1"/>
  <c r="L67" i="1" s="1"/>
  <c r="L73" i="1" a="1"/>
  <c r="L73" i="1" s="1"/>
  <c r="L80" i="1" a="1"/>
  <c r="L80" i="1" s="1"/>
  <c r="L57" i="1" a="1"/>
  <c r="L57" i="1" s="1"/>
  <c r="L68" i="1" a="1"/>
  <c r="L68" i="1" s="1"/>
  <c r="L71" i="1" a="1"/>
  <c r="L71" i="1" s="1"/>
  <c r="K60" i="1" a="1"/>
  <c r="K60" i="1" s="1"/>
  <c r="H60" i="1"/>
  <c r="H59" i="1" l="1"/>
  <c r="H62" i="1"/>
  <c r="K63" i="1" a="1"/>
  <c r="K63" i="1" s="1"/>
  <c r="H63" i="1"/>
  <c r="K64" i="1" a="1"/>
  <c r="K64" i="1" s="1"/>
  <c r="H64" i="1"/>
  <c r="H65" i="1"/>
  <c r="K61" i="1" a="1"/>
  <c r="K61" i="1" s="1"/>
  <c r="K67" i="1" a="1"/>
  <c r="K67" i="1" s="1"/>
  <c r="D56" i="1"/>
  <c r="D5" i="1"/>
  <c r="D57" i="1" s="1"/>
  <c r="K66" i="1" l="1" a="1"/>
  <c r="K66" i="1" s="1"/>
  <c r="D6" i="1"/>
  <c r="D8" i="1" s="1"/>
  <c r="D60" i="1" s="1"/>
  <c r="K62" i="1" a="1"/>
  <c r="K62" i="1" s="1"/>
  <c r="K58" i="1" a="1"/>
  <c r="K58" i="1" s="1"/>
  <c r="K56" i="1" a="1"/>
  <c r="K56" i="1" s="1"/>
  <c r="K65" i="1" a="1"/>
  <c r="K65" i="1" s="1"/>
  <c r="K59" i="1" a="1"/>
  <c r="K59" i="1" s="1"/>
  <c r="K57" i="1" a="1"/>
  <c r="K57" i="1" s="1"/>
  <c r="D58" i="1" l="1"/>
  <c r="D59" i="1"/>
  <c r="D9" i="1"/>
  <c r="D10" i="1" l="1"/>
  <c r="D61" i="1"/>
  <c r="H57" i="1"/>
  <c r="H58" i="1"/>
  <c r="H61" i="1"/>
  <c r="H56" i="1"/>
  <c r="D11" i="1" l="1"/>
  <c r="D62" i="1"/>
  <c r="D12" i="1" l="1"/>
  <c r="D63" i="1"/>
  <c r="D13" i="1" l="1"/>
  <c r="D64" i="1"/>
  <c r="D14" i="1" l="1"/>
  <c r="D65" i="1"/>
  <c r="D15" i="1" l="1"/>
  <c r="D66" i="1"/>
  <c r="D16" i="1" l="1"/>
  <c r="D67" i="1"/>
  <c r="D17" i="1" l="1"/>
  <c r="D68" i="1"/>
  <c r="D18" i="1" l="1"/>
  <c r="D69" i="1"/>
  <c r="D19" i="1" l="1"/>
  <c r="D70" i="1"/>
  <c r="D20" i="1" l="1"/>
  <c r="D71" i="1"/>
  <c r="D21" i="1" l="1"/>
  <c r="D72" i="1"/>
  <c r="D22" i="1" l="1"/>
  <c r="D73" i="1"/>
  <c r="D23" i="1" l="1"/>
  <c r="D74" i="1"/>
  <c r="D75" i="1" l="1"/>
  <c r="D24" i="1"/>
  <c r="D25" i="1" l="1"/>
  <c r="D76" i="1"/>
  <c r="D77" i="1" l="1"/>
  <c r="D26" i="1"/>
  <c r="D27" i="1" l="1"/>
  <c r="D78" i="1"/>
  <c r="D28" i="1" l="1"/>
  <c r="D79" i="1"/>
  <c r="D80" i="1" l="1"/>
  <c r="D29" i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</calcChain>
</file>

<file path=xl/sharedStrings.xml><?xml version="1.0" encoding="utf-8"?>
<sst xmlns="http://schemas.openxmlformats.org/spreadsheetml/2006/main" count="2471" uniqueCount="390">
  <si>
    <t>S.No</t>
  </si>
  <si>
    <t>Wk No</t>
  </si>
  <si>
    <t>Project</t>
  </si>
  <si>
    <t>Customer</t>
  </si>
  <si>
    <t>Task</t>
  </si>
  <si>
    <t>Type</t>
  </si>
  <si>
    <t>Assigned To</t>
  </si>
  <si>
    <t xml:space="preserve">Start Date </t>
  </si>
  <si>
    <t>End Date</t>
  </si>
  <si>
    <t>Total Hours</t>
  </si>
  <si>
    <t>Status</t>
  </si>
  <si>
    <t>Remarks</t>
  </si>
  <si>
    <t>Cross browser controls –issue fix</t>
  </si>
  <si>
    <t>General</t>
  </si>
  <si>
    <t>GGR</t>
  </si>
  <si>
    <t>Completed</t>
  </si>
  <si>
    <t> Completed</t>
  </si>
  <si>
    <t> WIP</t>
  </si>
  <si>
    <t>iForward</t>
  </si>
  <si>
    <t>Cross Browser Controls- fix</t>
  </si>
  <si>
    <t>General  </t>
  </si>
  <si>
    <t>iTrade Base 2010 migration issue</t>
  </si>
  <si>
    <t>iTradewin base 2010 migration issue </t>
  </si>
  <si>
    <t>iForward-2010 migration-issue fix</t>
  </si>
  <si>
    <t>WIP</t>
  </si>
  <si>
    <t>iForward perma 2010 migration issue fix</t>
  </si>
  <si>
    <t>iTrade</t>
  </si>
  <si>
    <t>iTradeWin</t>
  </si>
  <si>
    <t>iForward-BLPL-vs 2010 migration</t>
  </si>
  <si>
    <t>2010 migration-issue</t>
  </si>
  <si>
    <t>Cross Browser Controls-iTradeWinCH integration-Part-1</t>
  </si>
  <si>
    <r>
      <t>Cross Browser Controls-iTradeWinCH integration-Part-</t>
    </r>
    <r>
      <rPr>
        <sz val="11"/>
        <color theme="1"/>
        <rFont val="Calibri"/>
        <family val="2"/>
      </rPr>
      <t>2</t>
    </r>
  </si>
  <si>
    <t>Request</t>
  </si>
  <si>
    <t>iComet</t>
  </si>
  <si>
    <t>MultiBoxx </t>
  </si>
  <si>
    <t xml:space="preserve">iTradeMB-organization logo issue </t>
  </si>
  <si>
    <t>iComet </t>
  </si>
  <si>
    <t>iLookup&amp;iFlexgrid issue fix</t>
  </si>
  <si>
    <t>Vs2010 migration-issue</t>
  </si>
  <si>
    <t>Grid issue</t>
  </si>
  <si>
    <t>Cross browser integration </t>
  </si>
  <si>
    <t>Windows authentication-Active directory</t>
  </si>
  <si>
    <t>Dashboard </t>
  </si>
  <si>
    <t>Single Sign on</t>
  </si>
  <si>
    <t>dashboard </t>
  </si>
  <si>
    <t>Embeded link in postnews</t>
  </si>
  <si>
    <t>Issue</t>
  </si>
  <si>
    <t>SSO-requirement</t>
  </si>
  <si>
    <t>iControls</t>
  </si>
  <si>
    <t>iCadet</t>
  </si>
  <si>
    <t>News Master Changes</t>
  </si>
  <si>
    <t>VSNB</t>
  </si>
  <si>
    <t>Error Log-issue</t>
  </si>
  <si>
    <t>Perma</t>
  </si>
  <si>
    <t>Custom Page</t>
  </si>
  <si>
    <t>Caravel</t>
  </si>
  <si>
    <t>Lookup-Request</t>
  </si>
  <si>
    <t>Cross Browser Controls-Report Review</t>
  </si>
  <si>
    <t xml:space="preserve"> Grid issue</t>
  </si>
  <si>
    <t>Project Management-Requirement</t>
  </si>
  <si>
    <t>NIIT Training Details -Enquiry</t>
  </si>
  <si>
    <t>MultiBoxx</t>
  </si>
  <si>
    <t>Code Review</t>
  </si>
  <si>
    <t>PanLlyod</t>
  </si>
  <si>
    <t>New Vss Configuration</t>
  </si>
  <si>
    <t>Live Deployment-Assistance</t>
  </si>
  <si>
    <t>Dynamic RDLC-Feasability Study</t>
  </si>
  <si>
    <t>Depot-Proforma</t>
  </si>
  <si>
    <t>Project Management Requirement</t>
  </si>
  <si>
    <t>Problem in Grid on Customer Create Page</t>
  </si>
  <si>
    <t>Issues in vs2010</t>
  </si>
  <si>
    <t>Tally Forward Service</t>
  </si>
  <si>
    <t>Issue in Image Upload</t>
  </si>
  <si>
    <t>iNovaContract</t>
  </si>
  <si>
    <t xml:space="preserve">iNova Contract - iNova Integration </t>
  </si>
  <si>
    <t>On-Hold</t>
  </si>
  <si>
    <t>iNova</t>
  </si>
  <si>
    <t>iDepo</t>
  </si>
  <si>
    <t>CES</t>
  </si>
  <si>
    <t>iDex24</t>
  </si>
  <si>
    <t>GCR</t>
  </si>
  <si>
    <t>CIT</t>
  </si>
  <si>
    <t>MB</t>
  </si>
  <si>
    <t>CH</t>
  </si>
  <si>
    <t>CTB</t>
  </si>
  <si>
    <t>LM</t>
  </si>
  <si>
    <t>BLPL</t>
  </si>
  <si>
    <t>GLO</t>
  </si>
  <si>
    <t>BL</t>
  </si>
  <si>
    <t>Cronos</t>
  </si>
  <si>
    <t>Good Rich</t>
  </si>
  <si>
    <t>DC</t>
  </si>
  <si>
    <t>SaiCon</t>
  </si>
  <si>
    <t>Induction Plan</t>
  </si>
  <si>
    <t>Issue in Grid Search</t>
  </si>
  <si>
    <t>iTradeWin CH - Back to Sales List Issue</t>
  </si>
  <si>
    <t>Issue in Grid Expand</t>
  </si>
  <si>
    <t>Control Width Issue in Grid Search</t>
  </si>
  <si>
    <t xml:space="preserve">iNova: new VSS for Panlloyd </t>
  </si>
  <si>
    <t>Excel Export</t>
  </si>
  <si>
    <t>Issue in user Control</t>
  </si>
  <si>
    <t>GridDetails</t>
  </si>
  <si>
    <t>Ticket Status</t>
  </si>
  <si>
    <t>Demo Error</t>
  </si>
  <si>
    <t>Issue in Grid search</t>
  </si>
  <si>
    <t>Project ONYX RFP</t>
  </si>
  <si>
    <t>Web Deployment and Setup</t>
  </si>
  <si>
    <t>IP-LOG</t>
  </si>
  <si>
    <t>Induction Demo -Preparation</t>
  </si>
  <si>
    <t>Issue in Sales Grid</t>
  </si>
  <si>
    <t>Induction iControls-Demo -Preparation</t>
  </si>
  <si>
    <t>MIS Report-issue</t>
  </si>
  <si>
    <t>iGTQ</t>
  </si>
  <si>
    <t>iGTA</t>
  </si>
  <si>
    <t>Confirmation Box for Depreciation Page</t>
  </si>
  <si>
    <t/>
  </si>
  <si>
    <t xml:space="preserve">Sql Bulk Copy </t>
  </si>
  <si>
    <t xml:space="preserve">Peoples And Project-Requirement </t>
  </si>
  <si>
    <t>Grand Total</t>
  </si>
  <si>
    <t xml:space="preserve">  Total Hours</t>
  </si>
  <si>
    <t>Total</t>
  </si>
  <si>
    <t>Sale Price field, Pop Up Issue</t>
  </si>
  <si>
    <t>Sync service-Fine tuning</t>
  </si>
  <si>
    <t>iComet-Demo VPC Configuration</t>
  </si>
  <si>
    <t>Good Rich-Project - Discussion</t>
  </si>
  <si>
    <t>iTrade GCR-Record Lock Implementation</t>
  </si>
  <si>
    <t xml:space="preserve">Bulk-Update in SQL </t>
  </si>
  <si>
    <t>Prototye-Preparation</t>
  </si>
  <si>
    <t>Create table</t>
  </si>
  <si>
    <t>drop table</t>
  </si>
  <si>
    <t>ColumnName</t>
  </si>
  <si>
    <t>AllowDBNull</t>
  </si>
  <si>
    <t>NumericPrecision</t>
  </si>
  <si>
    <t>NumericScale</t>
  </si>
  <si>
    <t>DataType</t>
  </si>
  <si>
    <t>ColumnSize</t>
  </si>
  <si>
    <t>Alter table</t>
  </si>
  <si>
    <t>a</t>
  </si>
  <si>
    <t>Create table with FK</t>
  </si>
  <si>
    <t>Liner Management-Gateway Framework</t>
  </si>
  <si>
    <t>IsPK</t>
  </si>
  <si>
    <t>IsFK</t>
  </si>
  <si>
    <t>FkTable</t>
  </si>
  <si>
    <t>FkTableColumn</t>
  </si>
  <si>
    <t>DT Columns</t>
  </si>
  <si>
    <t>Create table with Pk</t>
  </si>
  <si>
    <t>Alter table with add</t>
  </si>
  <si>
    <t>Alter table with Mod</t>
  </si>
  <si>
    <t>Alter table with del</t>
  </si>
  <si>
    <t>Create</t>
  </si>
  <si>
    <t>Alter</t>
  </si>
  <si>
    <t>Truncate table</t>
  </si>
  <si>
    <t>icomet issue</t>
  </si>
  <si>
    <t>issue in tally integration service</t>
  </si>
  <si>
    <t>Single Sign on - Deployment Check</t>
  </si>
  <si>
    <t>Liner Mgmt-Gateway Framework custom methods</t>
  </si>
  <si>
    <t>ExtractConsontant</t>
  </si>
  <si>
    <t>Liner Manaement-KT session</t>
  </si>
  <si>
    <t>Liner Managemet prototype study</t>
  </si>
  <si>
    <t xml:space="preserve">Files </t>
  </si>
  <si>
    <t>User Detail</t>
  </si>
  <si>
    <t>Role Right</t>
  </si>
  <si>
    <t>User Interface/Workflow Tables</t>
  </si>
  <si>
    <t>Sorting and Searching Not working</t>
  </si>
  <si>
    <t>Liner Management UI configuration</t>
  </si>
  <si>
    <t>KT session - Liner Management</t>
  </si>
  <si>
    <t>iTankTrack</t>
  </si>
  <si>
    <t>User Interface/Workflow Tables-Changes</t>
  </si>
  <si>
    <t>Container Size</t>
  </si>
  <si>
    <t>Container Type</t>
  </si>
  <si>
    <t>Depot</t>
  </si>
  <si>
    <t>Code Master Page-Design</t>
  </si>
  <si>
    <t>Code Master &amp; List Page-Design</t>
  </si>
  <si>
    <t>Architecture-KT</t>
  </si>
  <si>
    <t>Tech Group review meet</t>
  </si>
  <si>
    <t>USER Detail page design</t>
  </si>
  <si>
    <t>Proforma - Disscussion and QA</t>
  </si>
  <si>
    <t>DD</t>
  </si>
  <si>
    <t>Vss Configuration</t>
  </si>
  <si>
    <t>ITD 924 - iTrade VSNB - Issue with IE 9</t>
  </si>
  <si>
    <t>Role Right/Change Password Pages-Design</t>
  </si>
  <si>
    <t>Role  right - Design</t>
  </si>
  <si>
    <t>Liner mgmt</t>
  </si>
  <si>
    <t>Linermgmt</t>
  </si>
  <si>
    <t>Cross Browser Integration</t>
  </si>
  <si>
    <t>Forget Password/Worflow Design</t>
  </si>
  <si>
    <t>Location</t>
  </si>
  <si>
    <t>Currency</t>
  </si>
  <si>
    <t>DEPOT_CONTRACT_STORAGE_DETAIL</t>
  </si>
  <si>
    <t>DEPOT_CONTRACT</t>
  </si>
  <si>
    <t>DEPOT_CONTRACT_CHARGE_DETAIL</t>
  </si>
  <si>
    <t>Depot Contract - Table Creation</t>
  </si>
  <si>
    <t>CHARGE_HEAD</t>
  </si>
  <si>
    <t>Depot Contract-page Design</t>
  </si>
  <si>
    <t>Cross Browser Integration issue</t>
  </si>
  <si>
    <t>iGrads</t>
  </si>
  <si>
    <t>Role Rights Page</t>
  </si>
  <si>
    <t>Depot Contract</t>
  </si>
  <si>
    <t>Depot Contract-Deviation</t>
  </si>
  <si>
    <t>Container Activity -Design</t>
  </si>
  <si>
    <t>Depot Contract-Design</t>
  </si>
  <si>
    <t xml:space="preserve">Date Time </t>
  </si>
  <si>
    <t>bigint</t>
  </si>
  <si>
    <t>Decimal(18,2)</t>
  </si>
  <si>
    <t>varchar(1)</t>
  </si>
  <si>
    <t>numeric(18,2)</t>
  </si>
  <si>
    <t>Data Type</t>
  </si>
  <si>
    <t>Width</t>
  </si>
  <si>
    <t>Size(KB)</t>
  </si>
  <si>
    <t>Calculated</t>
  </si>
  <si>
    <t>Verified(Wtht Data)</t>
  </si>
  <si>
    <t>Cross Browser integration issue</t>
  </si>
  <si>
    <t>Container Activity - Design</t>
  </si>
  <si>
    <t xml:space="preserve">Liner Management-Maximum  Columns allow check </t>
  </si>
  <si>
    <t>Guidance to Sivanthi-Duplicate Validation in Grid</t>
  </si>
  <si>
    <t>Error Data Manipulation-Discussion with Senthil</t>
  </si>
  <si>
    <t>Container Activity - Data Dictionary</t>
  </si>
  <si>
    <t>iForward Empty pages showing-issue</t>
  </si>
  <si>
    <t>Search Issue In Grid</t>
  </si>
  <si>
    <t>Issue in Role Rights Page</t>
  </si>
  <si>
    <t xml:space="preserve">Project </t>
  </si>
  <si>
    <t>Task Type</t>
  </si>
  <si>
    <t>Select /unselect issue</t>
  </si>
  <si>
    <t>Script Error in Contract Pages</t>
  </si>
  <si>
    <t>Inova caravel Live update error</t>
  </si>
  <si>
    <t>Data Dictionary -Design</t>
  </si>
  <si>
    <t>Tech Spec -Design discussion</t>
  </si>
  <si>
    <t>Tech Spec-Container Activity</t>
  </si>
  <si>
    <t>Depot Contract-up to days Changes</t>
  </si>
  <si>
    <t>Depot contract-code review</t>
  </si>
  <si>
    <t>Container Activity-Hirerarchy determination</t>
  </si>
  <si>
    <t>Depot Contract-up to days Changes-Fix</t>
  </si>
  <si>
    <t>Depot Contract-up to days Changes-Bug Fix</t>
  </si>
  <si>
    <t>Depot Contract-Duplicate Validation issue Fix</t>
  </si>
  <si>
    <t>Depot Contract-Enum Implementaion for Contract Type</t>
  </si>
  <si>
    <t>Development KT discussion</t>
  </si>
  <si>
    <t>Container Activity code master-Design</t>
  </si>
  <si>
    <t>Head Quarters Id in WF Data Implementation</t>
  </si>
  <si>
    <t>Cross browser -issue fix for Fire fox</t>
  </si>
  <si>
    <t>Container Activity Page Design</t>
  </si>
  <si>
    <t>Container Activity-Tech Spec</t>
  </si>
  <si>
    <t>UserDetail-User Type Modification</t>
  </si>
  <si>
    <t>Others</t>
  </si>
  <si>
    <t>Issue in Depot Contract - Add Charges popup</t>
  </si>
  <si>
    <t>issue in Add charges popup-fix</t>
  </si>
  <si>
    <t>Container activity Tech Spec</t>
  </si>
  <si>
    <t>Container activity Tech Spec-Review</t>
  </si>
  <si>
    <t>Development</t>
  </si>
  <si>
    <t>Guidance</t>
  </si>
  <si>
    <t xml:space="preserve">Head Quarters ID in Code Master  </t>
  </si>
  <si>
    <t>Design</t>
  </si>
  <si>
    <t>issue in Cross browser Implementation</t>
  </si>
  <si>
    <t>Test Report Review</t>
  </si>
  <si>
    <t>Container Activity Hirerarchy Method</t>
  </si>
  <si>
    <t>Liner Management</t>
  </si>
  <si>
    <t xml:space="preserve">Container Activity -Hirerarchy </t>
  </si>
  <si>
    <t xml:space="preserve">Container Activity -Page Design </t>
  </si>
  <si>
    <t>General2</t>
  </si>
  <si>
    <t xml:space="preserve">Container Activity -Master Page Design </t>
  </si>
  <si>
    <t>Container Activity -MasterPage Modification</t>
  </si>
  <si>
    <t>Depot Contract Page-issue fix</t>
  </si>
  <si>
    <t>Reports Design</t>
  </si>
  <si>
    <t>Role Rights Page Issue</t>
  </si>
  <si>
    <t>Container Activity page Modification</t>
  </si>
  <si>
    <t>Depot Contract Page-Modification</t>
  </si>
  <si>
    <t>Dynamic Report Design</t>
  </si>
  <si>
    <t>Cross Browser Issue-Report Analysis</t>
  </si>
  <si>
    <t>Dynamic Reports</t>
  </si>
  <si>
    <t>Role Rights Issue Fix</t>
  </si>
  <si>
    <t>Bug Fixes in  Master Pages</t>
  </si>
  <si>
    <t>Ams Role rights Issue fix</t>
  </si>
  <si>
    <t>Bug Fixes in  Depot Contract Pages</t>
  </si>
  <si>
    <t>Ams Menu Generation-Guidance to Kavitha</t>
  </si>
  <si>
    <t>Activity :</t>
  </si>
  <si>
    <t>Reports :</t>
  </si>
  <si>
    <t>Acitivity :</t>
  </si>
  <si>
    <t>Cross Browser Issue-Fix</t>
  </si>
  <si>
    <t>Ams Issue in Role Rights</t>
  </si>
  <si>
    <t xml:space="preserve">Team - Meeting </t>
  </si>
  <si>
    <t>Ams Menu Generation-Guidance to Sindhubala</t>
  </si>
  <si>
    <t>Depot Contract Duplicate Row Validation-Change</t>
  </si>
  <si>
    <t>Create Alert</t>
  </si>
  <si>
    <t>Track and Trace - Incompatibility with other browsers</t>
  </si>
  <si>
    <t>Team Meeting</t>
  </si>
  <si>
    <t>Cross browser issue fix</t>
  </si>
  <si>
    <t>Container Activity Changes-Discussion</t>
  </si>
  <si>
    <t>Cross browser Compatability document Preparation</t>
  </si>
  <si>
    <t>Row Delete Confirmation on Page Submit.</t>
  </si>
  <si>
    <t>Container Activity Changes</t>
  </si>
  <si>
    <t>Alert</t>
  </si>
  <si>
    <t>Alert Template</t>
  </si>
  <si>
    <t>Alert ID</t>
  </si>
  <si>
    <t>Alert template ID</t>
  </si>
  <si>
    <t>Report Template ID</t>
  </si>
  <si>
    <t>Alert Description</t>
  </si>
  <si>
    <t>Period Filter  Field ID</t>
  </si>
  <si>
    <t>Schedule Time</t>
  </si>
  <si>
    <t>Alert To</t>
  </si>
  <si>
    <t>Alert Due Date</t>
  </si>
  <si>
    <t>Alert CC</t>
  </si>
  <si>
    <t>Recurrence Days</t>
  </si>
  <si>
    <t>Alert Body</t>
  </si>
  <si>
    <t>Last Run Date</t>
  </si>
  <si>
    <t>Alert Subject</t>
  </si>
  <si>
    <t>Modified by</t>
  </si>
  <si>
    <t>Active</t>
  </si>
  <si>
    <t>Modified Date</t>
  </si>
  <si>
    <t>workflow to business.admin</t>
  </si>
  <si>
    <t>Dynamic Alerts Design</t>
  </si>
  <si>
    <t>Container Activity Changes-Issues</t>
  </si>
  <si>
    <t xml:space="preserve">Dynamic Alerts  </t>
  </si>
  <si>
    <t>Guidance to Aadhith regarding Duplicate Row Validations</t>
  </si>
  <si>
    <t>Chirstmas celebration team meeting</t>
  </si>
  <si>
    <t>Commonui data :  Public Const ALRT_RN_DT As String = "ALRT_RN_DT"</t>
  </si>
  <si>
    <t>Dynamic Reports KT</t>
  </si>
  <si>
    <t>Dynamic Alerts -Changes</t>
  </si>
  <si>
    <t>Dynamic Reports Changes</t>
  </si>
  <si>
    <t>Reports:</t>
  </si>
  <si>
    <t>Date field formatting</t>
  </si>
  <si>
    <t>Masters Module bug fix</t>
  </si>
  <si>
    <t>Depot Contract Bug fix</t>
  </si>
  <si>
    <t>hq filter for direct charges grid</t>
  </si>
  <si>
    <t>Next activity,from activity</t>
  </si>
  <si>
    <t>Container Activity Configure bug fix</t>
  </si>
  <si>
    <t>Cross Browser Controls-Firefox-fix</t>
  </si>
  <si>
    <t>CES-Grid demo issue list  estimate</t>
  </si>
  <si>
    <t>iTrade VS-2010 migration</t>
  </si>
  <si>
    <t>General </t>
  </si>
  <si>
    <t>iTrade multiboxx-Rain drop installer installation.</t>
  </si>
  <si>
    <t xml:space="preserve">iTradeMB Rain Drop Installer installation </t>
  </si>
  <si>
    <t>iTradeMB 2010 Migration issue</t>
  </si>
  <si>
    <t>CES Grid demo</t>
  </si>
  <si>
    <t>Request </t>
  </si>
  <si>
    <t>iTradeMB2010 migration issue.</t>
  </si>
  <si>
    <t>Cross Browser Controls-issue -fix</t>
  </si>
  <si>
    <t>CES Controls demo</t>
  </si>
  <si>
    <t>Cross Browser Controls -fix</t>
  </si>
  <si>
    <t>iTradewin-vs 2010 migration</t>
  </si>
  <si>
    <t>Cross Browser Controls- -fix</t>
  </si>
  <si>
    <t>iTradeCIT-VS Conversion</t>
  </si>
  <si>
    <t>Multicolumn drop down-implement</t>
  </si>
  <si>
    <t>iTradewin vs2010 upgradation</t>
  </si>
  <si>
    <t>Completed </t>
  </si>
  <si>
    <t>iTrade CIT RainDrop installer implementation</t>
  </si>
  <si>
    <t>iTradeCIT Raindrop Installer Implementation</t>
  </si>
  <si>
    <t>iTradeWin CH-vs2010 migration</t>
  </si>
  <si>
    <t>iTradewinLM-vs2010 migration</t>
  </si>
  <si>
    <t>2 </t>
  </si>
  <si>
    <t>issue-fix</t>
  </si>
  <si>
    <t>lookup issue fix</t>
  </si>
  <si>
    <t>iDEX-24</t>
  </si>
  <si>
    <t>VS2010 Migration</t>
  </si>
  <si>
    <t>iNovaDC and iNova base vss configuration</t>
  </si>
  <si>
    <t>iForward VS2010 upgrade and Raindropinstaller implementation</t>
  </si>
  <si>
    <t>icomet </t>
  </si>
  <si>
    <t> issue fix</t>
  </si>
  <si>
    <t> GGR</t>
  </si>
  <si>
    <t>13 </t>
  </si>
  <si>
    <t>iNova DB Configuration</t>
  </si>
  <si>
    <t>Issue-Duplicate Entry</t>
  </si>
  <si>
    <t xml:space="preserve">General </t>
  </si>
  <si>
    <t xml:space="preserve">iCadet </t>
  </si>
  <si>
    <t xml:space="preserve">App code dll-issue </t>
  </si>
  <si>
    <t xml:space="preserve">Request </t>
  </si>
  <si>
    <t>iComet-Lookup issue</t>
  </si>
  <si>
    <t>26 </t>
  </si>
  <si>
    <t>iMars </t>
  </si>
  <si>
    <t>iMARS-Role Rights </t>
  </si>
  <si>
    <t>iForward-grid search issue </t>
  </si>
  <si>
    <t>iComet-Grid issue </t>
  </si>
  <si>
    <t>issue </t>
  </si>
  <si>
    <t>iTradewin </t>
  </si>
  <si>
    <t>VS2010-Migration</t>
  </si>
  <si>
    <t>iTrade </t>
  </si>
  <si>
    <t>Pending Lock-issue</t>
  </si>
  <si>
    <t>Issue </t>
  </si>
  <si>
    <r>
      <t>General</t>
    </r>
    <r>
      <rPr>
        <sz val="11"/>
        <color rgb="FF000000"/>
        <rFont val="Calibri"/>
        <family val="2"/>
        <scheme val="minor"/>
      </rPr>
      <t> </t>
    </r>
  </si>
  <si>
    <t>       21</t>
  </si>
  <si>
    <t>(blank)</t>
  </si>
  <si>
    <t>Cross Browser Controls-issue-fix for Fire Fox</t>
  </si>
  <si>
    <t>iAll application issue-fix</t>
  </si>
  <si>
    <t>iFlexGrid-issue fix</t>
  </si>
  <si>
    <t>15 </t>
  </si>
  <si>
    <t>120-Grid issue fix </t>
  </si>
  <si>
    <t>iFlexGrid issue –fix</t>
  </si>
  <si>
    <t>XSLX Format conversion </t>
  </si>
  <si>
    <t>GGR </t>
  </si>
  <si>
    <t>5 </t>
  </si>
  <si>
    <t>iTrade-Visual studio 2010 migration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</si>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</sst>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d\-mmm\-yyyy\ hh:mm\ AM/PM"/>
  </numFmts>
  <fonts count="2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92D050"/>
      <name val="Webdings"/>
      <family val="1"/>
      <charset val="2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3"/>
      <name val="Arial"/>
      <family val="2"/>
    </font>
    <font>
      <b/>
      <sz val="10"/>
      <color theme="3"/>
      <name val="Arial"/>
      <family val="2"/>
    </font>
    <font>
      <sz val="12"/>
      <name val="宋体"/>
      <charset val="134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7" borderId="0">
      <alignment vertical="center"/>
    </xf>
    <xf numFmtId="0" fontId="14" fillId="7" borderId="0">
      <alignment vertical="center"/>
    </xf>
    <xf numFmtId="0" fontId="15" fillId="0" borderId="0"/>
    <xf numFmtId="0" fontId="16" fillId="0" borderId="0"/>
    <xf numFmtId="0" fontId="14" fillId="7" borderId="0">
      <alignment vertical="center"/>
    </xf>
    <xf numFmtId="0" fontId="11" fillId="7" borderId="1"/>
  </cellStyleXfs>
  <cellXfs count="10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4" fillId="0" borderId="0" xfId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top"/>
    </xf>
    <xf numFmtId="164" fontId="1" fillId="2" borderId="8" xfId="0" applyNumberFormat="1" applyFont="1" applyFill="1" applyBorder="1" applyAlignment="1">
      <alignment vertical="center"/>
    </xf>
    <xf numFmtId="164" fontId="1" fillId="2" borderId="8" xfId="0" applyNumberFormat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1" xfId="0" pivotButton="1" applyBorder="1"/>
    <xf numFmtId="0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/>
    </xf>
    <xf numFmtId="0" fontId="2" fillId="3" borderId="2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5" fillId="0" borderId="1" xfId="1" applyFont="1" applyBorder="1"/>
    <xf numFmtId="0" fontId="8" fillId="3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9" fillId="0" borderId="1" xfId="0" applyFont="1" applyBorder="1"/>
    <xf numFmtId="0" fontId="0" fillId="0" borderId="0" xfId="0" applyAlignment="1">
      <alignment vertical="center"/>
    </xf>
    <xf numFmtId="0" fontId="10" fillId="0" borderId="0" xfId="0" applyFont="1"/>
    <xf numFmtId="0" fontId="0" fillId="0" borderId="1" xfId="0" applyFill="1" applyBorder="1"/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2" fillId="3" borderId="9" xfId="0" applyNumberFormat="1" applyFont="1" applyFill="1" applyBorder="1" applyAlignment="1">
      <alignment horizontal="left" vertical="top"/>
    </xf>
    <xf numFmtId="0" fontId="17" fillId="3" borderId="10" xfId="0" applyFont="1" applyFill="1" applyBorder="1" applyAlignment="1">
      <alignment horizontal="center" vertical="center"/>
    </xf>
    <xf numFmtId="0" fontId="17" fillId="3" borderId="9" xfId="0" applyNumberFormat="1" applyFont="1" applyFill="1" applyBorder="1" applyAlignment="1">
      <alignment horizontal="right" vertical="center"/>
    </xf>
    <xf numFmtId="0" fontId="0" fillId="0" borderId="1" xfId="0" applyNumberFormat="1" applyBorder="1"/>
    <xf numFmtId="0" fontId="7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left" vertical="center"/>
    </xf>
    <xf numFmtId="0" fontId="18" fillId="3" borderId="2" xfId="0" applyNumberFormat="1" applyFont="1" applyFill="1" applyBorder="1" applyAlignment="1">
      <alignment horizontal="right" vertical="center"/>
    </xf>
    <xf numFmtId="0" fontId="0" fillId="0" borderId="0" xfId="0" quotePrefix="1"/>
    <xf numFmtId="20" fontId="0" fillId="0" borderId="0" xfId="0" applyNumberFormat="1"/>
    <xf numFmtId="0" fontId="18" fillId="3" borderId="9" xfId="0" applyNumberFormat="1" applyFont="1" applyFill="1" applyBorder="1" applyAlignment="1">
      <alignment horizontal="right" vertical="center"/>
    </xf>
    <xf numFmtId="20" fontId="0" fillId="0" borderId="0" xfId="0" quotePrefix="1" applyNumberFormat="1"/>
    <xf numFmtId="20" fontId="10" fillId="0" borderId="0" xfId="0" applyNumberFormat="1" applyFont="1"/>
    <xf numFmtId="0" fontId="18" fillId="3" borderId="1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10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9">
    <cellStyle name="Hyperlink" xfId="1" builtinId="8"/>
    <cellStyle name="Hyperlink 2" xfId="2"/>
    <cellStyle name="level 3" xfId="3"/>
    <cellStyle name="level 4" xfId="4"/>
    <cellStyle name="Normal" xfId="0" builtinId="0"/>
    <cellStyle name="Normal 2" xfId="5"/>
    <cellStyle name="Normal 3" xfId="6"/>
    <cellStyle name="sub" xfId="7"/>
    <cellStyle name="TextBox" xfId="8"/>
  </cellStyles>
  <dxfs count="1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readingOrder="0"/>
    </dxf>
    <dxf>
      <font>
        <b/>
        <color rgb="FFFFFFFF"/>
      </font>
      <fill>
        <patternFill patternType="solid">
          <fgColor indexed="64"/>
          <bgColor rgb="FF4F81BD"/>
        </patternFill>
      </fill>
      <alignment horizontal="center" vertical="center" readingOrder="0"/>
    </dxf>
    <dxf>
      <font>
        <b/>
        <color rgb="FFFFFFFF"/>
      </font>
      <fill>
        <patternFill patternType="solid">
          <fgColor indexed="64"/>
          <bgColor rgb="FF4F81BD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2F2F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d\-mmm\-yyyy\ hh:mm\ AM/PM"/>
      <fill>
        <patternFill patternType="solid">
          <fgColor indexed="64"/>
          <bgColor rgb="FFF2F2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d\-mmm\-yyyy\ hh:mm\ AM/PM"/>
      <fill>
        <patternFill patternType="solid">
          <fgColor indexed="64"/>
          <bgColor rgb="FFF2F2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2F2F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m/d/yy;@"/>
      <fill>
        <patternFill patternType="solid">
          <fgColor indexed="64"/>
          <bgColor rgb="FFF2F2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m/d/yy;@"/>
      <fill>
        <patternFill patternType="solid">
          <fgColor indexed="64"/>
          <bgColor rgb="FFF2F2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4F81BD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color rgb="FFFFFFFF"/>
      </font>
      <fill>
        <patternFill patternType="solid">
          <fgColor indexed="64"/>
          <bgColor rgb="FF4F81BD"/>
        </patternFill>
      </fill>
      <alignment horizontal="left" vertical="center" readingOrder="0"/>
    </dxf>
    <dxf>
      <font>
        <b/>
        <color rgb="FFFFFFFF"/>
      </font>
      <fill>
        <patternFill patternType="solid">
          <fgColor indexed="64"/>
          <bgColor rgb="FF4F81BD"/>
        </patternFill>
      </fill>
      <alignment horizontal="left" vertical="center" readingOrder="0"/>
    </dxf>
    <dxf>
      <font>
        <b/>
        <color rgb="FFFFFFFF"/>
      </font>
      <fill>
        <patternFill patternType="solid">
          <fgColor indexed="64"/>
          <bgColor rgb="FF4F81BD"/>
        </patternFill>
      </fill>
      <alignment horizontal="center" vertical="center" readingOrder="0"/>
    </dxf>
    <dxf>
      <font>
        <b/>
        <color rgb="FFFFFFFF"/>
      </font>
      <fill>
        <patternFill patternType="solid">
          <fgColor indexed="64"/>
          <bgColor rgb="FF4F81BD"/>
        </patternFill>
      </fill>
      <alignment horizontal="center" vertical="center" readingOrder="0"/>
    </dxf>
    <dxf>
      <font>
        <b/>
        <color rgb="FFFFFFFF"/>
      </font>
      <fill>
        <patternFill patternType="solid">
          <fgColor indexed="64"/>
          <bgColor rgb="FF4F81BD"/>
        </patternFill>
      </fill>
      <alignment horizontal="center" vertical="center" readingOrder="0"/>
    </dxf>
    <dxf>
      <font>
        <b/>
        <color rgb="FFFFFFFF"/>
      </font>
      <fill>
        <patternFill patternType="solid">
          <fgColor indexed="64"/>
          <bgColor rgb="FF4F81BD"/>
        </patternFill>
      </fill>
      <alignment horizontal="center"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color rgb="FFFFFFFF"/>
      </font>
      <fill>
        <patternFill patternType="solid">
          <fgColor indexed="64"/>
          <bgColor rgb="FF4F81BD"/>
        </patternFill>
      </fill>
      <alignment horizontal="center" vertical="center" readingOrder="0"/>
    </dxf>
    <dxf>
      <font>
        <b/>
        <color rgb="FFFFFFFF"/>
      </font>
      <fill>
        <patternFill patternType="solid">
          <fgColor indexed="64"/>
          <bgColor rgb="FF4F81BD"/>
        </patternFill>
      </fill>
      <alignment horizontal="center" vertical="center" readingOrder="0"/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b/>
        <color rgb="FFFFFFFF"/>
      </font>
      <fill>
        <patternFill patternType="solid">
          <fgColor indexed="64"/>
          <bgColor rgb="FF4F81BD"/>
        </patternFill>
      </fill>
      <alignment horizontal="center" vertical="center" readingOrder="0"/>
    </dxf>
    <dxf>
      <font>
        <b/>
        <color rgb="FFFFFFFF"/>
      </font>
      <fill>
        <patternFill patternType="solid">
          <fgColor indexed="64"/>
          <bgColor rgb="FF4F81BD"/>
        </patternFill>
      </fill>
      <alignment horizontal="center" vertical="center" readingOrder="0"/>
    </dxf>
    <dxf>
      <protection locked="0"/>
    </dxf>
    <dxf>
      <alignment horizontal="center" readingOrder="0"/>
    </dxf>
    <dxf>
      <font>
        <b/>
        <color rgb="FFFFFFFF"/>
      </font>
      <fill>
        <patternFill patternType="solid">
          <fgColor indexed="64"/>
          <bgColor rgb="FF4F81BD"/>
        </patternFill>
      </fill>
      <alignment vertical="center" readingOrder="0"/>
    </dxf>
    <dxf>
      <font>
        <b/>
        <color rgb="FFFFFFFF"/>
      </font>
      <fill>
        <patternFill patternType="solid">
          <fgColor indexed="64"/>
          <bgColor rgb="FF4F81BD"/>
        </patternFill>
      </fill>
      <alignment vertical="center" readingOrder="0"/>
    </dxf>
    <dxf>
      <font>
        <b/>
        <color rgb="FFFFFFFF"/>
      </font>
      <fill>
        <patternFill patternType="solid">
          <fgColor indexed="64"/>
          <bgColor rgb="FF4F81BD"/>
        </patternFill>
      </fill>
      <alignment vertical="center" readingOrder="0"/>
    </dxf>
    <dxf>
      <font>
        <b/>
        <color rgb="FFFFFFFF"/>
      </font>
      <fill>
        <patternFill patternType="solid">
          <fgColor indexed="64"/>
          <bgColor rgb="FF4F81BD"/>
        </patternFill>
      </fill>
    </dxf>
    <dxf>
      <font>
        <b/>
        <color rgb="FFFFFFFF"/>
      </font>
      <fill>
        <patternFill patternType="solid">
          <fgColor indexed="64"/>
          <bgColor rgb="FF4F81BD"/>
        </patternFill>
      </fill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[SHT.xlsx]SHT!PivotTable1</c:name>
    <c:fmtId val="0"/>
  </c:pivotSource>
  <c:chart>
    <c:autoTitleDeleted val="1"/>
    <c:pivotFmts>
      <c:pivotFmt>
        <c:idx val="0"/>
        <c:marker>
          <c:symbol val="none"/>
        </c:marker>
      </c:pivotFmt>
    </c:pivotFmts>
    <c:view3D>
      <c:rotX val="7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SHT!$F$2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SHT!$E$3:$E$5</c:f>
              <c:strCache>
                <c:ptCount val="2"/>
                <c:pt idx="0">
                  <c:v>General</c:v>
                </c:pt>
                <c:pt idx="1">
                  <c:v>Liner Management</c:v>
                </c:pt>
              </c:strCache>
            </c:strRef>
          </c:cat>
          <c:val>
            <c:numRef>
              <c:f>SHT!$F$3:$F$5</c:f>
              <c:numCache>
                <c:formatCode>General</c:formatCode>
                <c:ptCount val="2"/>
                <c:pt idx="0">
                  <c:v>0</c:v>
                </c:pt>
                <c:pt idx="1">
                  <c:v>19.490000000000002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://iic80/iTradeCIT2010" TargetMode="External"/><Relationship Id="rId18" Type="http://schemas.openxmlformats.org/officeDocument/2006/relationships/hyperlink" Target="http://iic80/iTradePerma" TargetMode="External"/><Relationship Id="rId3" Type="http://schemas.openxmlformats.org/officeDocument/2006/relationships/hyperlink" Target="http://iic80/iTradewinch" TargetMode="External"/><Relationship Id="rId21" Type="http://schemas.openxmlformats.org/officeDocument/2006/relationships/image" Target="../media/image11.png"/><Relationship Id="rId7" Type="http://schemas.openxmlformats.org/officeDocument/2006/relationships/hyperlink" Target="http://iic80/iForwardGlo" TargetMode="External"/><Relationship Id="rId12" Type="http://schemas.openxmlformats.org/officeDocument/2006/relationships/image" Target="../media/image6.png"/><Relationship Id="rId17" Type="http://schemas.openxmlformats.org/officeDocument/2006/relationships/image" Target="../media/image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hyperlink" Target="http://iic80/iTradeVSNB2010" TargetMode="External"/><Relationship Id="rId1" Type="http://schemas.openxmlformats.org/officeDocument/2006/relationships/hyperlink" Target="http://iic80/inova_2_1/inovahome.aspx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iic80/icaui" TargetMode="External"/><Relationship Id="rId24" Type="http://schemas.openxmlformats.org/officeDocument/2006/relationships/chart" Target="../charts/chart1.xml"/><Relationship Id="rId5" Type="http://schemas.openxmlformats.org/officeDocument/2006/relationships/hyperlink" Target="http://iic80/iForwardBLPL" TargetMode="External"/><Relationship Id="rId15" Type="http://schemas.openxmlformats.org/officeDocument/2006/relationships/hyperlink" Target="http://iic80/iTradeGCR2010" TargetMode="External"/><Relationship Id="rId23" Type="http://schemas.openxmlformats.org/officeDocument/2006/relationships/image" Target="../media/image12.png"/><Relationship Id="rId10" Type="http://schemas.openxmlformats.org/officeDocument/2006/relationships/image" Target="../media/image5.png"/><Relationship Id="rId19" Type="http://schemas.openxmlformats.org/officeDocument/2006/relationships/image" Target="../media/image10.png"/><Relationship Id="rId4" Type="http://schemas.openxmlformats.org/officeDocument/2006/relationships/image" Target="../media/image2.png"/><Relationship Id="rId9" Type="http://schemas.openxmlformats.org/officeDocument/2006/relationships/hyperlink" Target="http://iic80/iForwardPerma" TargetMode="External"/><Relationship Id="rId14" Type="http://schemas.openxmlformats.org/officeDocument/2006/relationships/image" Target="../media/image7.png"/><Relationship Id="rId22" Type="http://schemas.openxmlformats.org/officeDocument/2006/relationships/hyperlink" Target="http://iic80/Dashboard_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114302</xdr:colOff>
      <xdr:row>11</xdr:row>
      <xdr:rowOff>85725</xdr:rowOff>
    </xdr:from>
    <xdr:to>
      <xdr:col>2</xdr:col>
      <xdr:colOff>371476</xdr:colOff>
      <xdr:row>13</xdr:row>
      <xdr:rowOff>91828</xdr:rowOff>
    </xdr:to>
    <xdr:pic>
      <xdr:nvPicPr>
        <xdr:cNvPr id="3" name="Picture 2">
          <a:hlinkClick xmlns:r="http://schemas.openxmlformats.org/officeDocument/2006/relationships" r:id="rId1" tooltip="iNova Caravel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2" y="2181225"/>
          <a:ext cx="866774" cy="387103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</xdr:row>
      <xdr:rowOff>76200</xdr:rowOff>
    </xdr:from>
    <xdr:to>
      <xdr:col>2</xdr:col>
      <xdr:colOff>409462</xdr:colOff>
      <xdr:row>10</xdr:row>
      <xdr:rowOff>133319</xdr:rowOff>
    </xdr:to>
    <xdr:pic>
      <xdr:nvPicPr>
        <xdr:cNvPr id="5" name="Picture 4">
          <a:hlinkClick xmlns:r="http://schemas.openxmlformats.org/officeDocument/2006/relationships" r:id="rId3" tooltip="iTradeWin CH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1790700"/>
          <a:ext cx="904762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</xdr:row>
      <xdr:rowOff>161925</xdr:rowOff>
    </xdr:from>
    <xdr:to>
      <xdr:col>2</xdr:col>
      <xdr:colOff>333276</xdr:colOff>
      <xdr:row>8</xdr:row>
      <xdr:rowOff>76163</xdr:rowOff>
    </xdr:to>
    <xdr:pic>
      <xdr:nvPicPr>
        <xdr:cNvPr id="8" name="Picture 7">
          <a:hlinkClick xmlns:r="http://schemas.openxmlformats.org/officeDocument/2006/relationships" r:id="rId5" tooltip="iForward BLPL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1304925"/>
          <a:ext cx="790476" cy="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142875</xdr:rowOff>
    </xdr:from>
    <xdr:to>
      <xdr:col>2</xdr:col>
      <xdr:colOff>323752</xdr:colOff>
      <xdr:row>6</xdr:row>
      <xdr:rowOff>28542</xdr:rowOff>
    </xdr:to>
    <xdr:pic>
      <xdr:nvPicPr>
        <xdr:cNvPr id="10" name="Picture 9">
          <a:hlinkClick xmlns:r="http://schemas.openxmlformats.org/officeDocument/2006/relationships" r:id="rId7" tooltip="iForward Glo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904875"/>
          <a:ext cx="780952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</xdr:row>
      <xdr:rowOff>19050</xdr:rowOff>
    </xdr:from>
    <xdr:to>
      <xdr:col>2</xdr:col>
      <xdr:colOff>371370</xdr:colOff>
      <xdr:row>4</xdr:row>
      <xdr:rowOff>76169</xdr:rowOff>
    </xdr:to>
    <xdr:pic>
      <xdr:nvPicPr>
        <xdr:cNvPr id="12" name="Picture 11">
          <a:hlinkClick xmlns:r="http://schemas.openxmlformats.org/officeDocument/2006/relationships" r:id="rId9" tooltip="iForward Perma"/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" y="590550"/>
          <a:ext cx="838095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190501</xdr:colOff>
      <xdr:row>1</xdr:row>
      <xdr:rowOff>66675</xdr:rowOff>
    </xdr:from>
    <xdr:to>
      <xdr:col>2</xdr:col>
      <xdr:colOff>412173</xdr:colOff>
      <xdr:row>2</xdr:row>
      <xdr:rowOff>28575</xdr:rowOff>
    </xdr:to>
    <xdr:pic>
      <xdr:nvPicPr>
        <xdr:cNvPr id="13" name="Picture 12">
          <a:hlinkClick xmlns:r="http://schemas.openxmlformats.org/officeDocument/2006/relationships" r:id="rId11" tooltip="iCadet"/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0101" y="257175"/>
          <a:ext cx="831272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0</xdr:rowOff>
    </xdr:from>
    <xdr:to>
      <xdr:col>2</xdr:col>
      <xdr:colOff>390418</xdr:colOff>
      <xdr:row>15</xdr:row>
      <xdr:rowOff>123786</xdr:rowOff>
    </xdr:to>
    <xdr:pic>
      <xdr:nvPicPr>
        <xdr:cNvPr id="16" name="Picture 15">
          <a:hlinkClick xmlns:r="http://schemas.openxmlformats.org/officeDocument/2006/relationships" r:id="rId13" tooltip="iTrade CIT"/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52475" y="2667000"/>
          <a:ext cx="857143" cy="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95250</xdr:rowOff>
    </xdr:from>
    <xdr:to>
      <xdr:col>2</xdr:col>
      <xdr:colOff>418989</xdr:colOff>
      <xdr:row>17</xdr:row>
      <xdr:rowOff>180940</xdr:rowOff>
    </xdr:to>
    <xdr:pic>
      <xdr:nvPicPr>
        <xdr:cNvPr id="18" name="Picture 17">
          <a:hlinkClick xmlns:r="http://schemas.openxmlformats.org/officeDocument/2006/relationships" r:id="rId15" tooltip="iTrade GCR"/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52475" y="3143250"/>
          <a:ext cx="885714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</xdr:row>
      <xdr:rowOff>142875</xdr:rowOff>
    </xdr:from>
    <xdr:to>
      <xdr:col>2</xdr:col>
      <xdr:colOff>409467</xdr:colOff>
      <xdr:row>20</xdr:row>
      <xdr:rowOff>9494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62000" y="3571875"/>
          <a:ext cx="866667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</xdr:row>
      <xdr:rowOff>85725</xdr:rowOff>
    </xdr:from>
    <xdr:to>
      <xdr:col>2</xdr:col>
      <xdr:colOff>361848</xdr:colOff>
      <xdr:row>22</xdr:row>
      <xdr:rowOff>190463</xdr:rowOff>
    </xdr:to>
    <xdr:pic>
      <xdr:nvPicPr>
        <xdr:cNvPr id="22" name="Picture 21">
          <a:hlinkClick xmlns:r="http://schemas.openxmlformats.org/officeDocument/2006/relationships" r:id="rId18" tooltip="iTrade Perma"/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62000" y="4086225"/>
          <a:ext cx="819048" cy="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</xdr:row>
      <xdr:rowOff>47625</xdr:rowOff>
    </xdr:from>
    <xdr:to>
      <xdr:col>2</xdr:col>
      <xdr:colOff>409466</xdr:colOff>
      <xdr:row>25</xdr:row>
      <xdr:rowOff>104744</xdr:rowOff>
    </xdr:to>
    <xdr:pic>
      <xdr:nvPicPr>
        <xdr:cNvPr id="24" name="Picture 23">
          <a:hlinkClick xmlns:r="http://schemas.openxmlformats.org/officeDocument/2006/relationships" r:id="rId20" tooltip="iTrade VSNB"/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4619625"/>
          <a:ext cx="876191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142675</xdr:colOff>
      <xdr:row>25</xdr:row>
      <xdr:rowOff>171450</xdr:rowOff>
    </xdr:from>
    <xdr:to>
      <xdr:col>2</xdr:col>
      <xdr:colOff>396675</xdr:colOff>
      <xdr:row>27</xdr:row>
      <xdr:rowOff>114300</xdr:rowOff>
    </xdr:to>
    <xdr:pic>
      <xdr:nvPicPr>
        <xdr:cNvPr id="26" name="Picture 25">
          <a:hlinkClick xmlns:r="http://schemas.openxmlformats.org/officeDocument/2006/relationships" r:id="rId22" tooltip="DashBoard"/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52275" y="4933950"/>
          <a:ext cx="863600" cy="323850"/>
        </a:xfrm>
        <a:prstGeom prst="rect">
          <a:avLst/>
        </a:prstGeom>
      </xdr:spPr>
    </xdr:pic>
    <xdr:clientData/>
  </xdr:twoCellAnchor>
  <xdr:twoCellAnchor>
    <xdr:from>
      <xdr:col>3</xdr:col>
      <xdr:colOff>66674</xdr:colOff>
      <xdr:row>0</xdr:row>
      <xdr:rowOff>152400</xdr:rowOff>
    </xdr:from>
    <xdr:to>
      <xdr:col>6</xdr:col>
      <xdr:colOff>504825</xdr:colOff>
      <xdr:row>12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ovindarajan" refreshedDate="41271.401786226852" createdVersion="4" refreshedVersion="4" minRefreshableVersion="3" recordCount="12">
  <cacheSource type="worksheet">
    <worksheetSource ref="E55:M67" sheet="Current-Task"/>
  </cacheSource>
  <cacheFields count="9">
    <cacheField name="Project" numFmtId="0">
      <sharedItems count="10">
        <s v="Liner Management"/>
        <s v=""/>
        <s v="iNovaContract" u="1"/>
        <s v="iTradeWin" u="1"/>
        <s v="iTankTrack" u="1"/>
        <s v="iTrade" u="1"/>
        <s v="iDex24" u="1"/>
        <s v="iLM" u="1"/>
        <s v="Linermgmt" u="1"/>
        <s v="iForward" u="1"/>
      </sharedItems>
    </cacheField>
    <cacheField name="Customer" numFmtId="0">
      <sharedItems/>
    </cacheField>
    <cacheField name="Task" numFmtId="0">
      <sharedItems count="58">
        <s v="Dynamic Alerts  "/>
        <s v="Dynamic Reports KT"/>
        <s v=""/>
        <s v="Dynamic Alerts -Changes"/>
        <s v="Dynamic Reports Changes"/>
        <s v="Masters Module bug fix"/>
        <s v="Prototye-Preparation" u="1"/>
        <s v="iNova-Contracts-Sync service-Fine tuning" u="1"/>
        <s v="Cross Browser integration issue" u="1"/>
        <s v="Container Activity Changes" u="1"/>
        <s v="iTrade GCR-Record Lock Implementation" u="1"/>
        <s v="KT session - Liner Management" u="1"/>
        <s v="Tech Group review meet" u="1"/>
        <s v="iForward Empty pages showing-issue" u="1"/>
        <s v="Container Activity - Design" u="1"/>
        <s v="UserDetail-User Type Modification" u="1"/>
        <s v="Peoples And Project-Requirement " u="1"/>
        <s v="Container Activity-Tech Spec" u="1"/>
        <s v="Container Activity - Data Dictionary" u="1"/>
        <s v="Container Activity" u="1"/>
        <s v="Sorting and Searching Not working" u="1"/>
        <s v="Development KT discussion" u="1"/>
        <s v="Sale Price field, Pop Up Issue" u="1"/>
        <s v="Liner Management-Gateway Framework" u="1"/>
        <s v="Code Master &amp; List Page-Design" u="1"/>
        <s v="Cross browser -issue fix for Fire fox" u="1"/>
        <s v="issue in tally integration service" u="1"/>
        <s v="Good Rich-Project - Discussion" u="1"/>
        <s v="Container Activity code master-Design" u="1"/>
        <s v="icomet issue" u="1"/>
        <s v="Depot Contract-Enum Implementaion for Contract Type" u="1"/>
        <s v="Liner Mgmt-Gateway Framework custom methods" u="1"/>
        <s v="KT session - Liner Mangement" u="1"/>
        <s v="Container Activity -Hirerarchy " u="1"/>
        <s v="Sql Bulk Copy " u="1"/>
        <s v="Depot Contract-Duplicate Validation issue Fix" u="1"/>
        <s v="Single Sign on - Deployment Check" u="1"/>
        <s v="Guidance to Sivanthi-Duplicate Validation in Grid" u="1"/>
        <s v="Error Data Manipulation-Discussion with Senthil" u="1"/>
        <s v="Issue in Role Rights Page" u="1"/>
        <s v="Container Activity Page Design" u="1"/>
        <s v="Liner Management UI configuration" u="1"/>
        <s v="Architecture-KT" u="1"/>
        <s v="Liner Mangement UI configuration" u="1"/>
        <s v="ITD 924 - iTrade VSNB - Issue with IE 9" u="1"/>
        <s v="User Interface/Workflow Tables" u="1"/>
        <s v="Sync service-Fine tuning" u="1"/>
        <s v="Search Issue In Grid" u="1"/>
        <s v="Head Quarters Id in WF Data Implementation" u="1"/>
        <s v="ProjectY-Gateway Framework" u="1"/>
        <s v="Bulk-Update in SQL " u="1"/>
        <s v="Code Master Page-Design" u="1"/>
        <s v="Confirmation Box for Depreciation Page" u="1"/>
        <s v="Container Activity -Page Design " u="1"/>
        <s v="USER Detail page design" u="1"/>
        <s v="Liner Management-Maximum  Columns allow check " u="1"/>
        <s v="User Interface/Workflow Tables-Changes" u="1"/>
        <s v="Container Activity -Master Page Design " u="1"/>
      </sharedItems>
    </cacheField>
    <cacheField name="Type" numFmtId="0">
      <sharedItems/>
    </cacheField>
    <cacheField name="Assigned To" numFmtId="0">
      <sharedItems/>
    </cacheField>
    <cacheField name="Start Date " numFmtId="165">
      <sharedItems containsSemiMixedTypes="0" containsNonDate="0" containsDate="1" containsString="0" minDate="1899-12-30T00:00:00" maxDate="2012-12-27T09:30:00"/>
    </cacheField>
    <cacheField name="End Date" numFmtId="165">
      <sharedItems containsSemiMixedTypes="0" containsNonDate="0" containsDate="1" containsString="0" minDate="1899-12-30T00:00:00" maxDate="2012-12-27T19:50:00"/>
    </cacheField>
    <cacheField name="Total Hours" numFmtId="0">
      <sharedItems containsSemiMixedTypes="0" containsString="0" containsNumber="1" minValue="0" maxValue="9.66"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ovindarajan" refreshedDate="41319.679404282404" createdVersion="4" refreshedVersion="4" minRefreshableVersion="3" recordCount="339">
  <cacheSource type="worksheet">
    <worksheetSource name="Table2"/>
  </cacheSource>
  <cacheFields count="12">
    <cacheField name="S.No" numFmtId="0">
      <sharedItems containsString="0" containsBlank="1" containsNumber="1" containsInteger="1" minValue="1" maxValue="288"/>
    </cacheField>
    <cacheField name="Wk No" numFmtId="0">
      <sharedItems containsMixedTypes="1" containsNumber="1" containsInteger="1" minValue="18" maxValue="52" count="37"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18"/>
        <n v="19"/>
        <n v="20"/>
        <n v="22"/>
        <s v="       21"/>
        <n v="21"/>
        <n v="23"/>
        <n v="24"/>
        <n v="26"/>
        <s v="26 "/>
        <n v="25"/>
      </sharedItems>
    </cacheField>
    <cacheField name="Project" numFmtId="0">
      <sharedItems containsBlank="1"/>
    </cacheField>
    <cacheField name="Customer" numFmtId="0">
      <sharedItems containsBlank="1"/>
    </cacheField>
    <cacheField name="Task" numFmtId="0">
      <sharedItems/>
    </cacheField>
    <cacheField name="Type" numFmtId="0">
      <sharedItems containsBlank="1" count="14">
        <s v="General  "/>
        <s v="Request"/>
        <s v="Issue"/>
        <s v="Development"/>
        <s v="Design"/>
        <s v="Others"/>
        <s v="Guidance"/>
        <m/>
        <s v="General "/>
        <s v="Request "/>
        <s v="General"/>
        <s v="General "/>
        <s v="Request "/>
        <s v="issue "/>
      </sharedItems>
    </cacheField>
    <cacheField name="Assigned To" numFmtId="0">
      <sharedItems/>
    </cacheField>
    <cacheField name="Start Date " numFmtId="0">
      <sharedItems containsSemiMixedTypes="0" containsNonDate="0" containsDate="1" containsString="0" minDate="2012-04-03T00:00:00" maxDate="2012-12-28T18:00:00"/>
    </cacheField>
    <cacheField name="End Date" numFmtId="0">
      <sharedItems containsDate="1" containsMixedTypes="1" minDate="2012-05-09T00:00:00" maxDate="2012-12-28T19:30:00"/>
    </cacheField>
    <cacheField name="Total Hours" numFmtId="0">
      <sharedItems containsMixedTypes="1" containsNumber="1" minValue="0.17" maxValue="35"/>
    </cacheField>
    <cacheField name="Status" numFmtId="0">
      <sharedItems containsBlank="1"/>
    </cacheField>
    <cacheField name="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govindarajan" refreshedDate="41331.451842361108" createdVersion="4" refreshedVersion="4" minRefreshableVersion="3" recordCount="339">
  <cacheSource type="worksheet">
    <worksheetSource ref="C4:K353" sheet="Consolidated"/>
  </cacheSource>
  <cacheFields count="9">
    <cacheField name="Wk No" numFmtId="0">
      <sharedItems containsMixedTypes="1" containsNumber="1" containsInteger="1" minValue="18" maxValue="52" count="37"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18"/>
        <n v="19"/>
        <n v="20"/>
        <n v="22"/>
        <s v="       21"/>
        <n v="21"/>
        <n v="23"/>
        <n v="24"/>
        <n v="26"/>
        <s v="26 "/>
        <n v="25"/>
      </sharedItems>
    </cacheField>
    <cacheField name="Project" numFmtId="0">
      <sharedItems containsBlank="1" count="32">
        <s v="General"/>
        <s v="iTrade"/>
        <s v="iTradeWin"/>
        <s v="iForward"/>
        <s v="iComet "/>
        <s v="iControls"/>
        <s v="iNovaContract"/>
        <s v="Dashboard "/>
        <s v="iCadet"/>
        <s v="iNova"/>
        <s v="Linermgmt"/>
        <s v="iTankTrack"/>
        <s v="iDex24"/>
        <s v="Liner Management"/>
        <s v="iDEX-24"/>
        <s v="iCadet "/>
        <s v="iMars "/>
        <s v="iTradewin "/>
        <s v="iTrade "/>
        <s v="" u="1"/>
        <s v="iTrade " u="1"/>
        <m u="1"/>
        <s v="iTradeWinCH" u="1"/>
        <s v="contract " u="1"/>
        <s v="iNova " u="1"/>
        <s v="iNova-Contract" u="1"/>
        <s v="iComet" u="1"/>
        <s v="iForward " u="1"/>
        <s v="iLM" u="1"/>
        <s v="iTradewin-CH" u="1"/>
        <s v="iTrade&amp;iTradeWIn " u="1"/>
        <s v="iNova Contract" u="1"/>
      </sharedItems>
    </cacheField>
    <cacheField name="Customer" numFmtId="0">
      <sharedItems containsBlank="1"/>
    </cacheField>
    <cacheField name="Task" numFmtId="0">
      <sharedItems/>
    </cacheField>
    <cacheField name="Type" numFmtId="0">
      <sharedItems containsBlank="1"/>
    </cacheField>
    <cacheField name="Assigned To" numFmtId="0">
      <sharedItems/>
    </cacheField>
    <cacheField name="Start Date " numFmtId="0">
      <sharedItems containsSemiMixedTypes="0" containsNonDate="0" containsDate="1" containsString="0" minDate="2012-04-03T00:00:00" maxDate="2012-12-28T18:00:00"/>
    </cacheField>
    <cacheField name="End Date" numFmtId="0">
      <sharedItems containsDate="1" containsMixedTypes="1" minDate="2012-05-09T00:00:00" maxDate="2012-12-28T19:30:00"/>
    </cacheField>
    <cacheField name="Total Hours" numFmtId="0">
      <sharedItems containsMixedTypes="1" containsNumber="1" minValue="0.17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s v="Good Rich"/>
    <x v="0"/>
    <s v="Development"/>
    <s v="GGR"/>
    <d v="2012-12-26T09:30:00"/>
    <d v="2012-12-26T16:30:00"/>
    <n v="5.5"/>
    <s v="Completed"/>
  </r>
  <r>
    <x v="0"/>
    <s v="Good Rich"/>
    <x v="1"/>
    <s v="Others"/>
    <s v="GGR"/>
    <d v="2012-12-26T11:30:00"/>
    <d v="2012-12-26T13:00:00"/>
    <n v="1.5"/>
    <s v="Completed"/>
  </r>
  <r>
    <x v="1"/>
    <s v=""/>
    <x v="2"/>
    <s v="Development"/>
    <s v="GGR"/>
    <d v="1899-12-30T00:00:00"/>
    <d v="1899-12-30T00:00:00"/>
    <n v="0"/>
    <s v=""/>
  </r>
  <r>
    <x v="0"/>
    <s v="Good Rich"/>
    <x v="3"/>
    <s v="Development"/>
    <s v="GGR"/>
    <d v="2012-12-26T16:40:00"/>
    <d v="2012-12-26T18:00:00"/>
    <n v="1.33"/>
    <s v="WIP"/>
  </r>
  <r>
    <x v="0"/>
    <s v="Good Rich"/>
    <x v="4"/>
    <s v="Development"/>
    <s v="GGR"/>
    <d v="2012-12-26T18:00:00"/>
    <d v="2012-12-26T19:30:00"/>
    <n v="1.5"/>
    <s v="Completed"/>
  </r>
  <r>
    <x v="0"/>
    <s v="Good Rich"/>
    <x v="5"/>
    <s v="Development"/>
    <s v="GGR"/>
    <d v="2012-12-27T09:30:00"/>
    <d v="2012-12-27T19:50:00"/>
    <n v="9.66"/>
    <s v="WIP"/>
  </r>
  <r>
    <x v="1"/>
    <s v=""/>
    <x v="2"/>
    <s v="Development"/>
    <s v="GGR"/>
    <d v="1899-12-30T00:00:00"/>
    <d v="1899-12-30T00:00:00"/>
    <n v="0"/>
    <s v=""/>
  </r>
  <r>
    <x v="1"/>
    <s v=""/>
    <x v="2"/>
    <s v="Development"/>
    <s v="GGR"/>
    <d v="1899-12-30T00:00:00"/>
    <d v="1899-12-30T00:00:00"/>
    <n v="0"/>
    <s v=""/>
  </r>
  <r>
    <x v="1"/>
    <s v=""/>
    <x v="2"/>
    <s v="Development"/>
    <s v="GGR"/>
    <d v="1899-12-30T00:00:00"/>
    <d v="1899-12-30T00:00:00"/>
    <n v="0"/>
    <s v=""/>
  </r>
  <r>
    <x v="1"/>
    <s v=""/>
    <x v="2"/>
    <s v=""/>
    <s v="GGR"/>
    <d v="1899-12-30T00:00:00"/>
    <d v="1899-12-30T00:00:00"/>
    <n v="0"/>
    <s v=""/>
  </r>
  <r>
    <x v="1"/>
    <s v=""/>
    <x v="2"/>
    <s v=""/>
    <s v="GGR"/>
    <d v="1899-12-30T00:00:00"/>
    <d v="1899-12-30T00:00:00"/>
    <n v="0"/>
    <s v=""/>
  </r>
  <r>
    <x v="1"/>
    <s v=""/>
    <x v="2"/>
    <s v=""/>
    <s v="GGR"/>
    <d v="1899-12-30T00:00:00"/>
    <d v="1899-12-30T00:00:00"/>
    <n v="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9">
  <r>
    <n v="1"/>
    <x v="0"/>
    <m/>
    <m/>
    <s v="Cross browser controls –issue fix"/>
    <x v="0"/>
    <s v="GGR"/>
    <d v="2012-07-02T00:00:00"/>
    <d v="2012-07-07T00:00:00"/>
    <n v="35"/>
    <s v="Completed"/>
    <m/>
  </r>
  <r>
    <n v="2"/>
    <x v="0"/>
    <s v="iTrade"/>
    <m/>
    <s v="iTrade Base 2010 migration issue"/>
    <x v="0"/>
    <s v="GGR"/>
    <d v="2012-07-04T00:00:00"/>
    <d v="2012-07-07T00:00:00"/>
    <n v="2"/>
    <s v="Completed"/>
    <m/>
  </r>
  <r>
    <n v="3"/>
    <x v="0"/>
    <s v="iTradeWin"/>
    <m/>
    <s v="iTradewin base 2010 migration issue "/>
    <x v="0"/>
    <s v="GGR"/>
    <d v="2012-07-04T00:00:00"/>
    <d v="2012-07-07T00:00:00"/>
    <n v="2"/>
    <s v="Completed"/>
    <m/>
  </r>
  <r>
    <n v="4"/>
    <x v="0"/>
    <s v="iForward"/>
    <m/>
    <s v="iForward-2010 migration-issue fix"/>
    <x v="0"/>
    <s v="GGR"/>
    <d v="2012-07-05T00:00:00"/>
    <d v="2012-07-05T00:00:00"/>
    <n v="3"/>
    <s v="Completed"/>
    <m/>
  </r>
  <r>
    <n v="5"/>
    <x v="0"/>
    <s v="iForward"/>
    <m/>
    <s v="iForward perma 2010 migration issue fix"/>
    <x v="0"/>
    <s v="GGR"/>
    <d v="2012-07-06T00:00:00"/>
    <d v="2012-07-06T00:00:00"/>
    <n v="3"/>
    <s v="Completed"/>
    <m/>
  </r>
  <r>
    <n v="6"/>
    <x v="1"/>
    <m/>
    <m/>
    <s v="Cross Browser Controls- fix"/>
    <x v="0"/>
    <s v="GGR"/>
    <d v="2012-07-09T00:00:00"/>
    <d v="2012-07-09T00:00:00"/>
    <n v="5"/>
    <s v=" Completed"/>
    <m/>
  </r>
  <r>
    <n v="7"/>
    <x v="1"/>
    <s v="iForward"/>
    <m/>
    <s v="iForward-BLPL-vs 2010 migration"/>
    <x v="0"/>
    <s v="GGR"/>
    <d v="2012-07-09T00:00:00"/>
    <d v="2012-07-09T00:00:00"/>
    <n v="5"/>
    <s v=" Completed"/>
    <m/>
  </r>
  <r>
    <n v="8"/>
    <x v="1"/>
    <s v="iForward"/>
    <m/>
    <s v="2010 migration-issue"/>
    <x v="0"/>
    <s v="GGR"/>
    <d v="2012-07-02T00:00:00"/>
    <d v="2012-07-02T00:00:00"/>
    <n v="5"/>
    <s v=" Completed"/>
    <m/>
  </r>
  <r>
    <n v="9"/>
    <x v="1"/>
    <s v="iTradeWin"/>
    <m/>
    <s v="Cross Browser Controls-iTradeWinCH integration-Part-1"/>
    <x v="0"/>
    <s v="GGR"/>
    <d v="2012-07-11T00:00:00"/>
    <d v="2012-07-11T00:00:00"/>
    <n v="8"/>
    <s v=" WIP"/>
    <m/>
  </r>
  <r>
    <n v="10"/>
    <x v="1"/>
    <s v="iTradeWin"/>
    <m/>
    <s v="Cross Browser Controls-iTradeWinCH integration-Part-2"/>
    <x v="0"/>
    <s v="GGR"/>
    <d v="2012-07-12T00:00:00"/>
    <d v="2012-07-12T00:00:00"/>
    <n v="8"/>
    <s v=" WIP"/>
    <m/>
  </r>
  <r>
    <n v="11"/>
    <x v="2"/>
    <s v="iTrade"/>
    <s v="MultiBoxx "/>
    <s v="iTradeMB-organization logo issue "/>
    <x v="1"/>
    <s v="GGR"/>
    <d v="2012-07-16T00:00:00"/>
    <d v="2012-07-20T00:00:00"/>
    <n v="3"/>
    <s v="Completed"/>
    <m/>
  </r>
  <r>
    <n v="12"/>
    <x v="2"/>
    <s v="iComet "/>
    <m/>
    <s v="Grid issue"/>
    <x v="1"/>
    <s v="GGR"/>
    <d v="2012-07-16T00:00:00"/>
    <d v="2012-07-20T00:00:00"/>
    <n v="5"/>
    <s v="Completed"/>
    <m/>
  </r>
  <r>
    <n v="13"/>
    <x v="2"/>
    <s v="iTradeWin"/>
    <m/>
    <s v="Cross browser integration "/>
    <x v="0"/>
    <s v="GGR"/>
    <d v="2012-07-16T00:00:00"/>
    <d v="2012-07-20T00:00:00"/>
    <n v="12"/>
    <s v="Completed"/>
    <m/>
  </r>
  <r>
    <n v="14"/>
    <x v="2"/>
    <s v="iTradeWin"/>
    <m/>
    <s v="Cross browser integration "/>
    <x v="0"/>
    <s v="GGR"/>
    <d v="2012-07-16T00:00:00"/>
    <d v="2012-07-20T00:00:00"/>
    <n v="2"/>
    <s v="Completed"/>
    <m/>
  </r>
  <r>
    <n v="15"/>
    <x v="2"/>
    <s v="iControls"/>
    <m/>
    <s v="iLookup&amp;iFlexgrid issue fix"/>
    <x v="0"/>
    <s v="GGR"/>
    <d v="2012-07-16T00:00:00"/>
    <d v="2012-07-20T00:00:00"/>
    <n v="3"/>
    <s v="Completed"/>
    <m/>
  </r>
  <r>
    <n v="16"/>
    <x v="2"/>
    <s v="iTrade"/>
    <m/>
    <s v="Vs2010 migration-issue"/>
    <x v="0"/>
    <s v="GGR"/>
    <d v="2012-07-16T00:00:00"/>
    <d v="2012-07-20T00:00:00"/>
    <n v="5"/>
    <s v="Completed"/>
    <m/>
  </r>
  <r>
    <n v="17"/>
    <x v="2"/>
    <s v="iNovaContract"/>
    <m/>
    <s v=" Grid issue"/>
    <x v="0"/>
    <s v="GGR"/>
    <d v="2012-07-16T00:00:00"/>
    <d v="2012-07-20T00:00:00"/>
    <n v="5"/>
    <s v="Completed"/>
    <m/>
  </r>
  <r>
    <n v="18"/>
    <x v="2"/>
    <m/>
    <m/>
    <s v="Windows authentication-Active directory"/>
    <x v="0"/>
    <s v="GGR"/>
    <d v="2012-07-16T00:00:00"/>
    <d v="2012-07-20T00:00:00"/>
    <n v="7"/>
    <s v="Completed"/>
    <m/>
  </r>
  <r>
    <n v="19"/>
    <x v="3"/>
    <s v="Dashboard "/>
    <m/>
    <s v="Single Sign on"/>
    <x v="0"/>
    <s v="GGR"/>
    <d v="2012-07-23T00:00:00"/>
    <d v="2012-07-27T00:00:00"/>
    <n v="16"/>
    <s v=" WIP"/>
    <m/>
  </r>
  <r>
    <n v="20"/>
    <x v="3"/>
    <s v="Dashboard "/>
    <m/>
    <s v="Embeded link in postnews"/>
    <x v="0"/>
    <s v="GGR"/>
    <d v="2012-07-23T00:00:00"/>
    <d v="2012-07-27T00:00:00"/>
    <n v="11"/>
    <s v=" WIP"/>
    <m/>
  </r>
  <r>
    <n v="21"/>
    <x v="3"/>
    <s v="iNovaContract"/>
    <m/>
    <s v="Grid issue"/>
    <x v="2"/>
    <s v="GGR"/>
    <d v="2012-07-23T00:00:00"/>
    <d v="2012-07-27T00:00:00"/>
    <n v="8"/>
    <s v=" WIP"/>
    <m/>
  </r>
  <r>
    <n v="22"/>
    <x v="3"/>
    <s v="Dashboard "/>
    <m/>
    <s v="SSO-requirement"/>
    <x v="0"/>
    <s v="GGR"/>
    <d v="2012-07-23T00:00:00"/>
    <d v="2012-07-27T00:00:00"/>
    <n v="2"/>
    <s v=" Completed"/>
    <m/>
  </r>
  <r>
    <n v="23"/>
    <x v="4"/>
    <s v="Dashboard "/>
    <m/>
    <s v="Single Sign on"/>
    <x v="0"/>
    <s v="GGR"/>
    <d v="2012-07-30T00:00:00"/>
    <d v="2012-08-04T00:00:00"/>
    <n v="34"/>
    <s v="Completed"/>
    <m/>
  </r>
  <r>
    <n v="24"/>
    <x v="4"/>
    <s v="iCadet"/>
    <m/>
    <s v="News Master Changes"/>
    <x v="1"/>
    <s v="GGR"/>
    <d v="2012-08-03T00:00:00"/>
    <d v="2012-08-04T00:00:00"/>
    <n v="14"/>
    <s v="Completed"/>
    <m/>
  </r>
  <r>
    <n v="25"/>
    <x v="5"/>
    <s v="iCadet"/>
    <s v="VSNB"/>
    <s v="News Master Changes"/>
    <x v="1"/>
    <s v="GGR"/>
    <d v="2012-08-13T00:00:00"/>
    <d v="2012-08-16T00:00:00"/>
    <n v="32"/>
    <s v="Completed"/>
    <m/>
  </r>
  <r>
    <n v="26"/>
    <x v="5"/>
    <s v="iTrade"/>
    <s v="VSNB"/>
    <s v="Error Log-issue"/>
    <x v="1"/>
    <s v="GGR"/>
    <d v="2012-08-17T00:00:00"/>
    <d v="2012-08-17T00:00:00"/>
    <n v="4"/>
    <s v="Completed"/>
    <m/>
  </r>
  <r>
    <n v="27"/>
    <x v="5"/>
    <s v="iForward"/>
    <s v="Perma"/>
    <s v="Custom Page"/>
    <x v="1"/>
    <s v="GGR"/>
    <d v="2012-08-17T00:00:00"/>
    <d v="2012-08-17T00:00:00"/>
    <n v="4"/>
    <s v="Completed"/>
    <m/>
  </r>
  <r>
    <n v="28"/>
    <x v="6"/>
    <s v="iCadet"/>
    <s v="VSNB"/>
    <s v="News Master Changes"/>
    <x v="1"/>
    <s v="GGR"/>
    <d v="2012-08-13T00:00:00"/>
    <d v="2012-08-18T00:00:00"/>
    <n v="17"/>
    <s v="Completed"/>
    <m/>
  </r>
  <r>
    <n v="29"/>
    <x v="6"/>
    <s v="iNovaContract"/>
    <s v="Caravel"/>
    <s v="Lookup-Request"/>
    <x v="1"/>
    <s v="GGR"/>
    <d v="2012-08-14T00:00:00"/>
    <d v="2012-08-14T00:00:00"/>
    <n v="2"/>
    <s v="Completed"/>
    <m/>
  </r>
  <r>
    <n v="30"/>
    <x v="6"/>
    <s v="iTradeWin"/>
    <m/>
    <s v="Cross Browser Controls-Report Review"/>
    <x v="0"/>
    <s v="GGR"/>
    <d v="2012-08-14T00:00:00"/>
    <d v="2012-08-16T00:00:00"/>
    <n v="8"/>
    <s v="Completed"/>
    <m/>
  </r>
  <r>
    <n v="31"/>
    <x v="6"/>
    <m/>
    <m/>
    <s v="Project Management-Requirement"/>
    <x v="0"/>
    <s v="GGR"/>
    <d v="2012-08-16T00:00:00"/>
    <d v="2012-08-18T00:00:00"/>
    <n v="7.5"/>
    <s v="WIP"/>
    <m/>
  </r>
  <r>
    <n v="32"/>
    <x v="6"/>
    <m/>
    <m/>
    <s v="NIIT Training Details -Enquiry"/>
    <x v="0"/>
    <s v="GGR"/>
    <d v="2012-08-16T00:00:00"/>
    <d v="2012-08-16T00:00:00"/>
    <n v="1"/>
    <s v="Completed"/>
    <m/>
  </r>
  <r>
    <n v="33"/>
    <x v="6"/>
    <s v="iTrade"/>
    <s v="MultiBoxx"/>
    <s v="Code Review"/>
    <x v="1"/>
    <s v="GGR"/>
    <d v="2012-08-17T18:17:00"/>
    <d v="2012-08-17T18:45:00"/>
    <n v="0.5"/>
    <s v="Completed"/>
    <m/>
  </r>
  <r>
    <n v="34"/>
    <x v="7"/>
    <m/>
    <m/>
    <s v="Depot-Proforma"/>
    <x v="0"/>
    <s v="GGR"/>
    <d v="2012-08-21T00:00:00"/>
    <d v="2012-08-21T00:00:00"/>
    <n v="4"/>
    <s v="Completed"/>
    <m/>
  </r>
  <r>
    <n v="35"/>
    <x v="7"/>
    <m/>
    <m/>
    <s v="Dynamic RDLC-Feasability Study"/>
    <x v="0"/>
    <s v="GGR"/>
    <d v="2012-08-21T00:00:00"/>
    <d v="2012-08-21T00:00:00"/>
    <n v="26"/>
    <s v="Completed"/>
    <m/>
  </r>
  <r>
    <n v="36"/>
    <x v="7"/>
    <s v="iTrade"/>
    <s v="MultiBoxx"/>
    <s v="Live Deployment-Assistance"/>
    <x v="1"/>
    <s v="GGR"/>
    <d v="2012-08-21T00:00:00"/>
    <d v="2012-08-21T00:00:00"/>
    <n v="1"/>
    <s v="Completed"/>
    <m/>
  </r>
  <r>
    <n v="37"/>
    <x v="7"/>
    <s v="iNova"/>
    <s v="PanLlyod"/>
    <s v="New Vss Configuration"/>
    <x v="1"/>
    <s v="GGR"/>
    <d v="2012-08-23T00:00:00"/>
    <d v="2012-08-23T00:00:00"/>
    <n v="1"/>
    <s v="Completed"/>
    <m/>
  </r>
  <r>
    <n v="38"/>
    <x v="8"/>
    <m/>
    <m/>
    <s v="Project Management Requirement"/>
    <x v="0"/>
    <s v="GGR"/>
    <d v="2012-08-27T00:00:00"/>
    <d v="2012-08-27T00:00:00"/>
    <n v="8"/>
    <s v="WIP"/>
    <m/>
  </r>
  <r>
    <n v="39"/>
    <x v="8"/>
    <s v="iCadet"/>
    <s v="VSNB"/>
    <s v="Problem in Grid on Customer Create Page"/>
    <x v="0"/>
    <s v="GGR"/>
    <d v="2012-08-28T00:00:00"/>
    <d v="2012-08-28T00:00:00"/>
    <n v="6"/>
    <s v="Completed"/>
    <m/>
  </r>
  <r>
    <n v="40"/>
    <x v="8"/>
    <s v="iForward"/>
    <s v="Perma"/>
    <s v="Issues in vs2010"/>
    <x v="1"/>
    <s v="GGR"/>
    <d v="2012-08-28T00:00:00"/>
    <d v="2012-08-29T00:00:00"/>
    <n v="6"/>
    <s v="Completed"/>
    <m/>
  </r>
  <r>
    <n v="41"/>
    <x v="8"/>
    <s v="iTrade"/>
    <s v="VSNB"/>
    <s v="Tally Forward Service"/>
    <x v="1"/>
    <s v="GGR"/>
    <d v="2012-08-29T00:00:00"/>
    <d v="2012-08-30T00:00:00"/>
    <n v="15"/>
    <s v="Completed"/>
    <m/>
  </r>
  <r>
    <n v="42"/>
    <x v="8"/>
    <s v="iTrade"/>
    <s v="Perma"/>
    <s v="Issue in Image Upload"/>
    <x v="1"/>
    <s v="GGR"/>
    <d v="2012-08-31T00:00:00"/>
    <d v="2012-08-31T00:00:00"/>
    <n v="4"/>
    <s v="Completed"/>
    <m/>
  </r>
  <r>
    <n v="43"/>
    <x v="8"/>
    <s v="iNovaContract"/>
    <s v="Caravel"/>
    <s v="iNova Contract - iNova Integration "/>
    <x v="1"/>
    <s v="GGR"/>
    <d v="2012-08-31T00:00:00"/>
    <d v="2012-09-01T00:00:00"/>
    <n v="5"/>
    <s v="Completed"/>
    <m/>
  </r>
  <r>
    <n v="44"/>
    <x v="9"/>
    <m/>
    <m/>
    <s v="Induction Plan"/>
    <x v="0"/>
    <s v="GGR"/>
    <d v="2012-09-03T00:00:00"/>
    <d v="2012-09-03T00:00:00"/>
    <n v="2.5"/>
    <s v="Completed"/>
    <m/>
  </r>
  <r>
    <n v="45"/>
    <x v="9"/>
    <s v="iNovaContract"/>
    <s v="Caravel"/>
    <s v="Control Width Issue in Grid Search"/>
    <x v="1"/>
    <s v="GGR"/>
    <d v="2012-09-03T00:00:00"/>
    <d v="2012-09-03T00:00:00"/>
    <n v="5"/>
    <s v="Completed"/>
    <m/>
  </r>
  <r>
    <n v="46"/>
    <x v="9"/>
    <s v="iTradeWin"/>
    <s v="CH"/>
    <s v="iTradeWin CH - Back to Sales List Issue"/>
    <x v="1"/>
    <s v="GGR"/>
    <d v="2012-09-04T00:00:00"/>
    <d v="2012-09-04T00:00:00"/>
    <n v="1"/>
    <s v="Completed"/>
    <m/>
  </r>
  <r>
    <n v="47"/>
    <x v="9"/>
    <s v="iNovaContract"/>
    <s v="Caravel"/>
    <s v="Issue in Grid Search"/>
    <x v="2"/>
    <s v="GGR"/>
    <d v="2012-09-04T00:00:00"/>
    <d v="2012-09-04T00:00:00"/>
    <n v="3"/>
    <s v="Completed"/>
    <m/>
  </r>
  <r>
    <n v="48"/>
    <x v="9"/>
    <s v="iNovaContract"/>
    <s v="Caravel"/>
    <s v="Issue in Grid Expand"/>
    <x v="2"/>
    <s v="GGR"/>
    <d v="2012-09-04T00:00:00"/>
    <d v="2012-09-04T00:00:00"/>
    <n v="2.5"/>
    <s v="WIP"/>
    <m/>
  </r>
  <r>
    <n v="49"/>
    <x v="9"/>
    <s v="iNova"/>
    <s v="PanLlyod"/>
    <s v="iNova: new VSS for Panlloyd "/>
    <x v="1"/>
    <s v="GGR"/>
    <d v="2012-09-04T00:00:00"/>
    <d v="2012-09-04T00:00:00"/>
    <n v="2"/>
    <s v="Completed"/>
    <m/>
  </r>
  <r>
    <n v="50"/>
    <x v="9"/>
    <s v="iNovaContract"/>
    <s v="Caravel"/>
    <s v="Issue in Grid Expand"/>
    <x v="2"/>
    <s v="GGR"/>
    <d v="2012-09-05T00:00:00"/>
    <d v="2012-09-05T00:00:00"/>
    <n v="2.5"/>
    <s v="WIP"/>
    <m/>
  </r>
  <r>
    <n v="51"/>
    <x v="9"/>
    <s v="iNovaContract"/>
    <s v="Caravel"/>
    <s v="Issue in user Control"/>
    <x v="0"/>
    <s v="GGR"/>
    <d v="2012-09-05T00:00:00"/>
    <d v="2012-09-05T00:00:00"/>
    <n v="2.5"/>
    <s v="Completed"/>
    <m/>
  </r>
  <r>
    <n v="52"/>
    <x v="9"/>
    <s v="iNovaContract"/>
    <s v="Caravel"/>
    <s v="Issue in Grid search"/>
    <x v="1"/>
    <s v="GGR"/>
    <d v="2012-09-06T00:00:00"/>
    <d v="2012-09-06T00:00:00"/>
    <n v="2"/>
    <s v="Completed"/>
    <m/>
  </r>
  <r>
    <n v="53"/>
    <x v="9"/>
    <m/>
    <m/>
    <s v="Project ONYX RFP"/>
    <x v="0"/>
    <s v="GGR"/>
    <d v="2012-09-06T00:00:00"/>
    <d v="2012-09-06T00:00:00"/>
    <n v="2"/>
    <s v="Completed"/>
    <m/>
  </r>
  <r>
    <n v="54"/>
    <x v="9"/>
    <m/>
    <m/>
    <s v="Excel Export"/>
    <x v="0"/>
    <s v="GGR"/>
    <d v="2012-09-07T00:00:00"/>
    <d v="2012-09-07T00:00:00"/>
    <n v="14"/>
    <s v="Completed"/>
    <m/>
  </r>
  <r>
    <n v="55"/>
    <x v="9"/>
    <s v="iTradeWin"/>
    <s v="CH"/>
    <s v="Web Deployment and Setup"/>
    <x v="1"/>
    <s v="GGR"/>
    <d v="2012-09-07T00:00:00"/>
    <d v="2012-09-07T00:00:00"/>
    <n v="1"/>
    <s v="Completed"/>
    <m/>
  </r>
  <r>
    <n v="56"/>
    <x v="10"/>
    <m/>
    <s v=""/>
    <s v="Induction Demo -Preparation"/>
    <x v="0"/>
    <s v="GGR"/>
    <d v="2012-09-10T09:30:00"/>
    <d v="2012-09-12T16:00:00"/>
    <n v="19.5"/>
    <s v="WIP"/>
    <m/>
  </r>
  <r>
    <n v="57"/>
    <x v="10"/>
    <s v="iTradeWin"/>
    <s v="CH"/>
    <s v="Issue in Sales Grid"/>
    <x v="1"/>
    <s v="GGR"/>
    <d v="2012-09-10T14:30:00"/>
    <d v="2012-09-10T18:15:00"/>
    <n v="3.75"/>
    <s v="Completed"/>
    <m/>
  </r>
  <r>
    <n v="58"/>
    <x v="10"/>
    <m/>
    <s v=""/>
    <s v="Induction iControls-Demo -Preparation"/>
    <x v="0"/>
    <s v="GGR"/>
    <d v="2012-09-13T09:30:00"/>
    <d v="2012-09-14T13:00:00"/>
    <n v="12"/>
    <s v="Completed"/>
    <m/>
  </r>
  <r>
    <n v="59"/>
    <x v="10"/>
    <s v="iTrade"/>
    <s v="Perma"/>
    <s v="Issue in Grid Search"/>
    <x v="0"/>
    <s v="GGR"/>
    <d v="2012-09-14T14:30:00"/>
    <d v="2012-09-14T17:30:00"/>
    <n v="3"/>
    <s v="Completed"/>
    <m/>
  </r>
  <r>
    <n v="60"/>
    <x v="10"/>
    <s v="iComet "/>
    <s v=""/>
    <s v="MIS Report-issue"/>
    <x v="1"/>
    <s v="GGR"/>
    <d v="2012-09-14T17:30:00"/>
    <d v="2012-09-14T18:40:00"/>
    <n v="1.1599999999999999"/>
    <s v="Completed"/>
    <m/>
  </r>
  <r>
    <n v="61"/>
    <x v="10"/>
    <s v="iTrade"/>
    <s v="Perma"/>
    <s v="Confirmation Box for Depreciation Page"/>
    <x v="1"/>
    <s v="GGR"/>
    <d v="2012-09-15T09:30:00"/>
    <d v="2012-09-15T13:00:00"/>
    <n v="3.6"/>
    <s v="Completed"/>
    <m/>
  </r>
  <r>
    <n v="62"/>
    <x v="11"/>
    <s v="iTrade"/>
    <s v="Perma"/>
    <s v="Confirmation Box for Depreciation Page"/>
    <x v="1"/>
    <s v="GGR"/>
    <d v="2012-09-17T10:00:00"/>
    <d v="2012-09-17T18:30:00"/>
    <n v="3.83"/>
    <s v="Completed"/>
    <m/>
  </r>
  <r>
    <n v="63"/>
    <x v="11"/>
    <m/>
    <s v=""/>
    <s v="Sql Bulk Copy "/>
    <x v="0"/>
    <s v="GGR"/>
    <d v="2012-09-17T13:30:00"/>
    <d v="2012-09-20T17:45:00"/>
    <n v="13.42"/>
    <s v="Completed"/>
    <m/>
  </r>
  <r>
    <n v="64"/>
    <x v="11"/>
    <m/>
    <s v=""/>
    <s v="Peoples And Project-Requirement "/>
    <x v="0"/>
    <s v="GGR"/>
    <d v="2012-09-17T11:30:00"/>
    <d v="2012-09-21T17:00:00"/>
    <n v="6.17"/>
    <s v="WIP"/>
    <m/>
  </r>
  <r>
    <n v="65"/>
    <x v="11"/>
    <s v="iTrade"/>
    <s v="VSNB"/>
    <s v="Sale Price field, Pop Up Issue"/>
    <x v="2"/>
    <s v="GGR"/>
    <d v="2012-09-20T10:00:00"/>
    <d v="2012-09-20T15:00:00"/>
    <n v="5"/>
    <s v="Completed"/>
    <m/>
  </r>
  <r>
    <n v="66"/>
    <x v="11"/>
    <s v="iNovaContract"/>
    <s v="Caravel"/>
    <s v="Sync service-Fine tuning"/>
    <x v="1"/>
    <s v="GGR"/>
    <d v="2012-09-21T11:00:00"/>
    <d v="2012-09-21T12:00:00"/>
    <n v="1"/>
    <s v="Completed"/>
    <m/>
  </r>
  <r>
    <n v="67"/>
    <x v="11"/>
    <m/>
    <s v=""/>
    <s v="iComet-Demo VPC Configuration"/>
    <x v="0"/>
    <s v="GGR"/>
    <d v="2012-09-21T17:00:00"/>
    <d v="2012-09-21T19:00:00"/>
    <n v="2"/>
    <s v="Completed"/>
    <m/>
  </r>
  <r>
    <n v="68"/>
    <x v="12"/>
    <m/>
    <s v=""/>
    <s v="Good Rich-Project - Discussion"/>
    <x v="0"/>
    <s v="GGR"/>
    <d v="2012-09-24T12:00:00"/>
    <d v="2012-09-24T13:00:00"/>
    <n v="1"/>
    <s v="Completed"/>
    <m/>
  </r>
  <r>
    <n v="69"/>
    <x v="12"/>
    <s v="iTrade"/>
    <s v="GCR"/>
    <s v="iTrade GCR-Record Lock Implementation"/>
    <x v="1"/>
    <s v="GGR"/>
    <d v="2012-09-24T12:30:00"/>
    <d v="2012-09-24T17:30:00"/>
    <n v="5"/>
    <s v="Completed"/>
    <m/>
  </r>
  <r>
    <n v="70"/>
    <x v="12"/>
    <m/>
    <s v=""/>
    <s v="Bulk-Update in SQL "/>
    <x v="0"/>
    <s v="GGR"/>
    <d v="2012-09-24T09:30:00"/>
    <d v="2012-09-24T12:00:00"/>
    <n v="2.5"/>
    <s v="Completed"/>
    <m/>
  </r>
  <r>
    <n v="71"/>
    <x v="12"/>
    <m/>
    <s v=""/>
    <s v="Prototye-Preparation"/>
    <x v="0"/>
    <s v="GGR"/>
    <d v="2012-09-25T09:30:00"/>
    <d v="2012-09-25T13:00:00"/>
    <n v="3.5"/>
    <s v="Completed"/>
    <m/>
  </r>
  <r>
    <n v="72"/>
    <x v="12"/>
    <m/>
    <s v=""/>
    <s v="Liner Management-Gateway Framework"/>
    <x v="0"/>
    <s v="GGR"/>
    <d v="2012-09-25T15:30:00"/>
    <d v="2012-09-26T15:00:00"/>
    <n v="9.58"/>
    <s v="Completed"/>
    <m/>
  </r>
  <r>
    <n v="73"/>
    <x v="12"/>
    <m/>
    <s v=""/>
    <s v="icomet issue"/>
    <x v="0"/>
    <s v="GGR"/>
    <d v="2012-09-26T17:10:00"/>
    <d v="2012-09-26T18:40:00"/>
    <n v="1.5"/>
    <s v="Completed"/>
    <m/>
  </r>
  <r>
    <n v="74"/>
    <x v="12"/>
    <s v="iTrade"/>
    <s v="VSNB"/>
    <s v="issue in tally integration service"/>
    <x v="1"/>
    <s v="GGR"/>
    <d v="2012-09-26T15:00:00"/>
    <d v="2012-09-26T16:30:00"/>
    <n v="1.5"/>
    <s v="Completed"/>
    <m/>
  </r>
  <r>
    <n v="75"/>
    <x v="12"/>
    <m/>
    <m/>
    <s v="Single Sign on - Deployment Check"/>
    <x v="0"/>
    <s v="GGR"/>
    <d v="2012-09-27T10:00:00"/>
    <d v="2012-09-27T11:00:00"/>
    <n v="1"/>
    <s v="Completed"/>
    <m/>
  </r>
  <r>
    <n v="76"/>
    <x v="12"/>
    <m/>
    <m/>
    <s v="Liner Mgmt-Gateway Framework custom methods"/>
    <x v="0"/>
    <s v="GGR"/>
    <d v="2012-09-27T11:00:00"/>
    <d v="2012-09-27T18:00:00"/>
    <n v="7"/>
    <s v="Completed"/>
    <m/>
  </r>
  <r>
    <n v="77"/>
    <x v="12"/>
    <m/>
    <m/>
    <s v="Liner Manaement-KT session"/>
    <x v="0"/>
    <s v="GGR"/>
    <d v="2012-09-29T10:00:00"/>
    <d v="2012-09-29T11:30:00"/>
    <n v="1.5"/>
    <s v="Completed"/>
    <m/>
  </r>
  <r>
    <n v="78"/>
    <x v="12"/>
    <m/>
    <m/>
    <s v="Liner Managemet prototype study"/>
    <x v="0"/>
    <s v="GGR"/>
    <d v="2012-09-29T11:30:00"/>
    <d v="2012-09-29T14:00:00"/>
    <n v="2.5"/>
    <s v="Completed"/>
    <m/>
  </r>
  <r>
    <n v="79"/>
    <x v="13"/>
    <m/>
    <m/>
    <s v="Liner Management UI configuration"/>
    <x v="0"/>
    <s v="GGR"/>
    <d v="2012-10-01T09:30:00"/>
    <d v="2012-10-01T11:00:00"/>
    <n v="1.5"/>
    <s v="Completed"/>
    <m/>
  </r>
  <r>
    <n v="80"/>
    <x v="13"/>
    <m/>
    <m/>
    <s v="KT session - Liner Management"/>
    <x v="0"/>
    <s v="GGR"/>
    <d v="2012-10-01T11:00:00"/>
    <d v="2012-10-01T12:30:00"/>
    <n v="1.5"/>
    <s v="Completed"/>
    <m/>
  </r>
  <r>
    <n v="81"/>
    <x v="13"/>
    <s v="Linermgmt"/>
    <s v="Good Rich"/>
    <s v="User Interface/Workflow Tables"/>
    <x v="0"/>
    <s v="GGR"/>
    <d v="2012-10-01T17:30:00"/>
    <d v="2012-10-01T19:30:00"/>
    <n v="2"/>
    <s v="Completed"/>
    <m/>
  </r>
  <r>
    <n v="82"/>
    <x v="13"/>
    <s v="iTankTrack"/>
    <s v="Good Rich"/>
    <s v="Sorting and Searching Not working"/>
    <x v="1"/>
    <s v="GGR"/>
    <d v="2012-10-01T15:00:00"/>
    <d v="2012-10-03T14:30:00"/>
    <n v="6.5"/>
    <s v="Completed"/>
    <m/>
  </r>
  <r>
    <n v="83"/>
    <x v="13"/>
    <s v="Linermgmt"/>
    <s v="Good Rich"/>
    <s v="User Interface/Workflow Tables-Changes"/>
    <x v="0"/>
    <s v="GGR"/>
    <d v="2012-10-03T10:30:00"/>
    <d v="2012-10-03T11:30:00"/>
    <n v="1"/>
    <s v="Completed"/>
    <m/>
  </r>
  <r>
    <n v="84"/>
    <x v="13"/>
    <s v="Linermgmt"/>
    <s v="Good Rich"/>
    <s v="Code Master Page-Design"/>
    <x v="0"/>
    <s v="GGR"/>
    <d v="2012-10-03T14:30:00"/>
    <d v="2012-10-03T18:30:00"/>
    <n v="4"/>
    <s v="Completed"/>
    <m/>
  </r>
  <r>
    <n v="85"/>
    <x v="13"/>
    <s v="Linermgmt"/>
    <s v="Good Rich"/>
    <s v="Code Master &amp; List Page-Design"/>
    <x v="0"/>
    <s v="GGR"/>
    <d v="2012-10-04T09:30:00"/>
    <d v="2012-10-04T14:45:00"/>
    <n v="5.25"/>
    <s v="Completed"/>
    <m/>
  </r>
  <r>
    <n v="86"/>
    <x v="13"/>
    <s v="Linermgmt"/>
    <s v="Good Rich"/>
    <s v="Architecture-KT"/>
    <x v="0"/>
    <s v="GGR"/>
    <d v="2012-10-04T15:00:00"/>
    <d v="2012-10-04T17:30:00"/>
    <n v="2.5"/>
    <s v="Completed"/>
    <m/>
  </r>
  <r>
    <n v="87"/>
    <x v="13"/>
    <m/>
    <m/>
    <s v="Tech Group review meet"/>
    <x v="0"/>
    <s v="GGR"/>
    <d v="2012-10-05T11:00:00"/>
    <d v="2012-10-05T12:30:00"/>
    <n v="1.5"/>
    <s v="Completed"/>
    <m/>
  </r>
  <r>
    <n v="88"/>
    <x v="13"/>
    <s v="Linermgmt"/>
    <s v="Good Rich"/>
    <s v="USER Detail page design"/>
    <x v="0"/>
    <s v="GGR"/>
    <d v="2012-10-05T09:30:00"/>
    <d v="2012-10-06T13:45:00"/>
    <n v="8.25"/>
    <s v="WIP"/>
    <m/>
  </r>
  <r>
    <n v="89"/>
    <x v="13"/>
    <s v="Linermgmt"/>
    <s v="Good Rich"/>
    <s v="Proforma - Disscussion and QA"/>
    <x v="0"/>
    <s v="GGR"/>
    <d v="2012-10-05T15:00:00"/>
    <d v="2012-10-05T17:30:00"/>
    <n v="2.5"/>
    <s v="Completed"/>
    <m/>
  </r>
  <r>
    <n v="90"/>
    <x v="13"/>
    <s v="iNova"/>
    <s v="DD"/>
    <s v="Vss Configuration"/>
    <x v="0"/>
    <s v="GGR"/>
    <d v="2012-10-06T11:00:00"/>
    <d v="2012-10-06T11:30:00"/>
    <n v="0.5"/>
    <s v="WIP"/>
    <m/>
  </r>
  <r>
    <n v="91"/>
    <x v="14"/>
    <s v="Linermgmt"/>
    <s v="Good Rich"/>
    <s v="USER Detail page design"/>
    <x v="0"/>
    <s v="GGR"/>
    <d v="2012-10-08T09:30:00"/>
    <d v="2012-10-08T10:30:00"/>
    <n v="1"/>
    <s v="WIP"/>
    <m/>
  </r>
  <r>
    <n v="92"/>
    <x v="14"/>
    <s v="iTrade"/>
    <s v="VSNB"/>
    <s v="ITD 924 - iTrade VSNB - Issue with IE 9"/>
    <x v="0"/>
    <s v="GGR"/>
    <d v="2012-10-08T10:30:00"/>
    <d v="2012-10-08T12:00:00"/>
    <n v="1.5"/>
    <s v="Completed"/>
    <m/>
  </r>
  <r>
    <n v="93"/>
    <x v="14"/>
    <s v="Linermgmt"/>
    <s v="Good Rich"/>
    <s v="Role Right/Change Password Pages-Design"/>
    <x v="0"/>
    <s v="GGR"/>
    <d v="2012-10-08T12:00:00"/>
    <d v="2012-10-08T18:30:00"/>
    <n v="6.5"/>
    <s v="Completed"/>
    <m/>
  </r>
  <r>
    <n v="94"/>
    <x v="14"/>
    <s v="Linermgmt"/>
    <s v="Good Rich"/>
    <s v="Role  right - Design"/>
    <x v="0"/>
    <s v="GGR"/>
    <d v="2012-10-09T09:30:00"/>
    <d v="2012-10-09T18:00:00"/>
    <n v="8.5"/>
    <s v="Completed"/>
    <m/>
  </r>
  <r>
    <n v="95"/>
    <x v="14"/>
    <s v="iTradeWin"/>
    <s v="CH"/>
    <s v="Cross Browser Integration"/>
    <x v="1"/>
    <s v="GGR"/>
    <d v="2012-10-10T09:30:00"/>
    <d v="2012-10-11T18:00:00"/>
    <n v="8"/>
    <s v="Completed"/>
    <m/>
  </r>
  <r>
    <n v="96"/>
    <x v="14"/>
    <s v="Linermgmt"/>
    <s v="Good Rich"/>
    <s v="Forget Password/Worflow Design"/>
    <x v="0"/>
    <s v="GGR"/>
    <d v="2012-10-10T13:30:00"/>
    <d v="2012-10-11T13:00:00"/>
    <n v="9.5"/>
    <s v="Completed"/>
    <m/>
  </r>
  <r>
    <n v="97"/>
    <x v="14"/>
    <s v="Linermgmt"/>
    <s v="Good Rich"/>
    <s v="Depot Contract - Table Creation"/>
    <x v="0"/>
    <s v="GGR"/>
    <d v="2012-10-12T09:30:00"/>
    <d v="2012-10-12T12:30:00"/>
    <n v="3"/>
    <s v="Completed"/>
    <m/>
  </r>
  <r>
    <n v="98"/>
    <x v="14"/>
    <s v="Linermgmt"/>
    <s v="Good Rich"/>
    <s v="Depot Contract-page Design"/>
    <x v="0"/>
    <s v="GGR"/>
    <d v="2012-10-12T13:30:00"/>
    <d v="2012-10-12T18:00:00"/>
    <n v="4.5"/>
    <s v="WIP"/>
    <m/>
  </r>
  <r>
    <n v="99"/>
    <x v="15"/>
    <s v="iTradeWin"/>
    <s v="CH"/>
    <s v="Cross Browser Integration issue"/>
    <x v="1"/>
    <s v="GGR"/>
    <d v="2012-10-15T00:00:00"/>
    <d v="2012-10-15T00:00:00"/>
    <n v="2"/>
    <s v="Completed"/>
    <m/>
  </r>
  <r>
    <n v="100"/>
    <x v="15"/>
    <m/>
    <m/>
    <s v="iGrads"/>
    <x v="0"/>
    <s v="GGR"/>
    <d v="2012-10-15T00:00:00"/>
    <d v="2012-10-15T00:00:00"/>
    <n v="2.5"/>
    <s v="Completed"/>
    <m/>
  </r>
  <r>
    <n v="101"/>
    <x v="15"/>
    <s v="Linermgmt"/>
    <s v="Good Rich"/>
    <s v="Role Rights Page"/>
    <x v="0"/>
    <s v="GGR"/>
    <d v="2012-10-15T00:00:00"/>
    <d v="2012-10-15T00:00:00"/>
    <n v="2"/>
    <s v="On-Hold"/>
    <m/>
  </r>
  <r>
    <n v="102"/>
    <x v="15"/>
    <s v="Linermgmt"/>
    <s v="Good Rich"/>
    <s v="Depot Contract-Design"/>
    <x v="0"/>
    <s v="GGR"/>
    <d v="2012-10-15T00:00:00"/>
    <d v="2012-10-16T00:00:00"/>
    <n v="10"/>
    <s v="WIP"/>
    <m/>
  </r>
  <r>
    <n v="103"/>
    <x v="15"/>
    <s v="Linermgmt"/>
    <s v="Good Rich"/>
    <s v="Depot Contract-Deviation"/>
    <x v="0"/>
    <s v="GGR"/>
    <d v="2012-10-17T00:00:00"/>
    <d v="2012-10-17T00:00:00"/>
    <n v="8"/>
    <s v="Completed"/>
    <m/>
  </r>
  <r>
    <n v="104"/>
    <x v="15"/>
    <s v="Linermgmt"/>
    <s v="Good Rich"/>
    <s v="Depot Contract"/>
    <x v="0"/>
    <s v="GGR"/>
    <d v="2012-10-18T00:00:00"/>
    <d v="2012-10-19T00:00:00"/>
    <n v="29"/>
    <s v="On-Hold"/>
    <m/>
  </r>
  <r>
    <n v="105"/>
    <x v="15"/>
    <s v="Linermgmt"/>
    <s v="Good Rich"/>
    <s v="Container Activity -Design"/>
    <x v="0"/>
    <s v="GGR"/>
    <d v="2012-10-20T00:00:00"/>
    <d v="2012-10-20T00:00:00"/>
    <n v="4.5"/>
    <s v="WIP"/>
    <m/>
  </r>
  <r>
    <n v="106"/>
    <x v="16"/>
    <s v="iTradeWin"/>
    <s v="CH"/>
    <s v="Cross Browser integration issue"/>
    <x v="0"/>
    <s v="GGR"/>
    <d v="2012-10-22T09:30:00"/>
    <d v="2012-10-22T10:00:00"/>
    <n v="0.5"/>
    <s v="Completed"/>
    <m/>
  </r>
  <r>
    <n v="107"/>
    <x v="16"/>
    <s v="Linermgmt"/>
    <s v="Good Rich"/>
    <s v="Container Activity - Design"/>
    <x v="0"/>
    <s v="GGR"/>
    <d v="2012-10-22T10:00:00"/>
    <d v="2012-10-22T13:00:00"/>
    <n v="3"/>
    <s v="WIP"/>
    <m/>
  </r>
  <r>
    <n v="108"/>
    <x v="16"/>
    <m/>
    <m/>
    <s v="Liner Management-Maximum  Columns allow check "/>
    <x v="0"/>
    <s v="GGR"/>
    <d v="2012-10-22T13:30:00"/>
    <d v="2012-10-22T16:30:00"/>
    <n v="3"/>
    <s v="Completed"/>
    <m/>
  </r>
  <r>
    <n v="109"/>
    <x v="16"/>
    <m/>
    <m/>
    <s v="Guidance to Sivanthi-Duplicate Validation in Grid"/>
    <x v="1"/>
    <s v="GGR"/>
    <d v="2012-10-22T17:00:00"/>
    <d v="2012-10-22T18:00:00"/>
    <n v="1"/>
    <s v="Completed"/>
    <m/>
  </r>
  <r>
    <n v="110"/>
    <x v="16"/>
    <s v="Linermgmt"/>
    <s v="Good Rich"/>
    <s v="Container Activity - Data Dictionary"/>
    <x v="0"/>
    <s v="GGR"/>
    <d v="2012-10-24T09:30:00"/>
    <d v="2012-10-24T18:30:00"/>
    <n v="5.5"/>
    <s v="Completed"/>
    <m/>
  </r>
  <r>
    <n v="111"/>
    <x v="16"/>
    <s v="iDex24"/>
    <s v=""/>
    <s v="Error Data Manipulation-Discussion with Senthil"/>
    <x v="1"/>
    <s v="GGR"/>
    <d v="2012-10-24T10:10:00"/>
    <d v="2012-10-24T11:10:00"/>
    <n v="1"/>
    <s v="Completed"/>
    <m/>
  </r>
  <r>
    <n v="112"/>
    <x v="16"/>
    <s v="iForward"/>
    <s v="Perma"/>
    <s v="iForward Empty pages showing-issue"/>
    <x v="1"/>
    <s v="GGR"/>
    <d v="2012-10-24T14:30:00"/>
    <d v="2012-10-24T16:15:00"/>
    <n v="1.75"/>
    <s v="Completed"/>
    <m/>
  </r>
  <r>
    <n v="113"/>
    <x v="16"/>
    <s v="iNovaContract"/>
    <s v="Caravel"/>
    <s v="Search Issue In Grid"/>
    <x v="1"/>
    <s v="GGR"/>
    <d v="2012-10-25T10:30:00"/>
    <d v="2012-10-25T16:00:00"/>
    <n v="5.5"/>
    <s v="Completed"/>
    <m/>
  </r>
  <r>
    <n v="114"/>
    <x v="16"/>
    <s v="iNovaContract"/>
    <s v="Caravel"/>
    <s v="Issue in Role Rights Page"/>
    <x v="1"/>
    <s v="GGR"/>
    <d v="2012-10-25T16:00:00"/>
    <d v="2012-10-25T19:50:00"/>
    <n v="3.83"/>
    <s v="Completed"/>
    <m/>
  </r>
  <r>
    <n v="115"/>
    <x v="16"/>
    <s v="iTrade"/>
    <s v="MB"/>
    <s v="Select /unselect issue"/>
    <x v="2"/>
    <s v="GGR"/>
    <d v="2012-10-26T09:30:00"/>
    <d v="2012-10-26T11:30:00"/>
    <n v="2"/>
    <s v="WIP"/>
    <m/>
  </r>
  <r>
    <n v="116"/>
    <x v="16"/>
    <s v="iNovaContract"/>
    <s v="Caravel"/>
    <s v="Script Error in Contract Pages"/>
    <x v="1"/>
    <s v="GGR"/>
    <d v="2012-10-26T11:30:00"/>
    <d v="2012-10-26T13:30:00"/>
    <n v="2"/>
    <s v="Completed"/>
    <m/>
  </r>
  <r>
    <n v="117"/>
    <x v="16"/>
    <s v="iNova"/>
    <s v="Caravel"/>
    <s v="Inova caravel Live update error"/>
    <x v="1"/>
    <s v="GGR"/>
    <d v="2012-10-26T14:00:00"/>
    <d v="2012-10-26T18:00:00"/>
    <n v="4"/>
    <s v="Completed"/>
    <m/>
  </r>
  <r>
    <n v="118"/>
    <x v="17"/>
    <s v="Linermgmt"/>
    <s v="Good Rich"/>
    <s v="Data Dictionary -Design"/>
    <x v="0"/>
    <s v="GGR"/>
    <d v="2012-10-29T09:30:00"/>
    <d v="2012-10-29T13:00:00"/>
    <n v="3.5"/>
    <s v="Completed"/>
    <m/>
  </r>
  <r>
    <n v="119"/>
    <x v="17"/>
    <s v="Linermgmt"/>
    <s v="Good Rich"/>
    <s v="Tech Spec -Design discussion"/>
    <x v="0"/>
    <s v="GGR"/>
    <d v="2012-10-29T13:30:00"/>
    <d v="2012-10-29T18:00:00"/>
    <n v="4.5"/>
    <s v="Completed"/>
    <m/>
  </r>
  <r>
    <n v="120"/>
    <x v="17"/>
    <s v="Linermgmt"/>
    <s v="Good Rich"/>
    <s v="Tech Spec-Container Activity"/>
    <x v="0"/>
    <s v="GGR"/>
    <d v="2012-10-29T18:00:00"/>
    <d v="2012-11-01T18:30:00"/>
    <n v="6.17"/>
    <s v="WIP"/>
    <m/>
  </r>
  <r>
    <n v="121"/>
    <x v="17"/>
    <s v="Linermgmt"/>
    <s v="Good Rich"/>
    <s v="Depot Contract-up to days Changes"/>
    <x v="0"/>
    <s v="GGR"/>
    <d v="2012-10-30T11:40:00"/>
    <d v="2012-11-01T15:30:00"/>
    <n v="19.66"/>
    <s v="Completed"/>
    <m/>
  </r>
  <r>
    <n v="122"/>
    <x v="17"/>
    <s v="Liner Management"/>
    <s v="Good Rich"/>
    <s v="Depot contract-code review"/>
    <x v="0"/>
    <s v="GGR"/>
    <d v="2012-11-01T15:30:00"/>
    <d v="2012-11-01T16:30:00"/>
    <n v="1"/>
    <s v="Completed"/>
    <m/>
  </r>
  <r>
    <n v="123"/>
    <x v="17"/>
    <s v="Liner Management"/>
    <s v="Good Rich"/>
    <s v="Container Activity-Hirerarchy determination"/>
    <x v="0"/>
    <s v="GGR"/>
    <d v="2012-11-01T18:30:00"/>
    <d v="2012-11-01T19:30:00"/>
    <n v="1"/>
    <s v="Completed"/>
    <m/>
  </r>
  <r>
    <n v="124"/>
    <x v="17"/>
    <s v="Liner Management"/>
    <s v="Good Rich"/>
    <s v="Depot Contract-up to days Changes-Fix"/>
    <x v="0"/>
    <s v="GGR"/>
    <d v="2012-11-02T10:30:00"/>
    <d v="2012-11-02T18:00:00"/>
    <n v="8"/>
    <s v="Completed"/>
    <m/>
  </r>
  <r>
    <n v="125"/>
    <x v="17"/>
    <s v="Liner Management"/>
    <s v="Good Rich"/>
    <s v="Depot Contract-up to days Changes-Bug Fix"/>
    <x v="1"/>
    <s v="GGR"/>
    <d v="2012-11-04T09:30:00"/>
    <d v="2012-11-04T15:30:00"/>
    <n v="6"/>
    <s v="Completed"/>
    <m/>
  </r>
  <r>
    <n v="126"/>
    <x v="18"/>
    <s v="Liner Management"/>
    <s v="Good Rich"/>
    <s v="Depot Contract-Duplicate Validation issue Fix"/>
    <x v="2"/>
    <s v="GGR"/>
    <d v="2012-11-05T09:30:00"/>
    <d v="2012-11-05T10:30:00"/>
    <n v="1"/>
    <s v="Completed"/>
    <m/>
  </r>
  <r>
    <n v="127"/>
    <x v="18"/>
    <s v="Liner Management"/>
    <s v="Good Rich"/>
    <s v="Depot Contract-Enum Implementaion for Contract Type"/>
    <x v="3"/>
    <s v="GGR"/>
    <d v="2012-11-05T10:30:00"/>
    <d v="2012-11-05T12:30:00"/>
    <n v="2"/>
    <s v="Completed"/>
    <m/>
  </r>
  <r>
    <n v="128"/>
    <x v="18"/>
    <s v="Liner Management"/>
    <s v="Good Rich"/>
    <s v="Container Activity Page Design"/>
    <x v="4"/>
    <s v="GGR"/>
    <d v="2012-11-05T12:30:00"/>
    <d v="2012-11-05T13:30:00"/>
    <n v="1"/>
    <s v="Completed"/>
    <m/>
  </r>
  <r>
    <n v="129"/>
    <x v="18"/>
    <s v="Liner Management"/>
    <s v="Good Rich"/>
    <s v="Development KT discussion"/>
    <x v="5"/>
    <s v="GGR"/>
    <d v="2012-11-05T14:00:00"/>
    <d v="2012-11-05T14:30:00"/>
    <n v="0.5"/>
    <s v="Completed"/>
    <m/>
  </r>
  <r>
    <n v="130"/>
    <x v="18"/>
    <s v="Liner Management"/>
    <s v="Good Rich"/>
    <s v="Container Activity code master-Design"/>
    <x v="4"/>
    <s v="GGR"/>
    <d v="2012-11-05T14:30:00"/>
    <d v="2012-11-05T16:30:00"/>
    <n v="2"/>
    <s v="Completed"/>
    <m/>
  </r>
  <r>
    <n v="131"/>
    <x v="18"/>
    <s v="Liner Management"/>
    <s v="Good Rich"/>
    <s v="Head Quarters Id in WF Data Implementation"/>
    <x v="3"/>
    <s v="GGR"/>
    <d v="2012-11-05T16:40:00"/>
    <d v="2012-11-06T14:30:00"/>
    <n v="4"/>
    <s v="Completed"/>
    <m/>
  </r>
  <r>
    <n v="132"/>
    <x v="18"/>
    <s v="iTradeWin"/>
    <s v="CH"/>
    <s v="Cross browser -issue fix for Fire fox"/>
    <x v="2"/>
    <s v="GGR"/>
    <d v="2012-11-05T19:40:00"/>
    <d v="2012-11-05T20:20:00"/>
    <n v="0.67"/>
    <s v="Completed"/>
    <m/>
  </r>
  <r>
    <n v="133"/>
    <x v="18"/>
    <s v="Liner Management"/>
    <s v="Good Rich"/>
    <s v="Container Activity-Tech Spec"/>
    <x v="5"/>
    <s v="GGR"/>
    <d v="2012-11-06T09:30:00"/>
    <d v="2012-11-06T13:00:00"/>
    <n v="3.5"/>
    <s v="Completed"/>
    <m/>
  </r>
  <r>
    <n v="134"/>
    <x v="18"/>
    <s v="Liner Management"/>
    <s v="Good Rich"/>
    <s v="UserDetail-User Type Modification"/>
    <x v="3"/>
    <s v="GGR"/>
    <d v="2012-11-06T14:30:00"/>
    <d v="2012-11-06T18:00:00"/>
    <n v="3.5"/>
    <s v="Completed"/>
    <m/>
  </r>
  <r>
    <n v="135"/>
    <x v="18"/>
    <s v="Liner Management"/>
    <s v="Good Rich"/>
    <s v="UserDetail-User Type Modification"/>
    <x v="3"/>
    <s v="GGR"/>
    <d v="2012-11-06T18:00:00"/>
    <d v="2012-11-06T20:00:00"/>
    <n v="2"/>
    <s v="Completed"/>
    <m/>
  </r>
  <r>
    <n v="136"/>
    <x v="18"/>
    <s v="Liner Management"/>
    <s v="Good Rich"/>
    <s v="UserDetail-User Type Modification"/>
    <x v="3"/>
    <s v="GGR"/>
    <d v="2012-11-07T09:30:00"/>
    <d v="2012-11-07T11:00:00"/>
    <n v="1.5"/>
    <s v="Completed"/>
    <m/>
  </r>
  <r>
    <n v="135"/>
    <x v="18"/>
    <s v="Liner Management"/>
    <s v="Good Rich"/>
    <s v="Issue in Depot Contract - Add Charges popup"/>
    <x v="2"/>
    <s v="GGR"/>
    <d v="2012-11-07T11:00:00"/>
    <d v="2012-11-07T11:30:00"/>
    <n v="0.5"/>
    <s v="Completed"/>
    <m/>
  </r>
  <r>
    <n v="136"/>
    <x v="18"/>
    <s v="Liner Management"/>
    <s v="Good Rich"/>
    <s v="issue in Add charges popup-fix"/>
    <x v="2"/>
    <s v="GGR"/>
    <d v="2012-11-07T11:30:00"/>
    <d v="2012-11-07T17:20:00"/>
    <n v="1.17"/>
    <s v="Completed"/>
    <m/>
  </r>
  <r>
    <n v="137"/>
    <x v="18"/>
    <s v="Liner Management"/>
    <s v="Good Rich"/>
    <s v="Container activity Tech Spec"/>
    <x v="5"/>
    <s v="GGR"/>
    <d v="2012-11-07T12:00:00"/>
    <d v="2012-11-07T13:00:00"/>
    <n v="1"/>
    <s v="Completed"/>
    <m/>
  </r>
  <r>
    <m/>
    <x v="18"/>
    <s v="Liner Management"/>
    <s v="Good Rich"/>
    <s v="Container activity Tech Spec"/>
    <x v="5"/>
    <s v="GGR"/>
    <d v="2012-11-07T13:30:00"/>
    <d v="2012-11-07T18:00:00"/>
    <n v="4.5"/>
    <s v="Completed"/>
    <m/>
  </r>
  <r>
    <m/>
    <x v="18"/>
    <s v="Liner Management"/>
    <s v="Good Rich"/>
    <s v="Container activity Tech Spec"/>
    <x v="5"/>
    <s v="GGR"/>
    <d v="2012-11-07T18:00:00"/>
    <d v="2012-11-07T19:30:00"/>
    <n v="1.5"/>
    <s v="Completed"/>
    <m/>
  </r>
  <r>
    <m/>
    <x v="18"/>
    <s v="Liner Management"/>
    <s v="Good Rich"/>
    <s v="Container activity Tech Spec"/>
    <x v="5"/>
    <s v="GGR"/>
    <d v="2012-11-08T09:30:00"/>
    <d v="2012-11-08T13:30:00"/>
    <n v="4"/>
    <s v="Completed"/>
    <m/>
  </r>
  <r>
    <n v="138"/>
    <x v="18"/>
    <s v="Liner Management"/>
    <s v="Good Rich"/>
    <s v="Container activity Tech Spec-Review"/>
    <x v="5"/>
    <s v="GGR"/>
    <d v="2012-11-08T14:00:00"/>
    <d v="2012-11-08T15:20:00"/>
    <n v="1.5"/>
    <s v="Completed"/>
    <m/>
  </r>
  <r>
    <n v="139"/>
    <x v="18"/>
    <s v="Liner Management"/>
    <s v="Good Rich"/>
    <s v="Head Quarters ID in Code Master  "/>
    <x v="3"/>
    <s v="GGR"/>
    <d v="2012-11-08T11:30:00"/>
    <d v="2012-11-08T13:30:00"/>
    <n v="2"/>
    <s v="Completed"/>
    <m/>
  </r>
  <r>
    <n v="140"/>
    <x v="18"/>
    <s v="iTradeWin"/>
    <s v="CH"/>
    <s v="issue in Cross browser Implementation"/>
    <x v="2"/>
    <s v="GGR"/>
    <d v="2012-11-08T09:30:00"/>
    <d v="2012-11-08T13:00:00"/>
    <n v="3.5"/>
    <s v="Completed"/>
    <m/>
  </r>
  <r>
    <n v="141"/>
    <x v="18"/>
    <s v="iTradeWin"/>
    <s v="CH"/>
    <s v="Test Report Review"/>
    <x v="5"/>
    <s v="GGR"/>
    <d v="2012-11-08T13:50:00"/>
    <d v="2012-11-08T18:50:00"/>
    <n v="4.17"/>
    <s v="Completed"/>
    <m/>
  </r>
  <r>
    <m/>
    <x v="18"/>
    <s v="iTradeWin"/>
    <s v="CH"/>
    <s v="Test Report Review"/>
    <x v="5"/>
    <s v="GGR"/>
    <d v="2012-11-08T18:00:00"/>
    <d v="2012-11-08T18:50:00"/>
    <n v="0.83"/>
    <s v="Completed"/>
    <m/>
  </r>
  <r>
    <n v="142"/>
    <x v="18"/>
    <s v="General"/>
    <s v="Others"/>
    <s v="Container Activity Hirerarchy Method"/>
    <x v="3"/>
    <s v="GGR"/>
    <d v="2012-11-08T18:50:00"/>
    <d v="2012-11-08T19:30:00"/>
    <n v="0.67"/>
    <s v="Completed"/>
    <m/>
  </r>
  <r>
    <n v="143"/>
    <x v="19"/>
    <s v="Liner Management"/>
    <s v="Good Rich"/>
    <s v="Container Activity -Hirerarchy "/>
    <x v="3"/>
    <s v="GGR"/>
    <d v="2012-11-12T09:30:00"/>
    <d v="2012-11-12T10:00:00"/>
    <n v="0.5"/>
    <s v="Completed"/>
    <m/>
  </r>
  <r>
    <n v="144"/>
    <x v="19"/>
    <s v="Liner Management"/>
    <s v="Good Rich"/>
    <s v="Container Activity -Page Design "/>
    <x v="3"/>
    <s v="GGR"/>
    <d v="2012-11-12T10:00:00"/>
    <d v="2012-11-12T13:00:00"/>
    <n v="3"/>
    <s v="Completed"/>
    <m/>
  </r>
  <r>
    <n v="145"/>
    <x v="19"/>
    <s v="Liner Management"/>
    <s v="Good Rich"/>
    <s v="Container Activity -Page Design "/>
    <x v="3"/>
    <s v="GGR"/>
    <d v="2012-11-12T13:30:00"/>
    <d v="2012-11-12T18:00:00"/>
    <n v="4.5"/>
    <s v="Completed"/>
    <m/>
  </r>
  <r>
    <n v="146"/>
    <x v="19"/>
    <s v="Liner Management"/>
    <s v="Good Rich"/>
    <s v="Container Activity -Page Design "/>
    <x v="3"/>
    <s v="GGR"/>
    <d v="2012-11-14T09:30:00"/>
    <d v="2012-11-14T13:00:00"/>
    <n v="3.5"/>
    <s v="Completed"/>
    <m/>
  </r>
  <r>
    <n v="147"/>
    <x v="19"/>
    <s v="Liner Management"/>
    <s v="Good Rich"/>
    <s v="Container Activity -Page Design "/>
    <x v="3"/>
    <s v="GGR"/>
    <d v="2012-11-14T13:30:00"/>
    <d v="2012-11-14T18:00:00"/>
    <n v="4.5"/>
    <s v="Completed"/>
    <m/>
  </r>
  <r>
    <m/>
    <x v="19"/>
    <s v="Liner Management"/>
    <s v="Good Rich"/>
    <s v="Container Activity -Page Design "/>
    <x v="3"/>
    <s v="GGR"/>
    <d v="2012-11-14T18:00:00"/>
    <d v="2012-11-14T19:30:00"/>
    <n v="1.5"/>
    <s v="Completed"/>
    <m/>
  </r>
  <r>
    <n v="148"/>
    <x v="19"/>
    <s v="Liner Management"/>
    <s v="Good Rich"/>
    <s v="Container Activity -Page Design "/>
    <x v="3"/>
    <s v="GGR"/>
    <d v="2012-11-15T09:30:00"/>
    <d v="2012-11-15T13:00:00"/>
    <n v="3.5"/>
    <s v="Completed"/>
    <m/>
  </r>
  <r>
    <n v="149"/>
    <x v="19"/>
    <s v="Liner Management"/>
    <s v="Good Rich"/>
    <s v="Container Activity -Page Design "/>
    <x v="3"/>
    <s v="GGR"/>
    <d v="2012-11-15T13:30:00"/>
    <d v="2012-11-15T18:00:00"/>
    <n v="4.5"/>
    <s v="Completed"/>
    <m/>
  </r>
  <r>
    <m/>
    <x v="19"/>
    <s v="Liner Management"/>
    <s v="Good Rich"/>
    <s v="Container Activity -Page Design "/>
    <x v="3"/>
    <s v="GGR"/>
    <d v="2012-11-15T18:00:00"/>
    <d v="2012-11-15T19:00:00"/>
    <n v="1"/>
    <s v="Completed"/>
    <m/>
  </r>
  <r>
    <n v="150"/>
    <x v="19"/>
    <s v="Liner Management"/>
    <s v="Good Rich"/>
    <s v="Container Activity -Page Design "/>
    <x v="3"/>
    <s v="GGR"/>
    <d v="2012-11-16T09:30:00"/>
    <d v="2012-11-16T12:50:00"/>
    <n v="3.33"/>
    <s v="Completed"/>
    <m/>
  </r>
  <r>
    <n v="151"/>
    <x v="19"/>
    <s v="Liner Management"/>
    <s v="Good Rich"/>
    <s v="Container Activity -Page Design "/>
    <x v="3"/>
    <s v="GGR"/>
    <d v="2012-11-16T14:00:00"/>
    <d v="2012-11-16T18:00:00"/>
    <n v="4"/>
    <s v="Completed"/>
    <m/>
  </r>
  <r>
    <n v="152"/>
    <x v="19"/>
    <s v="Liner Management"/>
    <s v="Good Rich"/>
    <s v="Container Activity -Page Design "/>
    <x v="3"/>
    <s v="GGR"/>
    <d v="2012-11-17T09:30:00"/>
    <d v="2012-11-17T13:30:00"/>
    <n v="4"/>
    <s v="Completed"/>
    <m/>
  </r>
  <r>
    <n v="153"/>
    <x v="20"/>
    <s v="Liner Management"/>
    <s v="Good Rich"/>
    <s v="Container Activity -Page Design "/>
    <x v="3"/>
    <s v="GGR"/>
    <d v="2012-11-19T09:30:00"/>
    <d v="2012-11-19T13:00:00"/>
    <n v="3.5"/>
    <s v="WIP"/>
    <m/>
  </r>
  <r>
    <n v="154"/>
    <x v="20"/>
    <s v="Liner Management"/>
    <s v="Good Rich"/>
    <s v="Container Activity -Page Design "/>
    <x v="3"/>
    <s v="GGR"/>
    <d v="2012-11-19T13:30:00"/>
    <d v="2012-11-19T17:00:00"/>
    <n v="3.5"/>
    <s v="WIP"/>
    <m/>
  </r>
  <r>
    <n v="155"/>
    <x v="20"/>
    <s v="Liner Management"/>
    <s v="Good Rich"/>
    <s v="Container Activity -Master Page Design "/>
    <x v="3"/>
    <s v="GGR"/>
    <d v="2012-11-19T17:00:00"/>
    <d v="2012-11-19T18:00:00"/>
    <n v="1"/>
    <s v="WIP"/>
    <m/>
  </r>
  <r>
    <n v="156"/>
    <x v="20"/>
    <s v="Liner Management"/>
    <s v="Good Rich"/>
    <s v="Container Activity -Master Page Design "/>
    <x v="3"/>
    <s v="GGR"/>
    <d v="2012-11-19T18:00:00"/>
    <d v="2012-11-19T19:45:00"/>
    <n v="1.75"/>
    <s v="WIP"/>
    <m/>
  </r>
  <r>
    <n v="157"/>
    <x v="20"/>
    <s v="Liner Management"/>
    <s v="Good Rich"/>
    <s v="Container Activity -Master Page Design "/>
    <x v="3"/>
    <s v="GGR"/>
    <d v="2012-11-20T09:30:00"/>
    <d v="2012-11-20T11:20:00"/>
    <n v="1.83"/>
    <s v="Completed"/>
    <m/>
  </r>
  <r>
    <n v="158"/>
    <x v="20"/>
    <s v="Liner Management"/>
    <s v="Good Rich"/>
    <s v="Container Activity -Page Design "/>
    <x v="3"/>
    <s v="GGR"/>
    <d v="2012-11-20T11:20:00"/>
    <d v="2012-11-20T13:10:00"/>
    <n v="1.83"/>
    <s v="WIP"/>
    <m/>
  </r>
  <r>
    <n v="159"/>
    <x v="20"/>
    <s v="Liner Management"/>
    <s v="Good Rich"/>
    <s v="Container Activity -Page Design "/>
    <x v="3"/>
    <s v="GGR"/>
    <d v="2012-11-20T13:40:00"/>
    <d v="2012-11-20T16:30:00"/>
    <n v="2.83"/>
    <s v="WIP"/>
    <m/>
  </r>
  <r>
    <n v="160"/>
    <x v="20"/>
    <s v="Liner Management"/>
    <s v="Good Rich"/>
    <s v="Container Activity -Page Design "/>
    <x v="3"/>
    <s v="GGR"/>
    <d v="2012-11-20T16:40:00"/>
    <d v="2012-11-20T18:00:00"/>
    <n v="1.33"/>
    <s v="WIP"/>
    <m/>
  </r>
  <r>
    <n v="161"/>
    <x v="20"/>
    <s v="Liner Management"/>
    <s v="Good Rich"/>
    <s v="Container Activity -Page Design "/>
    <x v="3"/>
    <s v="GGR"/>
    <d v="2012-11-20T18:00:00"/>
    <d v="2012-11-20T19:50:00"/>
    <n v="1.83"/>
    <s v="WIP"/>
    <m/>
  </r>
  <r>
    <n v="162"/>
    <x v="20"/>
    <s v="Liner Management"/>
    <s v="Good Rich"/>
    <s v="Container Activity -Page Design "/>
    <x v="3"/>
    <s v="GGR"/>
    <d v="2012-11-20T09:30:00"/>
    <d v="2012-11-20T13:00:00"/>
    <n v="3.5"/>
    <s v="WIP"/>
    <m/>
  </r>
  <r>
    <n v="163"/>
    <x v="20"/>
    <s v="Liner Management"/>
    <s v="Good Rich"/>
    <s v="Container Activity -Page Design "/>
    <x v="3"/>
    <s v="GGR"/>
    <d v="2012-11-20T13:30:00"/>
    <d v="2012-11-20T16:30:00"/>
    <n v="3"/>
    <s v="WIP"/>
    <m/>
  </r>
  <r>
    <n v="164"/>
    <x v="20"/>
    <s v="Liner Management"/>
    <s v="Good Rich"/>
    <s v="Container Activity -Page Design "/>
    <x v="3"/>
    <s v="GGR"/>
    <d v="2012-11-20T16:40:00"/>
    <d v="2012-11-20T18:00:00"/>
    <n v="1.33"/>
    <s v="WIP"/>
    <m/>
  </r>
  <r>
    <n v="165"/>
    <x v="20"/>
    <s v="Liner Management"/>
    <s v="Good Rich"/>
    <s v="Container Activity -Page Design "/>
    <x v="3"/>
    <s v="GGR"/>
    <d v="2012-11-20T18:00:00"/>
    <d v="2012-11-20T19:30:00"/>
    <n v="1.5"/>
    <s v="WIP"/>
    <m/>
  </r>
  <r>
    <n v="166"/>
    <x v="20"/>
    <s v="Liner Management"/>
    <s v="Good Rich"/>
    <s v="Container Activity -Page Design "/>
    <x v="3"/>
    <s v="GGR"/>
    <d v="2012-11-21T09:30:00"/>
    <d v="2012-11-21T13:00:00"/>
    <n v="3.5"/>
    <s v="Completed"/>
    <m/>
  </r>
  <r>
    <n v="167"/>
    <x v="20"/>
    <s v="Liner Management"/>
    <s v="Good Rich"/>
    <s v="Container Activity -MasterPage Modification"/>
    <x v="3"/>
    <s v="GGR"/>
    <d v="2012-11-21T13:30:00"/>
    <d v="2012-11-21T14:00:00"/>
    <n v="0.5"/>
    <s v="WIP"/>
    <m/>
  </r>
  <r>
    <n v="168"/>
    <x v="20"/>
    <s v="Liner Management"/>
    <s v="Good Rich"/>
    <s v="Depot Contract Page-issue fix"/>
    <x v="2"/>
    <s v="GGR"/>
    <d v="2012-11-21T14:00:00"/>
    <d v="2012-11-21T15:00:00"/>
    <n v="1"/>
    <s v="WIP"/>
    <m/>
  </r>
  <r>
    <n v="169"/>
    <x v="20"/>
    <s v="Liner Management"/>
    <s v="Good Rich"/>
    <s v="Container Activity -Page Design "/>
    <x v="2"/>
    <s v="GGR"/>
    <d v="2012-11-21T15:00:00"/>
    <d v="2012-11-21T16:00:00"/>
    <n v="1"/>
    <s v="Completed"/>
    <m/>
  </r>
  <r>
    <n v="170"/>
    <x v="20"/>
    <s v="Liner Management"/>
    <s v="Good Rich"/>
    <s v="Depot Contract Page-issue fix"/>
    <x v="2"/>
    <s v="GGR"/>
    <d v="2012-11-21T16:00:00"/>
    <d v="2012-11-21T18:00:00"/>
    <n v="2"/>
    <s v="Completed"/>
    <m/>
  </r>
  <r>
    <n v="171"/>
    <x v="20"/>
    <s v="Liner Management"/>
    <s v="Good Rich"/>
    <s v="Depot Contract Page-issue fix"/>
    <x v="2"/>
    <s v="GGR"/>
    <d v="2012-11-21T18:00:00"/>
    <d v="2012-11-21T19:00:00"/>
    <n v="1"/>
    <s v="Completed"/>
    <m/>
  </r>
  <r>
    <n v="172"/>
    <x v="20"/>
    <s v="Liner Management"/>
    <s v="Good Rich"/>
    <s v="Container Activity page Modification"/>
    <x v="3"/>
    <s v="GGR"/>
    <d v="2012-11-22T09:30:00"/>
    <d v="2012-11-22T13:00:00"/>
    <n v="3.5"/>
    <s v="Completed"/>
    <m/>
  </r>
  <r>
    <n v="173"/>
    <x v="20"/>
    <s v="Liner Management"/>
    <s v="Good Rich"/>
    <s v="Depot Contract Page-Modification"/>
    <x v="3"/>
    <s v="GGR"/>
    <d v="2012-11-22T13:30:00"/>
    <d v="2012-11-22T18:00:00"/>
    <n v="4.5"/>
    <s v="Completed"/>
    <m/>
  </r>
  <r>
    <n v="174"/>
    <x v="20"/>
    <s v="Liner Management"/>
    <s v="Good Rich"/>
    <s v="Depot Contract Page-issue fix"/>
    <x v="2"/>
    <s v="GGR"/>
    <d v="2012-11-22T18:00:00"/>
    <d v="2012-11-22T19:00:00"/>
    <n v="1"/>
    <s v="Completed"/>
    <m/>
  </r>
  <r>
    <n v="175"/>
    <x v="20"/>
    <s v="Liner Management"/>
    <s v="Good Rich"/>
    <s v="Reports Design"/>
    <x v="4"/>
    <s v="GGR"/>
    <d v="2012-11-23T09:30:00"/>
    <d v="2012-11-23T12:40:00"/>
    <n v="3.17"/>
    <s v="Completed"/>
    <m/>
  </r>
  <r>
    <n v="176"/>
    <x v="20"/>
    <s v="Liner Management"/>
    <s v="Good Rich"/>
    <s v="Reports Design"/>
    <x v="4"/>
    <s v="GGR"/>
    <d v="2012-11-23T14:00:00"/>
    <d v="2012-11-23T18:00:00"/>
    <n v="4"/>
    <s v="Completed"/>
    <m/>
  </r>
  <r>
    <n v="177"/>
    <x v="20"/>
    <s v="Liner Management"/>
    <s v="Good Rich"/>
    <s v="Role Rights Page Issue"/>
    <x v="2"/>
    <s v="GGR"/>
    <d v="2012-11-23T18:00:00"/>
    <d v="2012-11-23T19:30:00"/>
    <n v="1.5"/>
    <s v="Completed"/>
    <m/>
  </r>
  <r>
    <n v="178"/>
    <x v="21"/>
    <s v="Liner Management"/>
    <s v="Good Rich"/>
    <s v="Dynamic Report Design"/>
    <x v="4"/>
    <s v="GGR"/>
    <d v="2012-11-26T09:30:00"/>
    <d v="2012-11-26T10:30:00"/>
    <n v="1"/>
    <s v="Completed"/>
    <m/>
  </r>
  <r>
    <n v="179"/>
    <x v="21"/>
    <s v="Liner Management"/>
    <s v="Good Rich"/>
    <s v="Dynamic Reports"/>
    <x v="3"/>
    <s v="GGR"/>
    <d v="2012-11-26T10:30:00"/>
    <d v="2012-11-26T13:00:00"/>
    <n v="2.5"/>
    <s v="WIP"/>
    <m/>
  </r>
  <r>
    <n v="180"/>
    <x v="21"/>
    <s v="Liner Management"/>
    <s v="Good Rich"/>
    <s v="Dynamic Reports"/>
    <x v="3"/>
    <s v="GGR"/>
    <d v="2012-11-26T13:00:00"/>
    <d v="2012-11-26T16:30:00"/>
    <n v="3.5"/>
    <s v="WIP"/>
    <m/>
  </r>
  <r>
    <n v="181"/>
    <x v="21"/>
    <s v="iTradeWin"/>
    <s v="CH"/>
    <s v="Cross Browser Issue-Report Analysis"/>
    <x v="5"/>
    <s v="GGR"/>
    <d v="2012-11-26T17:00:00"/>
    <d v="2012-11-26T19:00:00"/>
    <n v="2"/>
    <s v="WIP"/>
    <m/>
  </r>
  <r>
    <n v="182"/>
    <x v="21"/>
    <s v="Liner Management"/>
    <s v="Good Rich"/>
    <s v="Role Rights Issue Fix"/>
    <x v="2"/>
    <s v="GGR"/>
    <d v="2012-11-26T19:00:00"/>
    <d v="2012-11-26T19:40:00"/>
    <n v="0.67"/>
    <s v="Completed"/>
    <m/>
  </r>
  <r>
    <n v="183"/>
    <x v="21"/>
    <s v="Liner Management"/>
    <s v="Good Rich"/>
    <s v="Bug Fixes in  Master Pages"/>
    <x v="2"/>
    <s v="GGR"/>
    <d v="2012-11-27T09:30:00"/>
    <d v="2012-11-27T11:30:00"/>
    <n v="2"/>
    <s v="Completed"/>
    <m/>
  </r>
  <r>
    <n v="184"/>
    <x v="21"/>
    <s v="General"/>
    <s v="Others"/>
    <s v="Ams Role rights Issue fix"/>
    <x v="2"/>
    <s v="GGR"/>
    <d v="2012-11-27T11:30:00"/>
    <d v="2012-11-27T13:00:00"/>
    <n v="1.5"/>
    <s v="Completed"/>
    <m/>
  </r>
  <r>
    <n v="185"/>
    <x v="21"/>
    <s v="Liner Management"/>
    <s v="Good Rich"/>
    <s v="Bug Fixes in  Depot Contract Pages"/>
    <x v="2"/>
    <s v="GGR"/>
    <d v="2012-11-27T13:30:00"/>
    <d v="2012-11-27T14:30:00"/>
    <n v="1"/>
    <s v="Completed"/>
    <m/>
  </r>
  <r>
    <n v="186"/>
    <x v="21"/>
    <s v="Liner Management"/>
    <s v="Good Rich"/>
    <s v="Dynamic Reports"/>
    <x v="3"/>
    <s v="GGR"/>
    <d v="2012-11-27T14:30:00"/>
    <d v="2012-11-27T18:00:00"/>
    <n v="3.5"/>
    <s v="WIP"/>
    <m/>
  </r>
  <r>
    <n v="187"/>
    <x v="21"/>
    <s v="Liner Management"/>
    <s v="Good Rich"/>
    <s v="Dynamic Reports"/>
    <x v="3"/>
    <s v="GGR"/>
    <d v="2012-11-27T18:00:00"/>
    <d v="2012-11-27T19:00:00"/>
    <n v="1"/>
    <s v="WIP"/>
    <m/>
  </r>
  <r>
    <n v="188"/>
    <x v="21"/>
    <s v="Liner Management"/>
    <s v="Good Rich"/>
    <s v="Dynamic Reports"/>
    <x v="3"/>
    <s v="GGR"/>
    <d v="2012-11-28T09:30:00"/>
    <d v="2012-11-28T10:50:00"/>
    <n v="1.33"/>
    <s v="WIP"/>
    <m/>
  </r>
  <r>
    <n v="189"/>
    <x v="21"/>
    <s v="General"/>
    <s v="Others"/>
    <s v="Ams Menu Generation-Guidance to Kavitha"/>
    <x v="6"/>
    <s v="GGR"/>
    <d v="2012-11-28T10:50:00"/>
    <d v="2012-11-28T11:20:00"/>
    <n v="0.5"/>
    <s v="Completed"/>
    <m/>
  </r>
  <r>
    <n v="190"/>
    <x v="21"/>
    <s v="Liner Management"/>
    <s v="Good Rich"/>
    <s v="Dynamic Reports"/>
    <x v="3"/>
    <s v="GGR"/>
    <d v="2012-11-28T11:20:00"/>
    <d v="2012-11-28T13:00:00"/>
    <n v="1.67"/>
    <s v="WIP"/>
    <m/>
  </r>
  <r>
    <n v="191"/>
    <x v="21"/>
    <s v="Liner Management"/>
    <s v="Good Rich"/>
    <s v="Dynamic Reports"/>
    <x v="3"/>
    <s v="GGR"/>
    <d v="2012-11-28T13:30:00"/>
    <d v="2012-11-28T18:30:00"/>
    <n v="5"/>
    <s v="WIP"/>
    <m/>
  </r>
  <r>
    <n v="192"/>
    <x v="21"/>
    <s v="Liner Management"/>
    <s v="Good Rich"/>
    <s v="Dynamic Reports"/>
    <x v="3"/>
    <s v="GGR"/>
    <d v="2012-11-28T09:30:00"/>
    <d v="2012-11-28T13:00:00"/>
    <n v="3.5"/>
    <s v="WIP"/>
    <m/>
  </r>
  <r>
    <n v="193"/>
    <x v="21"/>
    <s v="Liner Management"/>
    <s v="Good Rich"/>
    <s v="Dynamic Reports"/>
    <x v="3"/>
    <s v="GGR"/>
    <d v="2012-11-28T13:30:00"/>
    <d v="2012-11-28T17:00:00"/>
    <n v="3.5"/>
    <s v="WIP"/>
    <m/>
  </r>
  <r>
    <n v="194"/>
    <x v="21"/>
    <s v="iTradeWin"/>
    <s v="CH"/>
    <s v="Cross Browser Issue-Fix"/>
    <x v="2"/>
    <s v="GGR"/>
    <d v="2012-11-28T17:00:00"/>
    <d v="2012-11-28T18:20:00"/>
    <n v="1.33"/>
    <s v="WIP"/>
    <m/>
  </r>
  <r>
    <n v="195"/>
    <x v="21"/>
    <s v="Liner Management"/>
    <s v="Good Rich"/>
    <s v="Dynamic Reports"/>
    <x v="3"/>
    <s v="GGR"/>
    <d v="2012-11-30T09:30:00"/>
    <d v="2012-11-30T12:40:00"/>
    <n v="3.17"/>
    <s v="WIP"/>
    <m/>
  </r>
  <r>
    <n v="196"/>
    <x v="21"/>
    <s v="Liner Management"/>
    <s v="Good Rich"/>
    <s v="Dynamic Reports"/>
    <x v="3"/>
    <s v="GGR"/>
    <d v="2012-11-30T13:40:00"/>
    <d v="2012-11-30T14:20:00"/>
    <n v="0.67"/>
    <s v="WIP"/>
    <m/>
  </r>
  <r>
    <n v="197"/>
    <x v="21"/>
    <s v="General"/>
    <s v="Others"/>
    <s v="Ams Issue in Role Rights"/>
    <x v="2"/>
    <s v="GGR"/>
    <d v="2012-11-30T14:20:00"/>
    <d v="2012-11-30T15:10:00"/>
    <n v="0.83"/>
    <s v="Completed"/>
    <m/>
  </r>
  <r>
    <n v="198"/>
    <x v="21"/>
    <s v="General"/>
    <s v="Others"/>
    <s v="Team - Meeting "/>
    <x v="5"/>
    <s v="GGR"/>
    <d v="2012-11-30T15:10:00"/>
    <d v="2012-11-30T16:00:00"/>
    <n v="0.83"/>
    <s v="Completed"/>
    <m/>
  </r>
  <r>
    <n v="199"/>
    <x v="21"/>
    <s v="General"/>
    <s v="Others"/>
    <s v="Ams Menu Generation-Guidance to Kavitha"/>
    <x v="6"/>
    <s v="GGR"/>
    <d v="2012-11-30T16:00:00"/>
    <d v="2012-11-30T16:30:00"/>
    <n v="0.5"/>
    <s v="Completed"/>
    <m/>
  </r>
  <r>
    <n v="200"/>
    <x v="21"/>
    <s v="Liner Management"/>
    <s v="Good Rich"/>
    <s v="Dynamic Reports"/>
    <x v="3"/>
    <s v="GGR"/>
    <d v="2012-11-30T16:30:00"/>
    <d v="2012-11-30T17:20:00"/>
    <n v="0.83"/>
    <s v="Completed"/>
    <m/>
  </r>
  <r>
    <n v="201"/>
    <x v="21"/>
    <s v="General"/>
    <s v="Others"/>
    <s v="Ams Menu Generation-Guidance to Kavitha"/>
    <x v="6"/>
    <s v="GGR"/>
    <d v="2012-11-30T17:20:00"/>
    <d v="2012-11-30T17:30:00"/>
    <n v="0.17"/>
    <s v="Completed"/>
    <m/>
  </r>
  <r>
    <n v="202"/>
    <x v="21"/>
    <s v="General"/>
    <s v="Others"/>
    <s v="Ams Menu Generation-Guidance to Sindhubala"/>
    <x v="6"/>
    <s v="GGR"/>
    <d v="2012-11-30T17:30:00"/>
    <d v="2012-11-30T17:40:00"/>
    <n v="0.17"/>
    <s v="Completed"/>
    <m/>
  </r>
  <r>
    <n v="203"/>
    <x v="21"/>
    <s v="Liner Management"/>
    <s v="Good Rich"/>
    <s v="Dynamic Reports"/>
    <x v="3"/>
    <s v="GGR"/>
    <d v="2012-11-30T17:40:00"/>
    <d v="2012-11-30T18:00:00"/>
    <n v="0.33"/>
    <s v="WIP"/>
    <m/>
  </r>
  <r>
    <n v="204"/>
    <x v="21"/>
    <s v="Liner Management"/>
    <s v="Good Rich"/>
    <s v="Dynamic Reports"/>
    <x v="3"/>
    <s v="GGR"/>
    <d v="2012-11-30T18:00:00"/>
    <d v="2012-11-30T18:50:00"/>
    <n v="0.83"/>
    <s v="WIP"/>
    <m/>
  </r>
  <r>
    <n v="205"/>
    <x v="21"/>
    <s v="Liner Management"/>
    <s v="Good Rich"/>
    <s v="Dynamic Reports"/>
    <x v="3"/>
    <s v="GGR"/>
    <d v="2012-11-29T09:30:00"/>
    <d v="2012-11-29T13:00:00"/>
    <n v="3.5"/>
    <s v="WIP"/>
    <m/>
  </r>
  <r>
    <n v="206"/>
    <x v="21"/>
    <s v="Liner Management"/>
    <s v="Good Rich"/>
    <s v="Dynamic Reports"/>
    <x v="3"/>
    <s v="GGR"/>
    <d v="2012-11-29T13:30:00"/>
    <d v="2012-11-29T16:30:00"/>
    <n v="3"/>
    <s v="WIP"/>
    <m/>
  </r>
  <r>
    <n v="207"/>
    <x v="21"/>
    <s v="Liner Management"/>
    <s v="Good Rich"/>
    <s v="Dynamic Reports"/>
    <x v="3"/>
    <s v="GGR"/>
    <d v="2012-11-29T16:30:00"/>
    <d v="2012-11-29T18:00:00"/>
    <n v="1.5"/>
    <s v="WIP"/>
    <m/>
  </r>
  <r>
    <n v="208"/>
    <x v="21"/>
    <s v="Liner Management"/>
    <s v="Good Rich"/>
    <s v="Dynamic Reports"/>
    <x v="3"/>
    <s v="GGR"/>
    <d v="2012-11-29T18:00:00"/>
    <d v="2012-11-29T18:30:00"/>
    <n v="0.5"/>
    <s v="WIP"/>
    <m/>
  </r>
  <r>
    <n v="209"/>
    <x v="21"/>
    <s v="Liner Management"/>
    <s v="Good Rich"/>
    <s v="Dynamic Reports"/>
    <x v="3"/>
    <s v="GGR"/>
    <d v="2012-12-01T09:30:00"/>
    <d v="2012-12-01T10:40:00"/>
    <n v="1.17"/>
    <s v="WIP"/>
    <m/>
  </r>
  <r>
    <n v="210"/>
    <x v="21"/>
    <s v="General"/>
    <s v="Others"/>
    <s v="Ams Menu Generation-Guidance to Sindhubala"/>
    <x v="6"/>
    <s v="GGR"/>
    <d v="2012-12-01T10:40:00"/>
    <d v="2012-12-01T11:20:00"/>
    <n v="0.67"/>
    <s v="Completed"/>
    <m/>
  </r>
  <r>
    <n v="211"/>
    <x v="21"/>
    <s v="Liner Management"/>
    <s v="Good Rich"/>
    <s v="Dynamic Reports"/>
    <x v="3"/>
    <s v="GGR"/>
    <d v="2012-12-01T11:20:00"/>
    <d v="2012-12-01T13:40:00"/>
    <n v="2.33"/>
    <s v="WIP"/>
    <m/>
  </r>
  <r>
    <n v="212"/>
    <x v="22"/>
    <s v="Liner Management"/>
    <s v="Good Rich"/>
    <s v="Depot Contract Duplicate Row Validation-Change"/>
    <x v="3"/>
    <s v="GGR"/>
    <d v="2012-12-03T09:30:00"/>
    <d v="2012-12-03T10:00:00"/>
    <n v="0.5"/>
    <s v="Completed"/>
    <m/>
  </r>
  <r>
    <n v="213"/>
    <x v="22"/>
    <s v="Liner Management"/>
    <s v="Good Rich"/>
    <s v="Dynamic Reports"/>
    <x v="3"/>
    <s v="GGR"/>
    <d v="2012-12-03T10:00:00"/>
    <d v="2012-12-03T13:00:00"/>
    <n v="3"/>
    <s v="WIP"/>
    <m/>
  </r>
  <r>
    <n v="214"/>
    <x v="22"/>
    <s v="Liner Management"/>
    <s v="Good Rich"/>
    <s v="Dynamic Reports"/>
    <x v="3"/>
    <s v="GGR"/>
    <d v="2012-12-03T13:30:00"/>
    <d v="2012-12-03T16:30:00"/>
    <n v="3"/>
    <s v="WIP"/>
    <m/>
  </r>
  <r>
    <n v="215"/>
    <x v="22"/>
    <s v="Liner Management"/>
    <s v="Good Rich"/>
    <s v="Dynamic Reports"/>
    <x v="3"/>
    <s v="GGR"/>
    <d v="2012-12-03T16:40:00"/>
    <d v="2012-12-03T18:00:00"/>
    <n v="1.33"/>
    <s v="WIP"/>
    <m/>
  </r>
  <r>
    <n v="216"/>
    <x v="22"/>
    <s v="Liner Management"/>
    <s v="Good Rich"/>
    <s v="Dynamic Reports"/>
    <x v="3"/>
    <s v="GGR"/>
    <d v="2012-12-03T18:00:00"/>
    <d v="2012-12-03T18:20:00"/>
    <n v="0.33"/>
    <s v="WIP"/>
    <m/>
  </r>
  <r>
    <n v="217"/>
    <x v="22"/>
    <s v="Liner Management"/>
    <s v="Good Rich"/>
    <s v="Dynamic Reports"/>
    <x v="3"/>
    <s v="GGR"/>
    <d v="2012-12-04T09:30:00"/>
    <d v="2012-12-04T10:00:00"/>
    <n v="0.5"/>
    <s v="WIP"/>
    <m/>
  </r>
  <r>
    <n v="218"/>
    <x v="22"/>
    <s v="iForward"/>
    <s v="Perma"/>
    <s v="Track and Trace - Incompatibility with other browsers"/>
    <x v="5"/>
    <s v="GGR"/>
    <d v="2012-12-04T10:00:00"/>
    <d v="2012-12-04T11:00:00"/>
    <n v="1"/>
    <s v="Completed"/>
    <m/>
  </r>
  <r>
    <n v="219"/>
    <x v="22"/>
    <s v="Liner Management"/>
    <s v="Good Rich"/>
    <s v="Dynamic Reports"/>
    <x v="3"/>
    <s v="GGR"/>
    <d v="2012-12-04T11:00:00"/>
    <d v="2012-12-04T13:00:00"/>
    <n v="2"/>
    <s v="WIP"/>
    <m/>
  </r>
  <r>
    <n v="220"/>
    <x v="22"/>
    <s v="Liner Management"/>
    <s v="Good Rich"/>
    <s v="Dynamic Reports"/>
    <x v="3"/>
    <s v="GGR"/>
    <d v="2012-12-04T13:30:00"/>
    <d v="2012-12-04T16:30:00"/>
    <n v="3"/>
    <s v="WIP"/>
    <m/>
  </r>
  <r>
    <n v="221"/>
    <x v="22"/>
    <s v="Liner Management"/>
    <s v="Good Rich"/>
    <s v="Dynamic Reports"/>
    <x v="3"/>
    <s v="GGR"/>
    <d v="2012-12-04T18:00:00"/>
    <d v="2012-12-04T19:30:00"/>
    <n v="1.5"/>
    <s v="WIP"/>
    <m/>
  </r>
  <r>
    <n v="222"/>
    <x v="22"/>
    <s v="General"/>
    <s v="Others"/>
    <s v="Team Meeting"/>
    <x v="5"/>
    <s v="GGR"/>
    <d v="2012-12-04T16:30:00"/>
    <d v="2012-12-04T17:50:00"/>
    <n v="1.33"/>
    <s v="Completed"/>
    <m/>
  </r>
  <r>
    <n v="223"/>
    <x v="22"/>
    <s v="iTradeWin"/>
    <s v="CH"/>
    <s v="Cross browser issue fix"/>
    <x v="2"/>
    <s v="GGR"/>
    <d v="2012-12-06T09:30:00"/>
    <d v="2012-12-06T13:00:00"/>
    <n v="3.5"/>
    <s v="WIP"/>
    <m/>
  </r>
  <r>
    <n v="224"/>
    <x v="22"/>
    <s v="Liner Management"/>
    <s v="Good Rich"/>
    <s v="Dynamic Reports"/>
    <x v="3"/>
    <s v="GGR"/>
    <d v="2012-12-06T13:30:00"/>
    <d v="2012-12-06T15:40:00"/>
    <n v="2.17"/>
    <s v="WIP"/>
    <m/>
  </r>
  <r>
    <n v="225"/>
    <x v="22"/>
    <s v="Liner Management"/>
    <s v="Good Rich"/>
    <s v="Container Activity Changes-Discussion"/>
    <x v="5"/>
    <s v="GGR"/>
    <d v="2012-12-06T15:40:00"/>
    <d v="2012-12-06T16:40:00"/>
    <n v="1"/>
    <s v="Completed"/>
    <m/>
  </r>
  <r>
    <n v="226"/>
    <x v="22"/>
    <s v="General"/>
    <s v="Others"/>
    <s v="Team Meeting"/>
    <x v="5"/>
    <s v="GGR"/>
    <d v="2012-12-06T16:40:00"/>
    <d v="2012-12-06T17:30:00"/>
    <n v="0.83"/>
    <s v="Completed"/>
    <m/>
  </r>
  <r>
    <n v="227"/>
    <x v="22"/>
    <s v="Liner Management"/>
    <s v="Good Rich"/>
    <s v="Dynamic Reports"/>
    <x v="3"/>
    <s v="GGR"/>
    <d v="2012-12-06T17:30:00"/>
    <d v="2012-12-06T18:00:00"/>
    <n v="0.5"/>
    <s v="WIP"/>
    <m/>
  </r>
  <r>
    <n v="228"/>
    <x v="22"/>
    <s v="General"/>
    <s v="Others"/>
    <s v="Cross browser Compatability document Preparation"/>
    <x v="5"/>
    <s v="GGR"/>
    <d v="2012-12-06T18:00:00"/>
    <d v="2012-12-06T19:30:00"/>
    <n v="1.5"/>
    <s v="Completed"/>
    <m/>
  </r>
  <r>
    <n v="229"/>
    <x v="22"/>
    <s v="iTradeWin"/>
    <s v="CH"/>
    <s v="Cross browser issue fix"/>
    <x v="2"/>
    <s v="GGR"/>
    <d v="2012-12-07T09:30:00"/>
    <d v="2012-12-07T12:30:00"/>
    <n v="3"/>
    <s v="WIP"/>
    <m/>
  </r>
  <r>
    <n v="230"/>
    <x v="22"/>
    <s v="Liner Management"/>
    <s v="Good Rich"/>
    <s v="Dynamic Reports"/>
    <x v="3"/>
    <s v="GGR"/>
    <d v="2012-12-07T13:50:00"/>
    <d v="2012-12-07T18:00:00"/>
    <n v="4.17"/>
    <s v="WIP"/>
    <m/>
  </r>
  <r>
    <n v="231"/>
    <x v="22"/>
    <s v="Liner Management"/>
    <s v="Good Rich"/>
    <s v="Dynamic Reports"/>
    <x v="3"/>
    <s v="GGR"/>
    <d v="2012-12-07T18:00:00"/>
    <d v="2012-12-07T19:10:00"/>
    <n v="1.17"/>
    <s v="WIP"/>
    <m/>
  </r>
  <r>
    <n v="232"/>
    <x v="23"/>
    <s v="Liner Management"/>
    <s v="Good Rich"/>
    <s v="Container Activity Changes"/>
    <x v="3"/>
    <s v="GGR"/>
    <d v="2012-12-10T09:30:00"/>
    <d v="2012-12-10T13:00:00"/>
    <n v="3.5"/>
    <s v="WIP"/>
    <m/>
  </r>
  <r>
    <n v="233"/>
    <x v="23"/>
    <s v="Liner Management"/>
    <s v="Good Rich"/>
    <s v="Container Activity Changes"/>
    <x v="3"/>
    <s v="GGR"/>
    <d v="2012-12-10T13:30:00"/>
    <d v="2012-12-10T18:00:00"/>
    <n v="4.5"/>
    <s v="WIP"/>
    <m/>
  </r>
  <r>
    <n v="234"/>
    <x v="23"/>
    <s v="Liner Management"/>
    <s v="Good Rich"/>
    <s v="Container Activity Changes"/>
    <x v="3"/>
    <s v="GGR"/>
    <d v="2012-12-10T18:00:00"/>
    <d v="2012-12-10T19:20:00"/>
    <n v="1.33"/>
    <s v="WIP"/>
    <m/>
  </r>
  <r>
    <n v="235"/>
    <x v="23"/>
    <s v="Liner Management"/>
    <s v="Good Rich"/>
    <s v="Container Activity Changes"/>
    <x v="3"/>
    <s v="GGR"/>
    <d v="2012-12-11T09:30:00"/>
    <d v="2012-12-11T13:00:00"/>
    <n v="3.5"/>
    <s v="WIP"/>
    <m/>
  </r>
  <r>
    <n v="236"/>
    <x v="23"/>
    <s v="Liner Management"/>
    <s v="Good Rich"/>
    <s v="Container Activity Changes"/>
    <x v="3"/>
    <s v="GGR"/>
    <d v="2012-12-11T13:30:00"/>
    <d v="2012-12-11T16:30:00"/>
    <n v="3"/>
    <s v="WIP"/>
    <m/>
  </r>
  <r>
    <n v="237"/>
    <x v="23"/>
    <s v="Liner Management"/>
    <s v="Good Rich"/>
    <s v="Container Activity Changes"/>
    <x v="3"/>
    <s v="GGR"/>
    <d v="2012-12-11T16:45:00"/>
    <d v="2012-12-11T18:00:00"/>
    <n v="1.25"/>
    <s v="WIP"/>
    <m/>
  </r>
  <r>
    <n v="238"/>
    <x v="23"/>
    <s v="Liner Management"/>
    <s v="Good Rich"/>
    <s v="Container Activity Changes"/>
    <x v="3"/>
    <s v="GGR"/>
    <d v="2012-12-11T18:00:00"/>
    <d v="2012-12-11T19:50:00"/>
    <n v="1.83"/>
    <s v="WIP"/>
    <m/>
  </r>
  <r>
    <n v="239"/>
    <x v="23"/>
    <s v="Liner Management"/>
    <s v="Good Rich"/>
    <s v="Container Activity Changes"/>
    <x v="3"/>
    <s v="GGR"/>
    <d v="2012-12-12T09:30:00"/>
    <d v="2012-12-12T13:00:00"/>
    <n v="3.5"/>
    <s v="WIP"/>
    <m/>
  </r>
  <r>
    <n v="240"/>
    <x v="23"/>
    <s v="Liner Management"/>
    <s v="Good Rich"/>
    <s v="Container Activity Changes"/>
    <x v="3"/>
    <s v="GGR"/>
    <d v="2012-12-12T13:30:00"/>
    <d v="2012-12-12T16:30:00"/>
    <n v="3"/>
    <s v="Completed"/>
    <m/>
  </r>
  <r>
    <n v="241"/>
    <x v="23"/>
    <s v="Liner Management"/>
    <s v="Good Rich"/>
    <s v="Dynamic Alerts Design"/>
    <x v="4"/>
    <s v="GGR"/>
    <d v="2012-12-12T16:50:00"/>
    <d v="2012-12-12T18:00:00"/>
    <n v="1.17"/>
    <s v="WIP"/>
    <m/>
  </r>
  <r>
    <n v="242"/>
    <x v="23"/>
    <s v="Liner Management"/>
    <s v="Good Rich"/>
    <s v="Dynamic Alerts Design"/>
    <x v="4"/>
    <s v="GGR"/>
    <d v="2012-12-12T18:00:00"/>
    <d v="2012-12-12T19:20:00"/>
    <n v="1.33"/>
    <s v="WIP"/>
    <m/>
  </r>
  <r>
    <n v="243"/>
    <x v="23"/>
    <s v="Liner Management"/>
    <s v="Good Rich"/>
    <s v="Dynamic Alerts Design"/>
    <x v="4"/>
    <s v="GGR"/>
    <d v="2012-12-13T09:30:00"/>
    <d v="2012-12-13T13:00:00"/>
    <n v="3.5"/>
    <s v="Completed"/>
    <m/>
  </r>
  <r>
    <n v="244"/>
    <x v="23"/>
    <s v="Liner Management"/>
    <s v="Good Rich"/>
    <s v="Container Activity Changes-Issues"/>
    <x v="2"/>
    <s v="GGR"/>
    <d v="2012-12-13T13:00:00"/>
    <d v="2012-12-13T16:30:00"/>
    <n v="3.5"/>
    <s v="Completed"/>
    <m/>
  </r>
  <r>
    <n v="245"/>
    <x v="23"/>
    <s v="Liner Management"/>
    <s v="Good Rich"/>
    <s v="Dynamic Alerts  "/>
    <x v="3"/>
    <s v="GGR"/>
    <d v="2012-12-13T16:40:00"/>
    <d v="2012-12-13T18:00:00"/>
    <n v="1.33"/>
    <s v="WIP"/>
    <m/>
  </r>
  <r>
    <n v="246"/>
    <x v="23"/>
    <s v="Liner Management"/>
    <s v="Good Rich"/>
    <s v="Dynamic Alerts  "/>
    <x v="3"/>
    <s v="GGR"/>
    <d v="2012-12-13T18:00:00"/>
    <d v="2012-12-13T19:30:00"/>
    <n v="1.5"/>
    <s v="WIP"/>
    <m/>
  </r>
  <r>
    <n v="247"/>
    <x v="23"/>
    <s v="Liner Management"/>
    <s v="Good Rich"/>
    <s v="Dynamic Alerts  "/>
    <x v="3"/>
    <s v="GGR"/>
    <d v="2012-12-14T11:50:00"/>
    <d v="2012-12-14T12:40:00"/>
    <n v="0.83"/>
    <s v="WIP"/>
    <m/>
  </r>
  <r>
    <n v="248"/>
    <x v="23"/>
    <s v="Liner Management"/>
    <s v="Good Rich"/>
    <s v="Dynamic Alerts  "/>
    <x v="3"/>
    <s v="GGR"/>
    <d v="2012-12-14T13:40:00"/>
    <d v="2012-12-14T16:40:00"/>
    <n v="3"/>
    <s v="WIP"/>
    <m/>
  </r>
  <r>
    <n v="249"/>
    <x v="23"/>
    <s v="Liner Management"/>
    <s v="Good Rich"/>
    <s v="Container Activity Changes-Issues"/>
    <x v="3"/>
    <s v="GGR"/>
    <d v="2012-12-14T16:40:00"/>
    <d v="2012-12-14T18:00:00"/>
    <n v="1.33"/>
    <s v="Completed"/>
    <m/>
  </r>
  <r>
    <n v="250"/>
    <x v="23"/>
    <s v="Liner Management"/>
    <s v="Good Rich"/>
    <s v="Dynamic Alerts  "/>
    <x v="3"/>
    <s v="GGR"/>
    <d v="2012-12-15T09:30:00"/>
    <d v="2012-12-15T11:30:00"/>
    <n v="2"/>
    <s v="WIP"/>
    <m/>
  </r>
  <r>
    <n v="251"/>
    <x v="23"/>
    <s v="Liner Management"/>
    <s v="Good Rich"/>
    <s v="Container Activity Changes-Issues"/>
    <x v="2"/>
    <s v="GGR"/>
    <d v="2012-12-15T11:30:00"/>
    <d v="2012-12-15T12:00:00"/>
    <n v="0.5"/>
    <s v="Completed"/>
    <m/>
  </r>
  <r>
    <n v="252"/>
    <x v="23"/>
    <s v="Liner Management"/>
    <s v="Good Rich"/>
    <s v="Dynamic Alerts  "/>
    <x v="3"/>
    <s v="GGR"/>
    <d v="2012-12-15T12:00:00"/>
    <d v="2012-12-15T12:20:00"/>
    <n v="0.33"/>
    <s v="WIP"/>
    <m/>
  </r>
  <r>
    <n v="253"/>
    <x v="23"/>
    <s v="General"/>
    <s v="Others"/>
    <s v="Team Meeting"/>
    <x v="5"/>
    <s v="GGR"/>
    <d v="2012-12-15T12:20:00"/>
    <d v="2012-12-15T13:20:00"/>
    <n v="1"/>
    <m/>
    <m/>
  </r>
  <r>
    <n v="254"/>
    <x v="23"/>
    <s v="iTrade"/>
    <s v="MB"/>
    <s v="Guidance to Aadhith regarding Duplicate Row Validations"/>
    <x v="6"/>
    <s v="GGR"/>
    <d v="2012-12-15T13:20:00"/>
    <d v="2012-12-15T13:40:00"/>
    <n v="0.33"/>
    <s v="Completed"/>
    <m/>
  </r>
  <r>
    <n v="255"/>
    <x v="23"/>
    <s v="Liner Management"/>
    <s v="Good Rich"/>
    <s v="Dynamic Alerts  "/>
    <x v="3"/>
    <s v="GGR"/>
    <d v="2012-12-15T13:40:00"/>
    <d v="2012-12-15T14:20:00"/>
    <n v="0.67"/>
    <s v="WIP"/>
    <m/>
  </r>
  <r>
    <n v="256"/>
    <x v="24"/>
    <s v="Linermgmt"/>
    <s v="Good Rich"/>
    <s v="Dynamic Alerts  "/>
    <x v="3"/>
    <s v="GGR"/>
    <d v="2012-12-17T09:30:00"/>
    <d v="2012-12-17T13:00:00"/>
    <n v="3.5"/>
    <s v="WIP"/>
    <m/>
  </r>
  <r>
    <n v="257"/>
    <x v="24"/>
    <s v="Linermgmt"/>
    <s v="Good Rich"/>
    <s v="Dynamic Alerts  "/>
    <x v="3"/>
    <s v="GGR"/>
    <d v="2012-12-17T13:00:00"/>
    <d v="2012-12-17T15:30:00"/>
    <n v="2.5"/>
    <s v="WIP"/>
    <m/>
  </r>
  <r>
    <n v="258"/>
    <x v="24"/>
    <s v="General"/>
    <s v="Others"/>
    <s v="Team Meeting"/>
    <x v="3"/>
    <s v="GGR"/>
    <d v="2012-12-17T15:30:00"/>
    <d v="2012-12-17T17:20:00"/>
    <n v="1.83"/>
    <s v="Completed"/>
    <m/>
  </r>
  <r>
    <n v="259"/>
    <x v="24"/>
    <s v="Liner Management"/>
    <s v="Good Rich"/>
    <s v="Dynamic Alerts  "/>
    <x v="3"/>
    <s v="GGR"/>
    <d v="2012-12-17T17:20:00"/>
    <d v="2012-12-17T18:00:00"/>
    <n v="0.67"/>
    <s v="Completed"/>
    <m/>
  </r>
  <r>
    <n v="260"/>
    <x v="24"/>
    <s v="Liner Management"/>
    <s v="Good Rich"/>
    <s v="Dynamic Alerts  "/>
    <x v="3"/>
    <s v="GGR"/>
    <d v="2012-12-17T18:00:00"/>
    <d v="2012-12-17T19:00:00"/>
    <n v="1"/>
    <s v="Completed"/>
    <m/>
  </r>
  <r>
    <n v="261"/>
    <x v="24"/>
    <s v="Liner Management"/>
    <s v="Good Rich"/>
    <s v="Dynamic Alerts  "/>
    <x v="3"/>
    <s v="GGR"/>
    <d v="2012-12-18T09:30:00"/>
    <d v="2012-12-18T13:00:00"/>
    <n v="3.5"/>
    <s v="WIP"/>
    <m/>
  </r>
  <r>
    <n v="262"/>
    <x v="24"/>
    <s v="Liner Management"/>
    <s v="Good Rich"/>
    <s v="Dynamic Alerts  "/>
    <x v="3"/>
    <s v="GGR"/>
    <d v="2012-12-18T13:30:00"/>
    <d v="2012-12-18T15:30:00"/>
    <n v="2"/>
    <s v="WIP"/>
    <m/>
  </r>
  <r>
    <n v="263"/>
    <x v="24"/>
    <s v="General"/>
    <s v="Others"/>
    <s v="Chirstmas celebration team meeting"/>
    <x v="5"/>
    <s v="GGR"/>
    <d v="2012-12-18T15:30:00"/>
    <d v="2012-12-18T19:00:00"/>
    <n v="3.5"/>
    <s v="Completed"/>
    <m/>
  </r>
  <r>
    <n v="264"/>
    <x v="24"/>
    <s v="Liner Management"/>
    <s v="Good Rich"/>
    <s v="Dynamic Alerts  "/>
    <x v="3"/>
    <s v="GGR"/>
    <d v="2012-12-18T19:00:00"/>
    <d v="2012-12-18T19:40:00"/>
    <n v="0.67"/>
    <s v="WIP"/>
    <m/>
  </r>
  <r>
    <n v="265"/>
    <x v="24"/>
    <s v="Liner Management"/>
    <s v="Good Rich"/>
    <s v="Dynamic Alerts  "/>
    <x v="3"/>
    <s v="GGR"/>
    <d v="2012-12-19T09:30:00"/>
    <d v="2012-12-19T13:00:00"/>
    <n v="3.5"/>
    <s v="WIP"/>
    <m/>
  </r>
  <r>
    <n v="266"/>
    <x v="24"/>
    <s v="Liner Management"/>
    <s v="Good Rich"/>
    <s v="Dynamic Alerts  "/>
    <x v="3"/>
    <s v="GGR"/>
    <d v="2012-12-19T13:30:00"/>
    <d v="2012-12-19T16:30:00"/>
    <n v="3"/>
    <s v="WIP"/>
    <m/>
  </r>
  <r>
    <n v="267"/>
    <x v="24"/>
    <s v="General"/>
    <s v="Others"/>
    <s v="Chirstmas celebration team meeting"/>
    <x v="5"/>
    <s v="GGR"/>
    <d v="2012-12-19T16:30:00"/>
    <d v="2012-12-19T18:00:00"/>
    <n v="1.5"/>
    <s v="Completed"/>
    <m/>
  </r>
  <r>
    <n v="268"/>
    <x v="24"/>
    <s v="Liner Management"/>
    <s v="Good Rich"/>
    <s v="Dynamic Alerts  "/>
    <x v="3"/>
    <s v="GGR"/>
    <d v="2012-12-19T18:00:00"/>
    <d v="2012-12-19T19:30:00"/>
    <n v="1.5"/>
    <s v="WIP"/>
    <m/>
  </r>
  <r>
    <n v="269"/>
    <x v="24"/>
    <s v="Liner Management"/>
    <s v="Good Rich"/>
    <s v="Dynamic Alerts  "/>
    <x v="3"/>
    <s v="GGR"/>
    <d v="2012-12-20T09:30:00"/>
    <d v="2012-12-20T13:00:00"/>
    <n v="3.5"/>
    <s v="WIP"/>
    <m/>
  </r>
  <r>
    <n v="270"/>
    <x v="24"/>
    <s v="Liner Management"/>
    <s v="Good Rich"/>
    <s v="Dynamic Alerts  "/>
    <x v="3"/>
    <s v="GGR"/>
    <d v="2012-12-20T13:30:00"/>
    <d v="2012-12-20T14:30:00"/>
    <n v="1"/>
    <s v="WIP"/>
    <m/>
  </r>
  <r>
    <n v="271"/>
    <x v="24"/>
    <s v="General"/>
    <s v="Others"/>
    <s v="Chirstmas celebration team meeting"/>
    <x v="5"/>
    <s v="GGR"/>
    <d v="2012-12-20T14:30:00"/>
    <d v="2012-12-20T19:00:00"/>
    <n v="4.5"/>
    <s v="Completed"/>
    <m/>
  </r>
  <r>
    <n v="272"/>
    <x v="24"/>
    <s v="Liner Management"/>
    <s v="Good Rich"/>
    <s v="Dynamic Alerts  "/>
    <x v="3"/>
    <s v="GGR"/>
    <d v="2012-12-20T19:00:00"/>
    <d v="2012-12-20T20:00:00"/>
    <n v="1"/>
    <s v="WIP"/>
    <m/>
  </r>
  <r>
    <n v="273"/>
    <x v="24"/>
    <s v="Liner Management"/>
    <s v="Good Rich"/>
    <s v="Dynamic Alerts  "/>
    <x v="3"/>
    <s v="GGR"/>
    <d v="2012-12-21T09:30:00"/>
    <d v="2012-12-21T10:00:00"/>
    <n v="0.5"/>
    <s v="Completed"/>
    <m/>
  </r>
  <r>
    <n v="274"/>
    <x v="25"/>
    <s v="Liner Management"/>
    <s v="Good Rich"/>
    <s v="Dynamic Alerts  "/>
    <x v="3"/>
    <s v="GGR"/>
    <d v="2012-12-26T09:30:00"/>
    <d v="2012-12-26T11:30:00"/>
    <n v="2"/>
    <s v="WIP"/>
    <m/>
  </r>
  <r>
    <n v="275"/>
    <x v="25"/>
    <s v="Liner Management"/>
    <s v="Good Rich"/>
    <s v="Dynamic Reports KT"/>
    <x v="5"/>
    <s v="GGR"/>
    <d v="2012-12-26T11:30:00"/>
    <d v="2012-12-26T13:00:00"/>
    <n v="1.5"/>
    <s v="Completed"/>
    <m/>
  </r>
  <r>
    <n v="276"/>
    <x v="25"/>
    <s v="Liner Management"/>
    <s v="Good Rich"/>
    <s v="Dynamic Alerts  "/>
    <x v="3"/>
    <s v="GGR"/>
    <d v="2012-12-26T13:00:00"/>
    <d v="2012-12-26T16:30:00"/>
    <n v="3.5"/>
    <s v="Completed"/>
    <m/>
  </r>
  <r>
    <n v="277"/>
    <x v="25"/>
    <s v="Liner Management"/>
    <s v="Good Rich"/>
    <s v="Dynamic Alerts -Changes"/>
    <x v="3"/>
    <s v="GGR"/>
    <d v="2012-12-26T16:40:00"/>
    <d v="2012-12-26T18:00:00"/>
    <n v="1.33"/>
    <s v="WIP"/>
    <m/>
  </r>
  <r>
    <n v="278"/>
    <x v="25"/>
    <s v="Liner Management"/>
    <s v="Good Rich"/>
    <s v="Dynamic Reports Changes"/>
    <x v="3"/>
    <s v="GGR"/>
    <d v="2012-12-26T18:00:00"/>
    <d v="2012-12-26T19:30:00"/>
    <n v="1.5"/>
    <s v="Completed"/>
    <m/>
  </r>
  <r>
    <n v="279"/>
    <x v="25"/>
    <s v="Liner Management"/>
    <s v="Good Rich"/>
    <s v="Masters Module bug fix"/>
    <x v="3"/>
    <s v="GGR"/>
    <d v="2012-12-27T09:30:00"/>
    <d v="2012-12-27T13:00:00"/>
    <n v="3.5"/>
    <s v="WIP"/>
    <m/>
  </r>
  <r>
    <n v="280"/>
    <x v="25"/>
    <s v="Liner Management"/>
    <s v="Good Rich"/>
    <s v="Masters Module bug fix"/>
    <x v="3"/>
    <s v="GGR"/>
    <d v="2012-12-27T13:30:00"/>
    <d v="2012-12-27T16:30:00"/>
    <n v="3"/>
    <s v="WIP"/>
    <m/>
  </r>
  <r>
    <n v="281"/>
    <x v="25"/>
    <s v="Liner Management"/>
    <s v="Good Rich"/>
    <s v="Masters Module bug fix"/>
    <x v="3"/>
    <s v="GGR"/>
    <d v="2012-12-27T16:40:00"/>
    <d v="2012-12-27T18:00:00"/>
    <n v="1.33"/>
    <s v="WIP"/>
    <m/>
  </r>
  <r>
    <n v="282"/>
    <x v="25"/>
    <s v="Liner Management"/>
    <s v="Good Rich"/>
    <s v="Masters Module bug fix"/>
    <x v="3"/>
    <s v="GGR"/>
    <d v="2012-12-27T18:00:00"/>
    <d v="2012-12-27T19:50:00"/>
    <n v="1.83"/>
    <s v="WIP"/>
    <m/>
  </r>
  <r>
    <n v="283"/>
    <x v="25"/>
    <s v="Liner Management"/>
    <s v="Good Rich"/>
    <s v="Masters Module bug fix"/>
    <x v="3"/>
    <s v="GGR"/>
    <d v="2012-12-28T09:30:00"/>
    <d v="2012-12-28T12:50:00"/>
    <n v="3.33"/>
    <s v="WIP"/>
    <m/>
  </r>
  <r>
    <n v="284"/>
    <x v="25"/>
    <s v="Liner Management"/>
    <s v="Good Rich"/>
    <s v="Masters Module bug fix"/>
    <x v="3"/>
    <s v="GGR"/>
    <d v="2012-12-28T13:40:00"/>
    <d v="2012-12-28T14:40:00"/>
    <n v="1"/>
    <s v="Completed"/>
    <m/>
  </r>
  <r>
    <n v="285"/>
    <x v="25"/>
    <s v="Liner Management"/>
    <s v="Good Rich"/>
    <s v="Depot Contract Bug fix"/>
    <x v="3"/>
    <s v="GGR"/>
    <d v="2012-12-28T14:40:00"/>
    <d v="2012-12-28T18:00:00"/>
    <n v="3.33"/>
    <s v="WIP"/>
    <m/>
  </r>
  <r>
    <n v="286"/>
    <x v="25"/>
    <s v="Liner Management"/>
    <s v="Good Rich"/>
    <s v="Depot Contract Bug fix"/>
    <x v="3"/>
    <s v="GGR"/>
    <d v="2012-12-28T18:00:00"/>
    <d v="2012-12-28T19:30:00"/>
    <n v="1.5"/>
    <s v="Completed"/>
    <m/>
  </r>
  <r>
    <n v="287"/>
    <x v="25"/>
    <s v="Liner Management"/>
    <s v="Good Rich"/>
    <s v="Depot Contract Bug fix"/>
    <x v="3"/>
    <s v="GGR"/>
    <d v="2012-12-28T09:30:00"/>
    <d v="2012-12-28T12:00:00"/>
    <n v="2.5"/>
    <s v="Completed"/>
    <m/>
  </r>
  <r>
    <n v="288"/>
    <x v="25"/>
    <s v="Liner Management"/>
    <s v="Good Rich"/>
    <s v="Container Activity Configure bug fix"/>
    <x v="3"/>
    <s v="GGR"/>
    <d v="2012-12-28T12:00:00"/>
    <d v="2012-12-28T14:00:00"/>
    <n v="2"/>
    <s v="Completed"/>
    <m/>
  </r>
  <r>
    <m/>
    <x v="26"/>
    <m/>
    <m/>
    <s v="Cross Browser Controls-Firefox-fix"/>
    <x v="7"/>
    <s v="GGR"/>
    <d v="2012-05-02T00:00:00"/>
    <s v="5/2/2012 "/>
    <n v="8"/>
    <s v=" Completed"/>
    <m/>
  </r>
  <r>
    <m/>
    <x v="26"/>
    <m/>
    <m/>
    <s v="Cross Browser Controls-Firefox-fix"/>
    <x v="7"/>
    <s v="GGR"/>
    <d v="2012-05-03T00:00:00"/>
    <s v="5/3/2012 "/>
    <n v="6.5"/>
    <s v=" Completed"/>
    <m/>
  </r>
  <r>
    <m/>
    <x v="26"/>
    <m/>
    <m/>
    <s v="CES-Grid demo issue list  estimate"/>
    <x v="7"/>
    <s v="GGR"/>
    <d v="2012-05-03T00:00:00"/>
    <s v="5/3/2012 "/>
    <n v="1.5"/>
    <s v=" Completed"/>
    <m/>
  </r>
  <r>
    <m/>
    <x v="26"/>
    <m/>
    <m/>
    <s v="iTrade VS-2010 migration"/>
    <x v="8"/>
    <s v="GGR"/>
    <d v="2012-05-04T00:00:00"/>
    <s v="5/4/2012 "/>
    <n v="8"/>
    <m/>
    <m/>
  </r>
  <r>
    <m/>
    <x v="26"/>
    <m/>
    <m/>
    <s v="iTrade multiboxx-Rain drop installer installation."/>
    <x v="7"/>
    <s v="GGR"/>
    <d v="2012-05-07T00:00:00"/>
    <s v="5/7/2012 "/>
    <n v="8"/>
    <s v=" WIP"/>
    <m/>
  </r>
  <r>
    <m/>
    <x v="27"/>
    <m/>
    <m/>
    <s v="iTradeMB Rain Drop Installer installation "/>
    <x v="7"/>
    <s v="GGR"/>
    <d v="2012-05-08T00:00:00"/>
    <s v="5/8/2012 "/>
    <n v="5"/>
    <s v=" Completed"/>
    <m/>
  </r>
  <r>
    <m/>
    <x v="27"/>
    <m/>
    <m/>
    <s v="iTradeMB 2010 Migration issue"/>
    <x v="7"/>
    <s v="GGR"/>
    <d v="2012-05-08T00:00:00"/>
    <s v="5/8/2012 "/>
    <n v="3"/>
    <s v="Completed"/>
    <m/>
  </r>
  <r>
    <m/>
    <x v="27"/>
    <m/>
    <m/>
    <s v="CES Grid demo"/>
    <x v="9"/>
    <s v="GGR"/>
    <d v="2012-05-09T00:00:00"/>
    <d v="2012-05-09T00:00:00"/>
    <n v="5"/>
    <s v=" WIP"/>
    <m/>
  </r>
  <r>
    <m/>
    <x v="27"/>
    <m/>
    <m/>
    <s v="iTradeMB2010 migration issue."/>
    <x v="8"/>
    <s v="GGR"/>
    <d v="2012-05-09T00:00:00"/>
    <d v="2012-05-09T00:00:00"/>
    <n v="3"/>
    <s v=" WIP"/>
    <m/>
  </r>
  <r>
    <m/>
    <x v="27"/>
    <m/>
    <m/>
    <s v="Cross Browser Controls-issue -fix"/>
    <x v="7"/>
    <s v="GGR"/>
    <d v="2012-05-10T00:00:00"/>
    <s v="5/10/2012 "/>
    <n v="2.5"/>
    <m/>
    <m/>
  </r>
  <r>
    <m/>
    <x v="27"/>
    <m/>
    <m/>
    <s v="CES Controls demo"/>
    <x v="9"/>
    <s v="GGR"/>
    <d v="2012-04-03T00:00:00"/>
    <s v="4/3/2012 "/>
    <n v="5.5"/>
    <m/>
    <m/>
  </r>
  <r>
    <m/>
    <x v="28"/>
    <m/>
    <m/>
    <s v="Cross Browser Controls -fix"/>
    <x v="7"/>
    <s v="GGR"/>
    <d v="2012-05-14T00:00:00"/>
    <d v="2012-05-14T00:00:00"/>
    <n v="5"/>
    <s v=" WIP"/>
    <m/>
  </r>
  <r>
    <m/>
    <x v="28"/>
    <m/>
    <m/>
    <s v="iTradewin-vs 2010 migration"/>
    <x v="7"/>
    <s v="GGR"/>
    <d v="2012-05-14T00:00:00"/>
    <d v="2012-05-14T00:00:00"/>
    <n v="3"/>
    <s v=" WIP"/>
    <m/>
  </r>
  <r>
    <m/>
    <x v="28"/>
    <m/>
    <m/>
    <s v="Cross Browser Controls- -fix"/>
    <x v="7"/>
    <s v="GGR"/>
    <d v="2012-05-25T00:00:00"/>
    <d v="2012-05-25T00:00:00"/>
    <n v="3"/>
    <s v=" WIP"/>
    <m/>
  </r>
  <r>
    <m/>
    <x v="28"/>
    <m/>
    <m/>
    <s v="iTradeCIT-VS Conversion"/>
    <x v="7"/>
    <s v="GGR"/>
    <d v="2012-05-25T00:00:00"/>
    <d v="2012-05-25T00:00:00"/>
    <n v="5"/>
    <s v=" Completed"/>
    <m/>
  </r>
  <r>
    <m/>
    <x v="28"/>
    <m/>
    <m/>
    <s v="Multicolumn drop down-implement"/>
    <x v="7"/>
    <s v="GGR"/>
    <d v="2012-05-16T00:00:00"/>
    <d v="2012-05-16T00:00:00"/>
    <n v="8.5"/>
    <s v=" WIP"/>
    <m/>
  </r>
  <r>
    <m/>
    <x v="28"/>
    <m/>
    <m/>
    <s v="iTradewin vs2010 upgradation"/>
    <x v="7"/>
    <s v="GGR"/>
    <d v="2012-05-17T00:00:00"/>
    <d v="2012-05-17T00:00:00"/>
    <n v="3"/>
    <s v="Completed "/>
    <m/>
  </r>
  <r>
    <m/>
    <x v="28"/>
    <m/>
    <m/>
    <s v="iTrade CIT RainDrop installer implementation"/>
    <x v="7"/>
    <s v="GGR"/>
    <d v="2012-05-17T00:00:00"/>
    <d v="2012-05-17T00:00:00"/>
    <n v="5"/>
    <s v="WIP"/>
    <m/>
  </r>
  <r>
    <m/>
    <x v="28"/>
    <m/>
    <m/>
    <s v="iTradeCIT Raindrop Installer Implementation"/>
    <x v="7"/>
    <s v="GGR"/>
    <d v="2012-05-18T00:00:00"/>
    <d v="2012-05-18T00:00:00"/>
    <n v="4"/>
    <s v=" Completed"/>
    <m/>
  </r>
  <r>
    <m/>
    <x v="28"/>
    <m/>
    <m/>
    <s v="iTradeWin CH-vs2010 migration"/>
    <x v="7"/>
    <s v="GGR"/>
    <d v="2012-05-18T00:00:00"/>
    <d v="2012-05-18T00:00:00"/>
    <n v="2"/>
    <s v=" Completed"/>
    <m/>
  </r>
  <r>
    <m/>
    <x v="28"/>
    <m/>
    <m/>
    <s v="iTradewinLM-vs2010 migration"/>
    <x v="7"/>
    <s v="GGR"/>
    <d v="2012-05-18T00:00:00"/>
    <d v="2012-05-18T00:00:00"/>
    <s v="2 "/>
    <s v=" Completed"/>
    <m/>
  </r>
  <r>
    <m/>
    <x v="29"/>
    <s v="iComet "/>
    <m/>
    <s v="issue-fix"/>
    <x v="2"/>
    <s v="GGR"/>
    <d v="2012-05-28T00:00:00"/>
    <d v="2012-05-31T00:00:00"/>
    <n v="25"/>
    <s v="Completed"/>
    <m/>
  </r>
  <r>
    <m/>
    <x v="29"/>
    <s v="iNovaContract"/>
    <m/>
    <s v="lookup issue fix"/>
    <x v="10"/>
    <s v="GGR"/>
    <d v="2012-05-28T00:00:00"/>
    <d v="2012-05-28T00:00:00"/>
    <n v="2"/>
    <s v="Completed"/>
    <m/>
  </r>
  <r>
    <m/>
    <x v="29"/>
    <s v="iDEX-24"/>
    <m/>
    <s v="VS2010 Migration"/>
    <x v="10"/>
    <s v="GGR"/>
    <d v="2012-05-31T00:00:00"/>
    <d v="2012-06-01T00:00:00"/>
    <n v="12"/>
    <s v="Completed"/>
    <m/>
  </r>
  <r>
    <m/>
    <x v="29"/>
    <s v="General"/>
    <s v="General"/>
    <s v="Cross browser controls –issue fix"/>
    <x v="10"/>
    <s v="GGR"/>
    <d v="2012-06-01T00:00:00"/>
    <d v="2012-06-01T00:00:00"/>
    <n v="1"/>
    <s v="WIP"/>
    <m/>
  </r>
  <r>
    <m/>
    <x v="29"/>
    <s v="iNova"/>
    <s v="General"/>
    <s v="iNovaDC and iNova base vss configuration"/>
    <x v="1"/>
    <s v="GGR"/>
    <d v="2012-06-02T00:00:00"/>
    <d v="2012-06-02T00:00:00"/>
    <n v="4"/>
    <s v="WIP"/>
    <m/>
  </r>
  <r>
    <m/>
    <x v="30"/>
    <s v="General"/>
    <s v="General"/>
    <s v="Cross Browser Controls-issue -fix"/>
    <x v="7"/>
    <s v="GGR"/>
    <d v="2012-05-21T00:00:00"/>
    <s v="5/25/2012 "/>
    <n v="21"/>
    <s v=" WIP"/>
    <m/>
  </r>
  <r>
    <m/>
    <x v="30"/>
    <s v="General"/>
    <s v="General"/>
    <s v="iForward VS2010 upgrade and Raindropinstaller implementation"/>
    <x v="7"/>
    <s v="GGR"/>
    <d v="2012-05-21T00:00:00"/>
    <s v="5/22/2012 "/>
    <n v="11"/>
    <s v=" Completed"/>
    <m/>
  </r>
  <r>
    <m/>
    <x v="31"/>
    <s v="iComet "/>
    <m/>
    <s v=" issue fix"/>
    <x v="7"/>
    <s v=" GGR"/>
    <d v="2012-05-24T00:00:00"/>
    <d v="2012-05-25T00:00:00"/>
    <s v="13 "/>
    <s v=" WIP"/>
    <m/>
  </r>
  <r>
    <m/>
    <x v="32"/>
    <s v="General"/>
    <m/>
    <s v="Cross browser controls –issue fix"/>
    <x v="10"/>
    <s v="GGR"/>
    <d v="2012-06-04T00:00:00"/>
    <d v="2012-06-08T00:00:00"/>
    <n v="35"/>
    <s v="Completed"/>
    <m/>
  </r>
  <r>
    <m/>
    <x v="32"/>
    <s v="iNova"/>
    <s v="General"/>
    <s v="iNova DB Configuration"/>
    <x v="1"/>
    <s v="GGR"/>
    <d v="2012-06-04T00:00:00"/>
    <d v="2012-06-05T00:00:00"/>
    <n v="5"/>
    <s v="Completed"/>
    <m/>
  </r>
  <r>
    <m/>
    <x v="33"/>
    <s v="General"/>
    <s v="General"/>
    <s v="Cross browser controls –issue fix"/>
    <x v="10"/>
    <s v="GGR"/>
    <d v="2012-06-11T00:00:00"/>
    <d v="2012-06-16T00:00:00"/>
    <n v="31"/>
    <s v="Completed"/>
    <m/>
  </r>
  <r>
    <m/>
    <x v="33"/>
    <s v="iTrade"/>
    <s v="VSNB"/>
    <s v="Issue-Duplicate Entry"/>
    <x v="1"/>
    <s v="GGR"/>
    <d v="2012-06-12T00:00:00"/>
    <d v="2012-06-14T00:00:00"/>
    <n v="5.5"/>
    <s v="Completed"/>
    <m/>
  </r>
  <r>
    <m/>
    <x v="33"/>
    <s v="iForward"/>
    <m/>
    <s v="VS2010 Migration"/>
    <x v="11"/>
    <s v="GGR"/>
    <d v="2012-06-14T00:00:00"/>
    <d v="2012-06-15T00:00:00"/>
    <n v="5.5"/>
    <s v="Completed"/>
    <m/>
  </r>
  <r>
    <m/>
    <x v="33"/>
    <s v="iCadet "/>
    <m/>
    <s v="App code dll-issue "/>
    <x v="12"/>
    <s v="GGR"/>
    <d v="2012-06-12T00:00:00"/>
    <d v="2012-06-12T00:00:00"/>
    <n v="2"/>
    <s v="Completed"/>
    <m/>
  </r>
  <r>
    <m/>
    <x v="34"/>
    <s v="General"/>
    <s v="General"/>
    <s v="Cross browser controls –issue fix"/>
    <x v="10"/>
    <s v="GGR"/>
    <d v="2012-06-25T00:00:00"/>
    <d v="2012-06-30T00:00:00"/>
    <n v="31"/>
    <s v="Completed"/>
    <m/>
  </r>
  <r>
    <m/>
    <x v="34"/>
    <s v="iComet "/>
    <m/>
    <s v="iComet-Lookup issue"/>
    <x v="9"/>
    <s v="GGR"/>
    <d v="2012-06-25T00:00:00"/>
    <d v="2012-06-25T00:00:00"/>
    <n v="3"/>
    <s v=" Completed"/>
    <m/>
  </r>
  <r>
    <m/>
    <x v="35"/>
    <s v="iMars "/>
    <m/>
    <s v="iMARS-Role Rights "/>
    <x v="9"/>
    <s v="GGR"/>
    <d v="2012-06-25T00:00:00"/>
    <d v="2012-06-25T00:00:00"/>
    <s v="2 "/>
    <s v=" WIP"/>
    <m/>
  </r>
  <r>
    <m/>
    <x v="35"/>
    <s v="iForward"/>
    <m/>
    <s v="iForward-grid search issue "/>
    <x v="2"/>
    <s v="GGR"/>
    <d v="2012-06-26T00:00:00"/>
    <d v="2012-06-26T00:00:00"/>
    <s v="2 "/>
    <s v=" Completed"/>
    <m/>
  </r>
  <r>
    <m/>
    <x v="35"/>
    <s v="iComet "/>
    <m/>
    <s v="iComet-Grid issue "/>
    <x v="13"/>
    <s v=" GGR"/>
    <d v="2012-06-27T00:00:00"/>
    <d v="2012-06-27T00:00:00"/>
    <n v="2"/>
    <s v="Completed "/>
    <m/>
  </r>
  <r>
    <m/>
    <x v="36"/>
    <s v="General"/>
    <s v="General"/>
    <s v="Cross Browser Controls- fix"/>
    <x v="8"/>
    <s v="GGR"/>
    <d v="2012-06-18T00:00:00"/>
    <s v="6/23/2012 "/>
    <n v="25"/>
    <s v=" Completed"/>
    <m/>
  </r>
  <r>
    <m/>
    <x v="36"/>
    <s v="iTradewin "/>
    <m/>
    <s v="VS2010-Migration"/>
    <x v="8"/>
    <s v="GGR"/>
    <d v="2012-06-18T00:00:00"/>
    <d v="2012-06-20T00:00:00"/>
    <n v="5"/>
    <s v=" Completed"/>
    <m/>
  </r>
  <r>
    <m/>
    <x v="36"/>
    <s v="iTrade "/>
    <s v="MultiBoxx"/>
    <s v="Pending Lock-issue"/>
    <x v="13"/>
    <s v="GGR"/>
    <d v="2012-06-19T00:00:00"/>
    <d v="2012-06-19T00:00:00"/>
    <n v="2"/>
    <s v=" Completed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39">
  <r>
    <x v="0"/>
    <x v="0"/>
    <m/>
    <s v="Cross browser controls –issue fix"/>
    <s v="General  "/>
    <s v="GGR"/>
    <d v="2012-07-02T00:00:00"/>
    <d v="2012-07-07T00:00:00"/>
    <n v="35"/>
  </r>
  <r>
    <x v="0"/>
    <x v="1"/>
    <m/>
    <s v="iTrade Base 2010 migration issue"/>
    <s v="General  "/>
    <s v="GGR"/>
    <d v="2012-07-04T00:00:00"/>
    <d v="2012-07-07T00:00:00"/>
    <n v="2"/>
  </r>
  <r>
    <x v="0"/>
    <x v="2"/>
    <m/>
    <s v="iTradewin base 2010 migration issue "/>
    <s v="General  "/>
    <s v="GGR"/>
    <d v="2012-07-04T00:00:00"/>
    <d v="2012-07-07T00:00:00"/>
    <n v="2"/>
  </r>
  <r>
    <x v="0"/>
    <x v="3"/>
    <m/>
    <s v="iForward-2010 migration-issue fix"/>
    <s v="General  "/>
    <s v="GGR"/>
    <d v="2012-07-05T00:00:00"/>
    <d v="2012-07-05T00:00:00"/>
    <n v="3"/>
  </r>
  <r>
    <x v="0"/>
    <x v="3"/>
    <m/>
    <s v="iForward perma 2010 migration issue fix"/>
    <s v="General  "/>
    <s v="GGR"/>
    <d v="2012-07-06T00:00:00"/>
    <d v="2012-07-06T00:00:00"/>
    <n v="3"/>
  </r>
  <r>
    <x v="1"/>
    <x v="0"/>
    <m/>
    <s v="Cross Browser Controls- fix"/>
    <s v="General  "/>
    <s v="GGR"/>
    <d v="2012-07-09T00:00:00"/>
    <d v="2012-07-09T00:00:00"/>
    <n v="5"/>
  </r>
  <r>
    <x v="1"/>
    <x v="3"/>
    <m/>
    <s v="iForward-BLPL-vs 2010 migration"/>
    <s v="General  "/>
    <s v="GGR"/>
    <d v="2012-07-09T00:00:00"/>
    <d v="2012-07-09T00:00:00"/>
    <n v="5"/>
  </r>
  <r>
    <x v="1"/>
    <x v="3"/>
    <m/>
    <s v="2010 migration-issue"/>
    <s v="General  "/>
    <s v="GGR"/>
    <d v="2012-07-02T00:00:00"/>
    <d v="2012-07-02T00:00:00"/>
    <n v="5"/>
  </r>
  <r>
    <x v="1"/>
    <x v="2"/>
    <m/>
    <s v="Cross Browser Controls-iTradeWinCH integration-Part-1"/>
    <s v="General  "/>
    <s v="GGR"/>
    <d v="2012-07-11T00:00:00"/>
    <d v="2012-07-11T00:00:00"/>
    <n v="8"/>
  </r>
  <r>
    <x v="1"/>
    <x v="2"/>
    <m/>
    <s v="Cross Browser Controls-iTradeWinCH integration-Part-2"/>
    <s v="General  "/>
    <s v="GGR"/>
    <d v="2012-07-12T00:00:00"/>
    <d v="2012-07-12T00:00:00"/>
    <n v="8"/>
  </r>
  <r>
    <x v="2"/>
    <x v="1"/>
    <s v="MultiBoxx "/>
    <s v="iTradeMB-organization logo issue "/>
    <s v="Request"/>
    <s v="GGR"/>
    <d v="2012-07-16T00:00:00"/>
    <d v="2012-07-20T00:00:00"/>
    <n v="3"/>
  </r>
  <r>
    <x v="2"/>
    <x v="4"/>
    <m/>
    <s v="Grid issue"/>
    <s v="Request"/>
    <s v="GGR"/>
    <d v="2012-07-16T00:00:00"/>
    <d v="2012-07-20T00:00:00"/>
    <n v="5"/>
  </r>
  <r>
    <x v="2"/>
    <x v="2"/>
    <m/>
    <s v="Cross browser integration "/>
    <s v="General  "/>
    <s v="GGR"/>
    <d v="2012-07-16T00:00:00"/>
    <d v="2012-07-20T00:00:00"/>
    <n v="12"/>
  </r>
  <r>
    <x v="2"/>
    <x v="2"/>
    <m/>
    <s v="Cross browser integration "/>
    <s v="General  "/>
    <s v="GGR"/>
    <d v="2012-07-16T00:00:00"/>
    <d v="2012-07-20T00:00:00"/>
    <n v="2"/>
  </r>
  <r>
    <x v="2"/>
    <x v="5"/>
    <m/>
    <s v="iLookup&amp;iFlexgrid issue fix"/>
    <s v="General  "/>
    <s v="GGR"/>
    <d v="2012-07-16T00:00:00"/>
    <d v="2012-07-20T00:00:00"/>
    <n v="3"/>
  </r>
  <r>
    <x v="2"/>
    <x v="1"/>
    <m/>
    <s v="Vs2010 migration-issue"/>
    <s v="General  "/>
    <s v="GGR"/>
    <d v="2012-07-16T00:00:00"/>
    <d v="2012-07-20T00:00:00"/>
    <n v="5"/>
  </r>
  <r>
    <x v="2"/>
    <x v="6"/>
    <m/>
    <s v=" Grid issue"/>
    <s v="General  "/>
    <s v="GGR"/>
    <d v="2012-07-16T00:00:00"/>
    <d v="2012-07-20T00:00:00"/>
    <n v="5"/>
  </r>
  <r>
    <x v="2"/>
    <x v="0"/>
    <m/>
    <s v="Windows authentication-Active directory"/>
    <s v="General  "/>
    <s v="GGR"/>
    <d v="2012-07-16T00:00:00"/>
    <d v="2012-07-20T00:00:00"/>
    <n v="7"/>
  </r>
  <r>
    <x v="3"/>
    <x v="7"/>
    <m/>
    <s v="Single Sign on"/>
    <s v="General  "/>
    <s v="GGR"/>
    <d v="2012-07-23T00:00:00"/>
    <d v="2012-07-27T00:00:00"/>
    <n v="16"/>
  </r>
  <r>
    <x v="3"/>
    <x v="7"/>
    <m/>
    <s v="Embeded link in postnews"/>
    <s v="General  "/>
    <s v="GGR"/>
    <d v="2012-07-23T00:00:00"/>
    <d v="2012-07-27T00:00:00"/>
    <n v="11"/>
  </r>
  <r>
    <x v="3"/>
    <x v="6"/>
    <m/>
    <s v="Grid issue"/>
    <s v="Issue"/>
    <s v="GGR"/>
    <d v="2012-07-23T00:00:00"/>
    <d v="2012-07-27T00:00:00"/>
    <n v="8"/>
  </r>
  <r>
    <x v="3"/>
    <x v="7"/>
    <m/>
    <s v="SSO-requirement"/>
    <s v="General  "/>
    <s v="GGR"/>
    <d v="2012-07-23T00:00:00"/>
    <d v="2012-07-27T00:00:00"/>
    <n v="2"/>
  </r>
  <r>
    <x v="4"/>
    <x v="7"/>
    <m/>
    <s v="Single Sign on"/>
    <s v="General  "/>
    <s v="GGR"/>
    <d v="2012-07-30T00:00:00"/>
    <d v="2012-08-04T00:00:00"/>
    <n v="34"/>
  </r>
  <r>
    <x v="4"/>
    <x v="8"/>
    <m/>
    <s v="News Master Changes"/>
    <s v="Request"/>
    <s v="GGR"/>
    <d v="2012-08-03T00:00:00"/>
    <d v="2012-08-04T00:00:00"/>
    <n v="14"/>
  </r>
  <r>
    <x v="5"/>
    <x v="8"/>
    <s v="VSNB"/>
    <s v="News Master Changes"/>
    <s v="Request"/>
    <s v="GGR"/>
    <d v="2012-08-13T00:00:00"/>
    <d v="2012-08-16T00:00:00"/>
    <n v="32"/>
  </r>
  <r>
    <x v="5"/>
    <x v="1"/>
    <s v="VSNB"/>
    <s v="Error Log-issue"/>
    <s v="Request"/>
    <s v="GGR"/>
    <d v="2012-08-17T00:00:00"/>
    <d v="2012-08-17T00:00:00"/>
    <n v="4"/>
  </r>
  <r>
    <x v="5"/>
    <x v="3"/>
    <s v="Perma"/>
    <s v="Custom Page"/>
    <s v="Request"/>
    <s v="GGR"/>
    <d v="2012-08-17T00:00:00"/>
    <d v="2012-08-17T00:00:00"/>
    <n v="4"/>
  </r>
  <r>
    <x v="6"/>
    <x v="8"/>
    <s v="VSNB"/>
    <s v="News Master Changes"/>
    <s v="Request"/>
    <s v="GGR"/>
    <d v="2012-08-13T00:00:00"/>
    <d v="2012-08-18T00:00:00"/>
    <n v="17"/>
  </r>
  <r>
    <x v="6"/>
    <x v="6"/>
    <s v="Caravel"/>
    <s v="Lookup-Request"/>
    <s v="Request"/>
    <s v="GGR"/>
    <d v="2012-08-14T00:00:00"/>
    <d v="2012-08-14T00:00:00"/>
    <n v="2"/>
  </r>
  <r>
    <x v="6"/>
    <x v="2"/>
    <m/>
    <s v="Cross Browser Controls-Report Review"/>
    <s v="General  "/>
    <s v="GGR"/>
    <d v="2012-08-14T00:00:00"/>
    <d v="2012-08-16T00:00:00"/>
    <n v="8"/>
  </r>
  <r>
    <x v="6"/>
    <x v="0"/>
    <m/>
    <s v="Project Management-Requirement"/>
    <s v="General  "/>
    <s v="GGR"/>
    <d v="2012-08-16T00:00:00"/>
    <d v="2012-08-18T00:00:00"/>
    <n v="7.5"/>
  </r>
  <r>
    <x v="6"/>
    <x v="0"/>
    <m/>
    <s v="NIIT Training Details -Enquiry"/>
    <s v="General  "/>
    <s v="GGR"/>
    <d v="2012-08-16T00:00:00"/>
    <d v="2012-08-16T00:00:00"/>
    <n v="1"/>
  </r>
  <r>
    <x v="6"/>
    <x v="1"/>
    <s v="MultiBoxx"/>
    <s v="Code Review"/>
    <s v="Request"/>
    <s v="GGR"/>
    <d v="2012-08-17T18:17:00"/>
    <d v="2012-08-17T18:45:00"/>
    <n v="0.5"/>
  </r>
  <r>
    <x v="7"/>
    <x v="0"/>
    <m/>
    <s v="Depot-Proforma"/>
    <s v="General  "/>
    <s v="GGR"/>
    <d v="2012-08-21T00:00:00"/>
    <d v="2012-08-21T00:00:00"/>
    <n v="4"/>
  </r>
  <r>
    <x v="7"/>
    <x v="0"/>
    <m/>
    <s v="Dynamic RDLC-Feasability Study"/>
    <s v="General  "/>
    <s v="GGR"/>
    <d v="2012-08-21T00:00:00"/>
    <d v="2012-08-21T00:00:00"/>
    <n v="26"/>
  </r>
  <r>
    <x v="7"/>
    <x v="1"/>
    <s v="MultiBoxx"/>
    <s v="Live Deployment-Assistance"/>
    <s v="Request"/>
    <s v="GGR"/>
    <d v="2012-08-21T00:00:00"/>
    <d v="2012-08-21T00:00:00"/>
    <n v="1"/>
  </r>
  <r>
    <x v="7"/>
    <x v="9"/>
    <s v="PanLlyod"/>
    <s v="New Vss Configuration"/>
    <s v="Request"/>
    <s v="GGR"/>
    <d v="2012-08-23T00:00:00"/>
    <d v="2012-08-23T00:00:00"/>
    <n v="1"/>
  </r>
  <r>
    <x v="8"/>
    <x v="0"/>
    <m/>
    <s v="Project Management Requirement"/>
    <s v="General  "/>
    <s v="GGR"/>
    <d v="2012-08-27T00:00:00"/>
    <d v="2012-08-27T00:00:00"/>
    <n v="8"/>
  </r>
  <r>
    <x v="8"/>
    <x v="8"/>
    <s v="VSNB"/>
    <s v="Problem in Grid on Customer Create Page"/>
    <s v="General  "/>
    <s v="GGR"/>
    <d v="2012-08-28T00:00:00"/>
    <d v="2012-08-28T00:00:00"/>
    <n v="6"/>
  </r>
  <r>
    <x v="8"/>
    <x v="3"/>
    <s v="Perma"/>
    <s v="Issues in vs2010"/>
    <s v="Request"/>
    <s v="GGR"/>
    <d v="2012-08-28T00:00:00"/>
    <d v="2012-08-29T00:00:00"/>
    <n v="6"/>
  </r>
  <r>
    <x v="8"/>
    <x v="1"/>
    <s v="VSNB"/>
    <s v="Tally Forward Service"/>
    <s v="Request"/>
    <s v="GGR"/>
    <d v="2012-08-29T00:00:00"/>
    <d v="2012-08-30T00:00:00"/>
    <n v="15"/>
  </r>
  <r>
    <x v="8"/>
    <x v="1"/>
    <s v="Perma"/>
    <s v="Issue in Image Upload"/>
    <s v="Request"/>
    <s v="GGR"/>
    <d v="2012-08-31T00:00:00"/>
    <d v="2012-08-31T00:00:00"/>
    <n v="4"/>
  </r>
  <r>
    <x v="8"/>
    <x v="6"/>
    <s v="Caravel"/>
    <s v="iNova Contract - iNova Integration "/>
    <s v="Request"/>
    <s v="GGR"/>
    <d v="2012-08-31T00:00:00"/>
    <d v="2012-09-01T00:00:00"/>
    <n v="5"/>
  </r>
  <r>
    <x v="9"/>
    <x v="0"/>
    <m/>
    <s v="Induction Plan"/>
    <s v="General  "/>
    <s v="GGR"/>
    <d v="2012-09-03T00:00:00"/>
    <d v="2012-09-03T00:00:00"/>
    <n v="2.5"/>
  </r>
  <r>
    <x v="9"/>
    <x v="6"/>
    <s v="Caravel"/>
    <s v="Control Width Issue in Grid Search"/>
    <s v="Request"/>
    <s v="GGR"/>
    <d v="2012-09-03T00:00:00"/>
    <d v="2012-09-03T00:00:00"/>
    <n v="5"/>
  </r>
  <r>
    <x v="9"/>
    <x v="2"/>
    <s v="CH"/>
    <s v="iTradeWin CH - Back to Sales List Issue"/>
    <s v="Request"/>
    <s v="GGR"/>
    <d v="2012-09-04T00:00:00"/>
    <d v="2012-09-04T00:00:00"/>
    <n v="1"/>
  </r>
  <r>
    <x v="9"/>
    <x v="6"/>
    <s v="Caravel"/>
    <s v="Issue in Grid Search"/>
    <s v="Issue"/>
    <s v="GGR"/>
    <d v="2012-09-04T00:00:00"/>
    <d v="2012-09-04T00:00:00"/>
    <n v="3"/>
  </r>
  <r>
    <x v="9"/>
    <x v="6"/>
    <s v="Caravel"/>
    <s v="Issue in Grid Expand"/>
    <s v="Issue"/>
    <s v="GGR"/>
    <d v="2012-09-04T00:00:00"/>
    <d v="2012-09-04T00:00:00"/>
    <n v="2.5"/>
  </r>
  <r>
    <x v="9"/>
    <x v="9"/>
    <s v="PanLlyod"/>
    <s v="iNova: new VSS for Panlloyd "/>
    <s v="Request"/>
    <s v="GGR"/>
    <d v="2012-09-04T00:00:00"/>
    <d v="2012-09-04T00:00:00"/>
    <n v="2"/>
  </r>
  <r>
    <x v="9"/>
    <x v="6"/>
    <s v="Caravel"/>
    <s v="Issue in Grid Expand"/>
    <s v="Issue"/>
    <s v="GGR"/>
    <d v="2012-09-05T00:00:00"/>
    <d v="2012-09-05T00:00:00"/>
    <n v="2.5"/>
  </r>
  <r>
    <x v="9"/>
    <x v="6"/>
    <s v="Caravel"/>
    <s v="Issue in user Control"/>
    <s v="General  "/>
    <s v="GGR"/>
    <d v="2012-09-05T00:00:00"/>
    <d v="2012-09-05T00:00:00"/>
    <n v="2.5"/>
  </r>
  <r>
    <x v="9"/>
    <x v="6"/>
    <s v="Caravel"/>
    <s v="Issue in Grid search"/>
    <s v="Request"/>
    <s v="GGR"/>
    <d v="2012-09-06T00:00:00"/>
    <d v="2012-09-06T00:00:00"/>
    <n v="2"/>
  </r>
  <r>
    <x v="9"/>
    <x v="0"/>
    <m/>
    <s v="Project ONYX RFP"/>
    <s v="General  "/>
    <s v="GGR"/>
    <d v="2012-09-06T00:00:00"/>
    <d v="2012-09-06T00:00:00"/>
    <n v="2"/>
  </r>
  <r>
    <x v="9"/>
    <x v="0"/>
    <m/>
    <s v="Excel Export"/>
    <s v="General  "/>
    <s v="GGR"/>
    <d v="2012-09-07T00:00:00"/>
    <d v="2012-09-07T00:00:00"/>
    <n v="14"/>
  </r>
  <r>
    <x v="9"/>
    <x v="2"/>
    <s v="CH"/>
    <s v="Web Deployment and Setup"/>
    <s v="Request"/>
    <s v="GGR"/>
    <d v="2012-09-07T00:00:00"/>
    <d v="2012-09-07T00:00:00"/>
    <n v="1"/>
  </r>
  <r>
    <x v="10"/>
    <x v="0"/>
    <s v=""/>
    <s v="Induction Demo -Preparation"/>
    <s v="General  "/>
    <s v="GGR"/>
    <d v="2012-09-10T09:30:00"/>
    <d v="2012-09-12T16:00:00"/>
    <n v="19.5"/>
  </r>
  <r>
    <x v="10"/>
    <x v="2"/>
    <s v="CH"/>
    <s v="Issue in Sales Grid"/>
    <s v="Request"/>
    <s v="GGR"/>
    <d v="2012-09-10T14:30:00"/>
    <d v="2012-09-10T18:15:00"/>
    <n v="3.75"/>
  </r>
  <r>
    <x v="10"/>
    <x v="0"/>
    <s v=""/>
    <s v="Induction iControls-Demo -Preparation"/>
    <s v="General  "/>
    <s v="GGR"/>
    <d v="2012-09-13T09:30:00"/>
    <d v="2012-09-14T13:00:00"/>
    <n v="12"/>
  </r>
  <r>
    <x v="10"/>
    <x v="1"/>
    <s v="Perma"/>
    <s v="Issue in Grid Search"/>
    <s v="General  "/>
    <s v="GGR"/>
    <d v="2012-09-14T14:30:00"/>
    <d v="2012-09-14T17:30:00"/>
    <n v="3"/>
  </r>
  <r>
    <x v="10"/>
    <x v="4"/>
    <s v=""/>
    <s v="MIS Report-issue"/>
    <s v="Request"/>
    <s v="GGR"/>
    <d v="2012-09-14T17:30:00"/>
    <d v="2012-09-14T18:40:00"/>
    <n v="1.1599999999999999"/>
  </r>
  <r>
    <x v="10"/>
    <x v="1"/>
    <s v="Perma"/>
    <s v="Confirmation Box for Depreciation Page"/>
    <s v="Request"/>
    <s v="GGR"/>
    <d v="2012-09-15T09:30:00"/>
    <d v="2012-09-15T13:00:00"/>
    <n v="3.6"/>
  </r>
  <r>
    <x v="11"/>
    <x v="1"/>
    <s v="Perma"/>
    <s v="Confirmation Box for Depreciation Page"/>
    <s v="Request"/>
    <s v="GGR"/>
    <d v="2012-09-17T10:00:00"/>
    <d v="2012-09-17T18:30:00"/>
    <n v="3.83"/>
  </r>
  <r>
    <x v="11"/>
    <x v="0"/>
    <s v=""/>
    <s v="Sql Bulk Copy "/>
    <s v="General  "/>
    <s v="GGR"/>
    <d v="2012-09-17T13:30:00"/>
    <d v="2012-09-20T17:45:00"/>
    <n v="13.42"/>
  </r>
  <r>
    <x v="11"/>
    <x v="0"/>
    <s v=""/>
    <s v="Peoples And Project-Requirement "/>
    <s v="General  "/>
    <s v="GGR"/>
    <d v="2012-09-17T11:30:00"/>
    <d v="2012-09-21T17:00:00"/>
    <n v="6.17"/>
  </r>
  <r>
    <x v="11"/>
    <x v="1"/>
    <s v="VSNB"/>
    <s v="Sale Price field, Pop Up Issue"/>
    <s v="Issue"/>
    <s v="GGR"/>
    <d v="2012-09-20T10:00:00"/>
    <d v="2012-09-20T15:00:00"/>
    <n v="5"/>
  </r>
  <r>
    <x v="11"/>
    <x v="6"/>
    <s v="Caravel"/>
    <s v="Sync service-Fine tuning"/>
    <s v="Request"/>
    <s v="GGR"/>
    <d v="2012-09-21T11:00:00"/>
    <d v="2012-09-21T12:00:00"/>
    <n v="1"/>
  </r>
  <r>
    <x v="11"/>
    <x v="0"/>
    <s v=""/>
    <s v="iComet-Demo VPC Configuration"/>
    <s v="General  "/>
    <s v="GGR"/>
    <d v="2012-09-21T17:00:00"/>
    <d v="2012-09-21T19:00:00"/>
    <n v="2"/>
  </r>
  <r>
    <x v="12"/>
    <x v="0"/>
    <s v=""/>
    <s v="Good Rich-Project - Discussion"/>
    <s v="General  "/>
    <s v="GGR"/>
    <d v="2012-09-24T12:00:00"/>
    <d v="2012-09-24T13:00:00"/>
    <n v="1"/>
  </r>
  <r>
    <x v="12"/>
    <x v="1"/>
    <s v="GCR"/>
    <s v="iTrade GCR-Record Lock Implementation"/>
    <s v="Request"/>
    <s v="GGR"/>
    <d v="2012-09-24T12:30:00"/>
    <d v="2012-09-24T17:30:00"/>
    <n v="5"/>
  </r>
  <r>
    <x v="12"/>
    <x v="0"/>
    <s v=""/>
    <s v="Bulk-Update in SQL "/>
    <s v="General  "/>
    <s v="GGR"/>
    <d v="2012-09-24T09:30:00"/>
    <d v="2012-09-24T12:00:00"/>
    <n v="2.5"/>
  </r>
  <r>
    <x v="12"/>
    <x v="0"/>
    <s v=""/>
    <s v="Prototye-Preparation"/>
    <s v="General  "/>
    <s v="GGR"/>
    <d v="2012-09-25T09:30:00"/>
    <d v="2012-09-25T13:00:00"/>
    <n v="3.5"/>
  </r>
  <r>
    <x v="12"/>
    <x v="0"/>
    <s v=""/>
    <s v="Liner Management-Gateway Framework"/>
    <s v="General  "/>
    <s v="GGR"/>
    <d v="2012-09-25T15:30:00"/>
    <d v="2012-09-26T15:00:00"/>
    <n v="9.58"/>
  </r>
  <r>
    <x v="12"/>
    <x v="0"/>
    <s v=""/>
    <s v="icomet issue"/>
    <s v="General  "/>
    <s v="GGR"/>
    <d v="2012-09-26T17:10:00"/>
    <d v="2012-09-26T18:40:00"/>
    <n v="1.5"/>
  </r>
  <r>
    <x v="12"/>
    <x v="1"/>
    <s v="VSNB"/>
    <s v="issue in tally integration service"/>
    <s v="Request"/>
    <s v="GGR"/>
    <d v="2012-09-26T15:00:00"/>
    <d v="2012-09-26T16:30:00"/>
    <n v="1.5"/>
  </r>
  <r>
    <x v="12"/>
    <x v="0"/>
    <m/>
    <s v="Single Sign on - Deployment Check"/>
    <s v="General  "/>
    <s v="GGR"/>
    <d v="2012-09-27T10:00:00"/>
    <d v="2012-09-27T11:00:00"/>
    <n v="1"/>
  </r>
  <r>
    <x v="12"/>
    <x v="0"/>
    <m/>
    <s v="Liner Mgmt-Gateway Framework custom methods"/>
    <s v="General  "/>
    <s v="GGR"/>
    <d v="2012-09-27T11:00:00"/>
    <d v="2012-09-27T18:00:00"/>
    <n v="7"/>
  </r>
  <r>
    <x v="12"/>
    <x v="0"/>
    <m/>
    <s v="Liner Manaement-KT session"/>
    <s v="General  "/>
    <s v="GGR"/>
    <d v="2012-09-29T10:00:00"/>
    <d v="2012-09-29T11:30:00"/>
    <n v="1.5"/>
  </r>
  <r>
    <x v="12"/>
    <x v="0"/>
    <m/>
    <s v="Liner Managemet prototype study"/>
    <s v="General  "/>
    <s v="GGR"/>
    <d v="2012-09-29T11:30:00"/>
    <d v="2012-09-29T14:00:00"/>
    <n v="2.5"/>
  </r>
  <r>
    <x v="13"/>
    <x v="0"/>
    <m/>
    <s v="Liner Management UI configuration"/>
    <s v="General  "/>
    <s v="GGR"/>
    <d v="2012-10-01T09:30:00"/>
    <d v="2012-10-01T11:00:00"/>
    <n v="1.5"/>
  </r>
  <r>
    <x v="13"/>
    <x v="0"/>
    <m/>
    <s v="KT session - Liner Management"/>
    <s v="General  "/>
    <s v="GGR"/>
    <d v="2012-10-01T11:00:00"/>
    <d v="2012-10-01T12:30:00"/>
    <n v="1.5"/>
  </r>
  <r>
    <x v="13"/>
    <x v="10"/>
    <s v="Good Rich"/>
    <s v="User Interface/Workflow Tables"/>
    <s v="General  "/>
    <s v="GGR"/>
    <d v="2012-10-01T17:30:00"/>
    <d v="2012-10-01T19:30:00"/>
    <n v="2"/>
  </r>
  <r>
    <x v="13"/>
    <x v="11"/>
    <s v="Good Rich"/>
    <s v="Sorting and Searching Not working"/>
    <s v="Request"/>
    <s v="GGR"/>
    <d v="2012-10-01T15:00:00"/>
    <d v="2012-10-03T14:30:00"/>
    <n v="6.5"/>
  </r>
  <r>
    <x v="13"/>
    <x v="10"/>
    <s v="Good Rich"/>
    <s v="User Interface/Workflow Tables-Changes"/>
    <s v="General  "/>
    <s v="GGR"/>
    <d v="2012-10-03T10:30:00"/>
    <d v="2012-10-03T11:30:00"/>
    <n v="1"/>
  </r>
  <r>
    <x v="13"/>
    <x v="10"/>
    <s v="Good Rich"/>
    <s v="Code Master Page-Design"/>
    <s v="General  "/>
    <s v="GGR"/>
    <d v="2012-10-03T14:30:00"/>
    <d v="2012-10-03T18:30:00"/>
    <n v="4"/>
  </r>
  <r>
    <x v="13"/>
    <x v="10"/>
    <s v="Good Rich"/>
    <s v="Code Master &amp; List Page-Design"/>
    <s v="General  "/>
    <s v="GGR"/>
    <d v="2012-10-04T09:30:00"/>
    <d v="2012-10-04T14:45:00"/>
    <n v="5.25"/>
  </r>
  <r>
    <x v="13"/>
    <x v="10"/>
    <s v="Good Rich"/>
    <s v="Architecture-KT"/>
    <s v="General  "/>
    <s v="GGR"/>
    <d v="2012-10-04T15:00:00"/>
    <d v="2012-10-04T17:30:00"/>
    <n v="2.5"/>
  </r>
  <r>
    <x v="13"/>
    <x v="0"/>
    <m/>
    <s v="Tech Group review meet"/>
    <s v="General  "/>
    <s v="GGR"/>
    <d v="2012-10-05T11:00:00"/>
    <d v="2012-10-05T12:30:00"/>
    <n v="1.5"/>
  </r>
  <r>
    <x v="13"/>
    <x v="10"/>
    <s v="Good Rich"/>
    <s v="USER Detail page design"/>
    <s v="General  "/>
    <s v="GGR"/>
    <d v="2012-10-05T09:30:00"/>
    <d v="2012-10-06T13:45:00"/>
    <n v="8.25"/>
  </r>
  <r>
    <x v="13"/>
    <x v="10"/>
    <s v="Good Rich"/>
    <s v="Proforma - Disscussion and QA"/>
    <s v="General  "/>
    <s v="GGR"/>
    <d v="2012-10-05T15:00:00"/>
    <d v="2012-10-05T17:30:00"/>
    <n v="2.5"/>
  </r>
  <r>
    <x v="13"/>
    <x v="9"/>
    <s v="DD"/>
    <s v="Vss Configuration"/>
    <s v="General  "/>
    <s v="GGR"/>
    <d v="2012-10-06T11:00:00"/>
    <d v="2012-10-06T11:30:00"/>
    <n v="0.5"/>
  </r>
  <r>
    <x v="14"/>
    <x v="10"/>
    <s v="Good Rich"/>
    <s v="USER Detail page design"/>
    <s v="General  "/>
    <s v="GGR"/>
    <d v="2012-10-08T09:30:00"/>
    <d v="2012-10-08T10:30:00"/>
    <n v="1"/>
  </r>
  <r>
    <x v="14"/>
    <x v="1"/>
    <s v="VSNB"/>
    <s v="ITD 924 - iTrade VSNB - Issue with IE 9"/>
    <s v="General  "/>
    <s v="GGR"/>
    <d v="2012-10-08T10:30:00"/>
    <d v="2012-10-08T12:00:00"/>
    <n v="1.5"/>
  </r>
  <r>
    <x v="14"/>
    <x v="10"/>
    <s v="Good Rich"/>
    <s v="Role Right/Change Password Pages-Design"/>
    <s v="General  "/>
    <s v="GGR"/>
    <d v="2012-10-08T12:00:00"/>
    <d v="2012-10-08T18:30:00"/>
    <n v="6.5"/>
  </r>
  <r>
    <x v="14"/>
    <x v="10"/>
    <s v="Good Rich"/>
    <s v="Role  right - Design"/>
    <s v="General  "/>
    <s v="GGR"/>
    <d v="2012-10-09T09:30:00"/>
    <d v="2012-10-09T18:00:00"/>
    <n v="8.5"/>
  </r>
  <r>
    <x v="14"/>
    <x v="2"/>
    <s v="CH"/>
    <s v="Cross Browser Integration"/>
    <s v="Request"/>
    <s v="GGR"/>
    <d v="2012-10-10T09:30:00"/>
    <d v="2012-10-11T18:00:00"/>
    <n v="8"/>
  </r>
  <r>
    <x v="14"/>
    <x v="10"/>
    <s v="Good Rich"/>
    <s v="Forget Password/Worflow Design"/>
    <s v="General  "/>
    <s v="GGR"/>
    <d v="2012-10-10T13:30:00"/>
    <d v="2012-10-11T13:00:00"/>
    <n v="9.5"/>
  </r>
  <r>
    <x v="14"/>
    <x v="10"/>
    <s v="Good Rich"/>
    <s v="Depot Contract - Table Creation"/>
    <s v="General  "/>
    <s v="GGR"/>
    <d v="2012-10-12T09:30:00"/>
    <d v="2012-10-12T12:30:00"/>
    <n v="3"/>
  </r>
  <r>
    <x v="14"/>
    <x v="10"/>
    <s v="Good Rich"/>
    <s v="Depot Contract-page Design"/>
    <s v="General  "/>
    <s v="GGR"/>
    <d v="2012-10-12T13:30:00"/>
    <d v="2012-10-12T18:00:00"/>
    <n v="4.5"/>
  </r>
  <r>
    <x v="15"/>
    <x v="2"/>
    <s v="CH"/>
    <s v="Cross Browser Integration issue"/>
    <s v="Request"/>
    <s v="GGR"/>
    <d v="2012-10-15T00:00:00"/>
    <d v="2012-10-15T00:00:00"/>
    <n v="2"/>
  </r>
  <r>
    <x v="15"/>
    <x v="0"/>
    <m/>
    <s v="iGrads"/>
    <s v="General  "/>
    <s v="GGR"/>
    <d v="2012-10-15T00:00:00"/>
    <d v="2012-10-15T00:00:00"/>
    <n v="2.5"/>
  </r>
  <r>
    <x v="15"/>
    <x v="10"/>
    <s v="Good Rich"/>
    <s v="Role Rights Page"/>
    <s v="General  "/>
    <s v="GGR"/>
    <d v="2012-10-15T00:00:00"/>
    <d v="2012-10-15T00:00:00"/>
    <n v="2"/>
  </r>
  <r>
    <x v="15"/>
    <x v="10"/>
    <s v="Good Rich"/>
    <s v="Depot Contract-Design"/>
    <s v="General  "/>
    <s v="GGR"/>
    <d v="2012-10-15T00:00:00"/>
    <d v="2012-10-16T00:00:00"/>
    <n v="10"/>
  </r>
  <r>
    <x v="15"/>
    <x v="10"/>
    <s v="Good Rich"/>
    <s v="Depot Contract-Deviation"/>
    <s v="General  "/>
    <s v="GGR"/>
    <d v="2012-10-17T00:00:00"/>
    <d v="2012-10-17T00:00:00"/>
    <n v="8"/>
  </r>
  <r>
    <x v="15"/>
    <x v="10"/>
    <s v="Good Rich"/>
    <s v="Depot Contract"/>
    <s v="General  "/>
    <s v="GGR"/>
    <d v="2012-10-18T00:00:00"/>
    <d v="2012-10-19T00:00:00"/>
    <n v="29"/>
  </r>
  <r>
    <x v="15"/>
    <x v="10"/>
    <s v="Good Rich"/>
    <s v="Container Activity -Design"/>
    <s v="General  "/>
    <s v="GGR"/>
    <d v="2012-10-20T00:00:00"/>
    <d v="2012-10-20T00:00:00"/>
    <n v="4.5"/>
  </r>
  <r>
    <x v="16"/>
    <x v="2"/>
    <s v="CH"/>
    <s v="Cross Browser integration issue"/>
    <s v="General  "/>
    <s v="GGR"/>
    <d v="2012-10-22T09:30:00"/>
    <d v="2012-10-22T10:00:00"/>
    <n v="0.5"/>
  </r>
  <r>
    <x v="16"/>
    <x v="10"/>
    <s v="Good Rich"/>
    <s v="Container Activity - Design"/>
    <s v="General  "/>
    <s v="GGR"/>
    <d v="2012-10-22T10:00:00"/>
    <d v="2012-10-22T13:00:00"/>
    <n v="3"/>
  </r>
  <r>
    <x v="16"/>
    <x v="0"/>
    <m/>
    <s v="Liner Management-Maximum  Columns allow check "/>
    <s v="General  "/>
    <s v="GGR"/>
    <d v="2012-10-22T13:30:00"/>
    <d v="2012-10-22T16:30:00"/>
    <n v="3"/>
  </r>
  <r>
    <x v="16"/>
    <x v="0"/>
    <m/>
    <s v="Guidance to Sivanthi-Duplicate Validation in Grid"/>
    <s v="Request"/>
    <s v="GGR"/>
    <d v="2012-10-22T17:00:00"/>
    <d v="2012-10-22T18:00:00"/>
    <n v="1"/>
  </r>
  <r>
    <x v="16"/>
    <x v="10"/>
    <s v="Good Rich"/>
    <s v="Container Activity - Data Dictionary"/>
    <s v="General  "/>
    <s v="GGR"/>
    <d v="2012-10-24T09:30:00"/>
    <d v="2012-10-24T18:30:00"/>
    <n v="5.5"/>
  </r>
  <r>
    <x v="16"/>
    <x v="12"/>
    <s v=""/>
    <s v="Error Data Manipulation-Discussion with Senthil"/>
    <s v="Request"/>
    <s v="GGR"/>
    <d v="2012-10-24T10:10:00"/>
    <d v="2012-10-24T11:10:00"/>
    <n v="1"/>
  </r>
  <r>
    <x v="16"/>
    <x v="3"/>
    <s v="Perma"/>
    <s v="iForward Empty pages showing-issue"/>
    <s v="Request"/>
    <s v="GGR"/>
    <d v="2012-10-24T14:30:00"/>
    <d v="2012-10-24T16:15:00"/>
    <n v="1.75"/>
  </r>
  <r>
    <x v="16"/>
    <x v="6"/>
    <s v="Caravel"/>
    <s v="Search Issue In Grid"/>
    <s v="Request"/>
    <s v="GGR"/>
    <d v="2012-10-25T10:30:00"/>
    <d v="2012-10-25T16:00:00"/>
    <n v="5.5"/>
  </r>
  <r>
    <x v="16"/>
    <x v="6"/>
    <s v="Caravel"/>
    <s v="Issue in Role Rights Page"/>
    <s v="Request"/>
    <s v="GGR"/>
    <d v="2012-10-25T16:00:00"/>
    <d v="2012-10-25T19:50:00"/>
    <n v="3.83"/>
  </r>
  <r>
    <x v="16"/>
    <x v="1"/>
    <s v="MB"/>
    <s v="Select /unselect issue"/>
    <s v="Issue"/>
    <s v="GGR"/>
    <d v="2012-10-26T09:30:00"/>
    <d v="2012-10-26T11:30:00"/>
    <n v="2"/>
  </r>
  <r>
    <x v="16"/>
    <x v="6"/>
    <s v="Caravel"/>
    <s v="Script Error in Contract Pages"/>
    <s v="Request"/>
    <s v="GGR"/>
    <d v="2012-10-26T11:30:00"/>
    <d v="2012-10-26T13:30:00"/>
    <n v="2"/>
  </r>
  <r>
    <x v="16"/>
    <x v="9"/>
    <s v="Caravel"/>
    <s v="Inova caravel Live update error"/>
    <s v="Request"/>
    <s v="GGR"/>
    <d v="2012-10-26T14:00:00"/>
    <d v="2012-10-26T18:00:00"/>
    <n v="4"/>
  </r>
  <r>
    <x v="17"/>
    <x v="10"/>
    <s v="Good Rich"/>
    <s v="Data Dictionary -Design"/>
    <s v="General  "/>
    <s v="GGR"/>
    <d v="2012-10-29T09:30:00"/>
    <d v="2012-10-29T13:00:00"/>
    <n v="3.5"/>
  </r>
  <r>
    <x v="17"/>
    <x v="10"/>
    <s v="Good Rich"/>
    <s v="Tech Spec -Design discussion"/>
    <s v="General  "/>
    <s v="GGR"/>
    <d v="2012-10-29T13:30:00"/>
    <d v="2012-10-29T18:00:00"/>
    <n v="4.5"/>
  </r>
  <r>
    <x v="17"/>
    <x v="10"/>
    <s v="Good Rich"/>
    <s v="Tech Spec-Container Activity"/>
    <s v="General  "/>
    <s v="GGR"/>
    <d v="2012-10-29T18:00:00"/>
    <d v="2012-11-01T18:30:00"/>
    <n v="6.17"/>
  </r>
  <r>
    <x v="17"/>
    <x v="10"/>
    <s v="Good Rich"/>
    <s v="Depot Contract-up to days Changes"/>
    <s v="General  "/>
    <s v="GGR"/>
    <d v="2012-10-30T11:40:00"/>
    <d v="2012-11-01T15:30:00"/>
    <n v="19.66"/>
  </r>
  <r>
    <x v="17"/>
    <x v="13"/>
    <s v="Good Rich"/>
    <s v="Depot contract-code review"/>
    <s v="General  "/>
    <s v="GGR"/>
    <d v="2012-11-01T15:30:00"/>
    <d v="2012-11-01T16:30:00"/>
    <n v="1"/>
  </r>
  <r>
    <x v="17"/>
    <x v="13"/>
    <s v="Good Rich"/>
    <s v="Container Activity-Hirerarchy determination"/>
    <s v="General  "/>
    <s v="GGR"/>
    <d v="2012-11-01T18:30:00"/>
    <d v="2012-11-01T19:30:00"/>
    <n v="1"/>
  </r>
  <r>
    <x v="17"/>
    <x v="13"/>
    <s v="Good Rich"/>
    <s v="Depot Contract-up to days Changes-Fix"/>
    <s v="General  "/>
    <s v="GGR"/>
    <d v="2012-11-02T10:30:00"/>
    <d v="2012-11-02T18:00:00"/>
    <n v="8"/>
  </r>
  <r>
    <x v="17"/>
    <x v="13"/>
    <s v="Good Rich"/>
    <s v="Depot Contract-up to days Changes-Bug Fix"/>
    <s v="Request"/>
    <s v="GGR"/>
    <d v="2012-11-04T09:30:00"/>
    <d v="2012-11-04T15:30:00"/>
    <n v="6"/>
  </r>
  <r>
    <x v="18"/>
    <x v="13"/>
    <s v="Good Rich"/>
    <s v="Depot Contract-Duplicate Validation issue Fix"/>
    <s v="Issue"/>
    <s v="GGR"/>
    <d v="2012-11-05T09:30:00"/>
    <d v="2012-11-05T10:30:00"/>
    <n v="1"/>
  </r>
  <r>
    <x v="18"/>
    <x v="13"/>
    <s v="Good Rich"/>
    <s v="Depot Contract-Enum Implementaion for Contract Type"/>
    <s v="Development"/>
    <s v="GGR"/>
    <d v="2012-11-05T10:30:00"/>
    <d v="2012-11-05T12:30:00"/>
    <n v="2"/>
  </r>
  <r>
    <x v="18"/>
    <x v="13"/>
    <s v="Good Rich"/>
    <s v="Container Activity Page Design"/>
    <s v="Design"/>
    <s v="GGR"/>
    <d v="2012-11-05T12:30:00"/>
    <d v="2012-11-05T13:30:00"/>
    <n v="1"/>
  </r>
  <r>
    <x v="18"/>
    <x v="13"/>
    <s v="Good Rich"/>
    <s v="Development KT discussion"/>
    <s v="Others"/>
    <s v="GGR"/>
    <d v="2012-11-05T14:00:00"/>
    <d v="2012-11-05T14:30:00"/>
    <n v="0.5"/>
  </r>
  <r>
    <x v="18"/>
    <x v="13"/>
    <s v="Good Rich"/>
    <s v="Container Activity code master-Design"/>
    <s v="Design"/>
    <s v="GGR"/>
    <d v="2012-11-05T14:30:00"/>
    <d v="2012-11-05T16:30:00"/>
    <n v="2"/>
  </r>
  <r>
    <x v="18"/>
    <x v="13"/>
    <s v="Good Rich"/>
    <s v="Head Quarters Id in WF Data Implementation"/>
    <s v="Development"/>
    <s v="GGR"/>
    <d v="2012-11-05T16:40:00"/>
    <d v="2012-11-06T14:30:00"/>
    <n v="4"/>
  </r>
  <r>
    <x v="18"/>
    <x v="2"/>
    <s v="CH"/>
    <s v="Cross browser -issue fix for Fire fox"/>
    <s v="Issue"/>
    <s v="GGR"/>
    <d v="2012-11-05T19:40:00"/>
    <d v="2012-11-05T20:20:00"/>
    <n v="0.67"/>
  </r>
  <r>
    <x v="18"/>
    <x v="13"/>
    <s v="Good Rich"/>
    <s v="Container Activity-Tech Spec"/>
    <s v="Others"/>
    <s v="GGR"/>
    <d v="2012-11-06T09:30:00"/>
    <d v="2012-11-06T13:00:00"/>
    <n v="3.5"/>
  </r>
  <r>
    <x v="18"/>
    <x v="13"/>
    <s v="Good Rich"/>
    <s v="UserDetail-User Type Modification"/>
    <s v="Development"/>
    <s v="GGR"/>
    <d v="2012-11-06T14:30:00"/>
    <d v="2012-11-06T18:00:00"/>
    <n v="3.5"/>
  </r>
  <r>
    <x v="18"/>
    <x v="13"/>
    <s v="Good Rich"/>
    <s v="UserDetail-User Type Modification"/>
    <s v="Development"/>
    <s v="GGR"/>
    <d v="2012-11-06T18:00:00"/>
    <d v="2012-11-06T20:00:00"/>
    <n v="2"/>
  </r>
  <r>
    <x v="18"/>
    <x v="13"/>
    <s v="Good Rich"/>
    <s v="UserDetail-User Type Modification"/>
    <s v="Development"/>
    <s v="GGR"/>
    <d v="2012-11-07T09:30:00"/>
    <d v="2012-11-07T11:00:00"/>
    <n v="1.5"/>
  </r>
  <r>
    <x v="18"/>
    <x v="13"/>
    <s v="Good Rich"/>
    <s v="Issue in Depot Contract - Add Charges popup"/>
    <s v="Issue"/>
    <s v="GGR"/>
    <d v="2012-11-07T11:00:00"/>
    <d v="2012-11-07T11:30:00"/>
    <n v="0.5"/>
  </r>
  <r>
    <x v="18"/>
    <x v="13"/>
    <s v="Good Rich"/>
    <s v="issue in Add charges popup-fix"/>
    <s v="Issue"/>
    <s v="GGR"/>
    <d v="2012-11-07T11:30:00"/>
    <d v="2012-11-07T17:20:00"/>
    <n v="1.17"/>
  </r>
  <r>
    <x v="18"/>
    <x v="13"/>
    <s v="Good Rich"/>
    <s v="Container activity Tech Spec"/>
    <s v="Others"/>
    <s v="GGR"/>
    <d v="2012-11-07T12:00:00"/>
    <d v="2012-11-07T13:00:00"/>
    <n v="1"/>
  </r>
  <r>
    <x v="18"/>
    <x v="13"/>
    <s v="Good Rich"/>
    <s v="Container activity Tech Spec"/>
    <s v="Others"/>
    <s v="GGR"/>
    <d v="2012-11-07T13:30:00"/>
    <d v="2012-11-07T18:00:00"/>
    <n v="4.5"/>
  </r>
  <r>
    <x v="18"/>
    <x v="13"/>
    <s v="Good Rich"/>
    <s v="Container activity Tech Spec"/>
    <s v="Others"/>
    <s v="GGR"/>
    <d v="2012-11-07T18:00:00"/>
    <d v="2012-11-07T19:30:00"/>
    <n v="1.5"/>
  </r>
  <r>
    <x v="18"/>
    <x v="13"/>
    <s v="Good Rich"/>
    <s v="Container activity Tech Spec"/>
    <s v="Others"/>
    <s v="GGR"/>
    <d v="2012-11-08T09:30:00"/>
    <d v="2012-11-08T13:30:00"/>
    <n v="4"/>
  </r>
  <r>
    <x v="18"/>
    <x v="13"/>
    <s v="Good Rich"/>
    <s v="Container activity Tech Spec-Review"/>
    <s v="Others"/>
    <s v="GGR"/>
    <d v="2012-11-08T14:00:00"/>
    <d v="2012-11-08T15:20:00"/>
    <n v="1.5"/>
  </r>
  <r>
    <x v="18"/>
    <x v="13"/>
    <s v="Good Rich"/>
    <s v="Head Quarters ID in Code Master  "/>
    <s v="Development"/>
    <s v="GGR"/>
    <d v="2012-11-08T11:30:00"/>
    <d v="2012-11-08T13:30:00"/>
    <n v="2"/>
  </r>
  <r>
    <x v="18"/>
    <x v="2"/>
    <s v="CH"/>
    <s v="issue in Cross browser Implementation"/>
    <s v="Issue"/>
    <s v="GGR"/>
    <d v="2012-11-08T09:30:00"/>
    <d v="2012-11-08T13:00:00"/>
    <n v="3.5"/>
  </r>
  <r>
    <x v="18"/>
    <x v="2"/>
    <s v="CH"/>
    <s v="Test Report Review"/>
    <s v="Others"/>
    <s v="GGR"/>
    <d v="2012-11-08T13:50:00"/>
    <d v="2012-11-08T18:50:00"/>
    <n v="4.17"/>
  </r>
  <r>
    <x v="18"/>
    <x v="2"/>
    <s v="CH"/>
    <s v="Test Report Review"/>
    <s v="Others"/>
    <s v="GGR"/>
    <d v="2012-11-08T18:00:00"/>
    <d v="2012-11-08T18:50:00"/>
    <n v="0.83"/>
  </r>
  <r>
    <x v="18"/>
    <x v="0"/>
    <s v="Others"/>
    <s v="Container Activity Hirerarchy Method"/>
    <s v="Development"/>
    <s v="GGR"/>
    <d v="2012-11-08T18:50:00"/>
    <d v="2012-11-08T19:30:00"/>
    <n v="0.67"/>
  </r>
  <r>
    <x v="19"/>
    <x v="13"/>
    <s v="Good Rich"/>
    <s v="Container Activity -Hirerarchy "/>
    <s v="Development"/>
    <s v="GGR"/>
    <d v="2012-11-12T09:30:00"/>
    <d v="2012-11-12T10:00:00"/>
    <n v="0.5"/>
  </r>
  <r>
    <x v="19"/>
    <x v="13"/>
    <s v="Good Rich"/>
    <s v="Container Activity -Page Design "/>
    <s v="Development"/>
    <s v="GGR"/>
    <d v="2012-11-12T10:00:00"/>
    <d v="2012-11-12T13:00:00"/>
    <n v="3"/>
  </r>
  <r>
    <x v="19"/>
    <x v="13"/>
    <s v="Good Rich"/>
    <s v="Container Activity -Page Design "/>
    <s v="Development"/>
    <s v="GGR"/>
    <d v="2012-11-12T13:30:00"/>
    <d v="2012-11-12T18:00:00"/>
    <n v="4.5"/>
  </r>
  <r>
    <x v="19"/>
    <x v="13"/>
    <s v="Good Rich"/>
    <s v="Container Activity -Page Design "/>
    <s v="Development"/>
    <s v="GGR"/>
    <d v="2012-11-14T09:30:00"/>
    <d v="2012-11-14T13:00:00"/>
    <n v="3.5"/>
  </r>
  <r>
    <x v="19"/>
    <x v="13"/>
    <s v="Good Rich"/>
    <s v="Container Activity -Page Design "/>
    <s v="Development"/>
    <s v="GGR"/>
    <d v="2012-11-14T13:30:00"/>
    <d v="2012-11-14T18:00:00"/>
    <n v="4.5"/>
  </r>
  <r>
    <x v="19"/>
    <x v="13"/>
    <s v="Good Rich"/>
    <s v="Container Activity -Page Design "/>
    <s v="Development"/>
    <s v="GGR"/>
    <d v="2012-11-14T18:00:00"/>
    <d v="2012-11-14T19:30:00"/>
    <n v="1.5"/>
  </r>
  <r>
    <x v="19"/>
    <x v="13"/>
    <s v="Good Rich"/>
    <s v="Container Activity -Page Design "/>
    <s v="Development"/>
    <s v="GGR"/>
    <d v="2012-11-15T09:30:00"/>
    <d v="2012-11-15T13:00:00"/>
    <n v="3.5"/>
  </r>
  <r>
    <x v="19"/>
    <x v="13"/>
    <s v="Good Rich"/>
    <s v="Container Activity -Page Design "/>
    <s v="Development"/>
    <s v="GGR"/>
    <d v="2012-11-15T13:30:00"/>
    <d v="2012-11-15T18:00:00"/>
    <n v="4.5"/>
  </r>
  <r>
    <x v="19"/>
    <x v="13"/>
    <s v="Good Rich"/>
    <s v="Container Activity -Page Design "/>
    <s v="Development"/>
    <s v="GGR"/>
    <d v="2012-11-15T18:00:00"/>
    <d v="2012-11-15T19:00:00"/>
    <n v="1"/>
  </r>
  <r>
    <x v="19"/>
    <x v="13"/>
    <s v="Good Rich"/>
    <s v="Container Activity -Page Design "/>
    <s v="Development"/>
    <s v="GGR"/>
    <d v="2012-11-16T09:30:00"/>
    <d v="2012-11-16T12:50:00"/>
    <n v="3.33"/>
  </r>
  <r>
    <x v="19"/>
    <x v="13"/>
    <s v="Good Rich"/>
    <s v="Container Activity -Page Design "/>
    <s v="Development"/>
    <s v="GGR"/>
    <d v="2012-11-16T14:00:00"/>
    <d v="2012-11-16T18:00:00"/>
    <n v="4"/>
  </r>
  <r>
    <x v="19"/>
    <x v="13"/>
    <s v="Good Rich"/>
    <s v="Container Activity -Page Design "/>
    <s v="Development"/>
    <s v="GGR"/>
    <d v="2012-11-17T09:30:00"/>
    <d v="2012-11-17T13:30:00"/>
    <n v="4"/>
  </r>
  <r>
    <x v="20"/>
    <x v="13"/>
    <s v="Good Rich"/>
    <s v="Container Activity -Page Design "/>
    <s v="Development"/>
    <s v="GGR"/>
    <d v="2012-11-19T09:30:00"/>
    <d v="2012-11-19T13:00:00"/>
    <n v="3.5"/>
  </r>
  <r>
    <x v="20"/>
    <x v="13"/>
    <s v="Good Rich"/>
    <s v="Container Activity -Page Design "/>
    <s v="Development"/>
    <s v="GGR"/>
    <d v="2012-11-19T13:30:00"/>
    <d v="2012-11-19T17:00:00"/>
    <n v="3.5"/>
  </r>
  <r>
    <x v="20"/>
    <x v="13"/>
    <s v="Good Rich"/>
    <s v="Container Activity -Master Page Design "/>
    <s v="Development"/>
    <s v="GGR"/>
    <d v="2012-11-19T17:00:00"/>
    <d v="2012-11-19T18:00:00"/>
    <n v="1"/>
  </r>
  <r>
    <x v="20"/>
    <x v="13"/>
    <s v="Good Rich"/>
    <s v="Container Activity -Master Page Design "/>
    <s v="Development"/>
    <s v="GGR"/>
    <d v="2012-11-19T18:00:00"/>
    <d v="2012-11-19T19:45:00"/>
    <n v="1.75"/>
  </r>
  <r>
    <x v="20"/>
    <x v="13"/>
    <s v="Good Rich"/>
    <s v="Container Activity -Master Page Design "/>
    <s v="Development"/>
    <s v="GGR"/>
    <d v="2012-11-20T09:30:00"/>
    <d v="2012-11-20T11:20:00"/>
    <n v="1.83"/>
  </r>
  <r>
    <x v="20"/>
    <x v="13"/>
    <s v="Good Rich"/>
    <s v="Container Activity -Page Design "/>
    <s v="Development"/>
    <s v="GGR"/>
    <d v="2012-11-20T11:20:00"/>
    <d v="2012-11-20T13:10:00"/>
    <n v="1.83"/>
  </r>
  <r>
    <x v="20"/>
    <x v="13"/>
    <s v="Good Rich"/>
    <s v="Container Activity -Page Design "/>
    <s v="Development"/>
    <s v="GGR"/>
    <d v="2012-11-20T13:40:00"/>
    <d v="2012-11-20T16:30:00"/>
    <n v="2.83"/>
  </r>
  <r>
    <x v="20"/>
    <x v="13"/>
    <s v="Good Rich"/>
    <s v="Container Activity -Page Design "/>
    <s v="Development"/>
    <s v="GGR"/>
    <d v="2012-11-20T16:40:00"/>
    <d v="2012-11-20T18:00:00"/>
    <n v="1.33"/>
  </r>
  <r>
    <x v="20"/>
    <x v="13"/>
    <s v="Good Rich"/>
    <s v="Container Activity -Page Design "/>
    <s v="Development"/>
    <s v="GGR"/>
    <d v="2012-11-20T18:00:00"/>
    <d v="2012-11-20T19:50:00"/>
    <n v="1.83"/>
  </r>
  <r>
    <x v="20"/>
    <x v="13"/>
    <s v="Good Rich"/>
    <s v="Container Activity -Page Design "/>
    <s v="Development"/>
    <s v="GGR"/>
    <d v="2012-11-20T09:30:00"/>
    <d v="2012-11-20T13:00:00"/>
    <n v="3.5"/>
  </r>
  <r>
    <x v="20"/>
    <x v="13"/>
    <s v="Good Rich"/>
    <s v="Container Activity -Page Design "/>
    <s v="Development"/>
    <s v="GGR"/>
    <d v="2012-11-20T13:30:00"/>
    <d v="2012-11-20T16:30:00"/>
    <n v="3"/>
  </r>
  <r>
    <x v="20"/>
    <x v="13"/>
    <s v="Good Rich"/>
    <s v="Container Activity -Page Design "/>
    <s v="Development"/>
    <s v="GGR"/>
    <d v="2012-11-20T16:40:00"/>
    <d v="2012-11-20T18:00:00"/>
    <n v="1.33"/>
  </r>
  <r>
    <x v="20"/>
    <x v="13"/>
    <s v="Good Rich"/>
    <s v="Container Activity -Page Design "/>
    <s v="Development"/>
    <s v="GGR"/>
    <d v="2012-11-20T18:00:00"/>
    <d v="2012-11-20T19:30:00"/>
    <n v="1.5"/>
  </r>
  <r>
    <x v="20"/>
    <x v="13"/>
    <s v="Good Rich"/>
    <s v="Container Activity -Page Design "/>
    <s v="Development"/>
    <s v="GGR"/>
    <d v="2012-11-21T09:30:00"/>
    <d v="2012-11-21T13:00:00"/>
    <n v="3.5"/>
  </r>
  <r>
    <x v="20"/>
    <x v="13"/>
    <s v="Good Rich"/>
    <s v="Container Activity -MasterPage Modification"/>
    <s v="Development"/>
    <s v="GGR"/>
    <d v="2012-11-21T13:30:00"/>
    <d v="2012-11-21T14:00:00"/>
    <n v="0.5"/>
  </r>
  <r>
    <x v="20"/>
    <x v="13"/>
    <s v="Good Rich"/>
    <s v="Depot Contract Page-issue fix"/>
    <s v="Issue"/>
    <s v="GGR"/>
    <d v="2012-11-21T14:00:00"/>
    <d v="2012-11-21T15:00:00"/>
    <n v="1"/>
  </r>
  <r>
    <x v="20"/>
    <x v="13"/>
    <s v="Good Rich"/>
    <s v="Container Activity -Page Design "/>
    <s v="Issue"/>
    <s v="GGR"/>
    <d v="2012-11-21T15:00:00"/>
    <d v="2012-11-21T16:00:00"/>
    <n v="1"/>
  </r>
  <r>
    <x v="20"/>
    <x v="13"/>
    <s v="Good Rich"/>
    <s v="Depot Contract Page-issue fix"/>
    <s v="Issue"/>
    <s v="GGR"/>
    <d v="2012-11-21T16:00:00"/>
    <d v="2012-11-21T18:00:00"/>
    <n v="2"/>
  </r>
  <r>
    <x v="20"/>
    <x v="13"/>
    <s v="Good Rich"/>
    <s v="Depot Contract Page-issue fix"/>
    <s v="Issue"/>
    <s v="GGR"/>
    <d v="2012-11-21T18:00:00"/>
    <d v="2012-11-21T19:00:00"/>
    <n v="1"/>
  </r>
  <r>
    <x v="20"/>
    <x v="13"/>
    <s v="Good Rich"/>
    <s v="Container Activity page Modification"/>
    <s v="Development"/>
    <s v="GGR"/>
    <d v="2012-11-22T09:30:00"/>
    <d v="2012-11-22T13:00:00"/>
    <n v="3.5"/>
  </r>
  <r>
    <x v="20"/>
    <x v="13"/>
    <s v="Good Rich"/>
    <s v="Depot Contract Page-Modification"/>
    <s v="Development"/>
    <s v="GGR"/>
    <d v="2012-11-22T13:30:00"/>
    <d v="2012-11-22T18:00:00"/>
    <n v="4.5"/>
  </r>
  <r>
    <x v="20"/>
    <x v="13"/>
    <s v="Good Rich"/>
    <s v="Depot Contract Page-issue fix"/>
    <s v="Issue"/>
    <s v="GGR"/>
    <d v="2012-11-22T18:00:00"/>
    <d v="2012-11-22T19:00:00"/>
    <n v="1"/>
  </r>
  <r>
    <x v="20"/>
    <x v="13"/>
    <s v="Good Rich"/>
    <s v="Reports Design"/>
    <s v="Design"/>
    <s v="GGR"/>
    <d v="2012-11-23T09:30:00"/>
    <d v="2012-11-23T12:40:00"/>
    <n v="3.17"/>
  </r>
  <r>
    <x v="20"/>
    <x v="13"/>
    <s v="Good Rich"/>
    <s v="Reports Design"/>
    <s v="Design"/>
    <s v="GGR"/>
    <d v="2012-11-23T14:00:00"/>
    <d v="2012-11-23T18:00:00"/>
    <n v="4"/>
  </r>
  <r>
    <x v="20"/>
    <x v="13"/>
    <s v="Good Rich"/>
    <s v="Role Rights Page Issue"/>
    <s v="Issue"/>
    <s v="GGR"/>
    <d v="2012-11-23T18:00:00"/>
    <d v="2012-11-23T19:30:00"/>
    <n v="1.5"/>
  </r>
  <r>
    <x v="21"/>
    <x v="13"/>
    <s v="Good Rich"/>
    <s v="Dynamic Report Design"/>
    <s v="Design"/>
    <s v="GGR"/>
    <d v="2012-11-26T09:30:00"/>
    <d v="2012-11-26T10:30:00"/>
    <n v="1"/>
  </r>
  <r>
    <x v="21"/>
    <x v="13"/>
    <s v="Good Rich"/>
    <s v="Dynamic Reports"/>
    <s v="Development"/>
    <s v="GGR"/>
    <d v="2012-11-26T10:30:00"/>
    <d v="2012-11-26T13:00:00"/>
    <n v="2.5"/>
  </r>
  <r>
    <x v="21"/>
    <x v="13"/>
    <s v="Good Rich"/>
    <s v="Dynamic Reports"/>
    <s v="Development"/>
    <s v="GGR"/>
    <d v="2012-11-26T13:00:00"/>
    <d v="2012-11-26T16:30:00"/>
    <n v="3.5"/>
  </r>
  <r>
    <x v="21"/>
    <x v="2"/>
    <s v="CH"/>
    <s v="Cross Browser Issue-Report Analysis"/>
    <s v="Others"/>
    <s v="GGR"/>
    <d v="2012-11-26T17:00:00"/>
    <d v="2012-11-26T19:00:00"/>
    <n v="2"/>
  </r>
  <r>
    <x v="21"/>
    <x v="13"/>
    <s v="Good Rich"/>
    <s v="Role Rights Issue Fix"/>
    <s v="Issue"/>
    <s v="GGR"/>
    <d v="2012-11-26T19:00:00"/>
    <d v="2012-11-26T19:40:00"/>
    <n v="0.67"/>
  </r>
  <r>
    <x v="21"/>
    <x v="13"/>
    <s v="Good Rich"/>
    <s v="Bug Fixes in  Master Pages"/>
    <s v="Issue"/>
    <s v="GGR"/>
    <d v="2012-11-27T09:30:00"/>
    <d v="2012-11-27T11:30:00"/>
    <n v="2"/>
  </r>
  <r>
    <x v="21"/>
    <x v="0"/>
    <s v="Others"/>
    <s v="Ams Role rights Issue fix"/>
    <s v="Issue"/>
    <s v="GGR"/>
    <d v="2012-11-27T11:30:00"/>
    <d v="2012-11-27T13:00:00"/>
    <n v="1.5"/>
  </r>
  <r>
    <x v="21"/>
    <x v="13"/>
    <s v="Good Rich"/>
    <s v="Bug Fixes in  Depot Contract Pages"/>
    <s v="Issue"/>
    <s v="GGR"/>
    <d v="2012-11-27T13:30:00"/>
    <d v="2012-11-27T14:30:00"/>
    <n v="1"/>
  </r>
  <r>
    <x v="21"/>
    <x v="13"/>
    <s v="Good Rich"/>
    <s v="Dynamic Reports"/>
    <s v="Development"/>
    <s v="GGR"/>
    <d v="2012-11-27T14:30:00"/>
    <d v="2012-11-27T18:00:00"/>
    <n v="3.5"/>
  </r>
  <r>
    <x v="21"/>
    <x v="13"/>
    <s v="Good Rich"/>
    <s v="Dynamic Reports"/>
    <s v="Development"/>
    <s v="GGR"/>
    <d v="2012-11-27T18:00:00"/>
    <d v="2012-11-27T19:00:00"/>
    <n v="1"/>
  </r>
  <r>
    <x v="21"/>
    <x v="13"/>
    <s v="Good Rich"/>
    <s v="Dynamic Reports"/>
    <s v="Development"/>
    <s v="GGR"/>
    <d v="2012-11-28T09:30:00"/>
    <d v="2012-11-28T10:50:00"/>
    <n v="1.33"/>
  </r>
  <r>
    <x v="21"/>
    <x v="0"/>
    <s v="Others"/>
    <s v="Ams Menu Generation-Guidance to Kavitha"/>
    <s v="Guidance"/>
    <s v="GGR"/>
    <d v="2012-11-28T10:50:00"/>
    <d v="2012-11-28T11:20:00"/>
    <n v="0.5"/>
  </r>
  <r>
    <x v="21"/>
    <x v="13"/>
    <s v="Good Rich"/>
    <s v="Dynamic Reports"/>
    <s v="Development"/>
    <s v="GGR"/>
    <d v="2012-11-28T11:20:00"/>
    <d v="2012-11-28T13:00:00"/>
    <n v="1.67"/>
  </r>
  <r>
    <x v="21"/>
    <x v="13"/>
    <s v="Good Rich"/>
    <s v="Dynamic Reports"/>
    <s v="Development"/>
    <s v="GGR"/>
    <d v="2012-11-28T13:30:00"/>
    <d v="2012-11-28T18:30:00"/>
    <n v="5"/>
  </r>
  <r>
    <x v="21"/>
    <x v="13"/>
    <s v="Good Rich"/>
    <s v="Dynamic Reports"/>
    <s v="Development"/>
    <s v="GGR"/>
    <d v="2012-11-28T09:30:00"/>
    <d v="2012-11-28T13:00:00"/>
    <n v="3.5"/>
  </r>
  <r>
    <x v="21"/>
    <x v="13"/>
    <s v="Good Rich"/>
    <s v="Dynamic Reports"/>
    <s v="Development"/>
    <s v="GGR"/>
    <d v="2012-11-28T13:30:00"/>
    <d v="2012-11-28T17:00:00"/>
    <n v="3.5"/>
  </r>
  <r>
    <x v="21"/>
    <x v="2"/>
    <s v="CH"/>
    <s v="Cross Browser Issue-Fix"/>
    <s v="Issue"/>
    <s v="GGR"/>
    <d v="2012-11-28T17:00:00"/>
    <d v="2012-11-28T18:20:00"/>
    <n v="1.33"/>
  </r>
  <r>
    <x v="21"/>
    <x v="13"/>
    <s v="Good Rich"/>
    <s v="Dynamic Reports"/>
    <s v="Development"/>
    <s v="GGR"/>
    <d v="2012-11-30T09:30:00"/>
    <d v="2012-11-30T12:40:00"/>
    <n v="3.17"/>
  </r>
  <r>
    <x v="21"/>
    <x v="13"/>
    <s v="Good Rich"/>
    <s v="Dynamic Reports"/>
    <s v="Development"/>
    <s v="GGR"/>
    <d v="2012-11-30T13:40:00"/>
    <d v="2012-11-30T14:20:00"/>
    <n v="0.67"/>
  </r>
  <r>
    <x v="21"/>
    <x v="0"/>
    <s v="Others"/>
    <s v="Ams Issue in Role Rights"/>
    <s v="Issue"/>
    <s v="GGR"/>
    <d v="2012-11-30T14:20:00"/>
    <d v="2012-11-30T15:10:00"/>
    <n v="0.83"/>
  </r>
  <r>
    <x v="21"/>
    <x v="0"/>
    <s v="Others"/>
    <s v="Team - Meeting "/>
    <s v="Others"/>
    <s v="GGR"/>
    <d v="2012-11-30T15:10:00"/>
    <d v="2012-11-30T16:00:00"/>
    <n v="0.83"/>
  </r>
  <r>
    <x v="21"/>
    <x v="0"/>
    <s v="Others"/>
    <s v="Ams Menu Generation-Guidance to Kavitha"/>
    <s v="Guidance"/>
    <s v="GGR"/>
    <d v="2012-11-30T16:00:00"/>
    <d v="2012-11-30T16:30:00"/>
    <n v="0.5"/>
  </r>
  <r>
    <x v="21"/>
    <x v="13"/>
    <s v="Good Rich"/>
    <s v="Dynamic Reports"/>
    <s v="Development"/>
    <s v="GGR"/>
    <d v="2012-11-30T16:30:00"/>
    <d v="2012-11-30T17:20:00"/>
    <n v="0.83"/>
  </r>
  <r>
    <x v="21"/>
    <x v="0"/>
    <s v="Others"/>
    <s v="Ams Menu Generation-Guidance to Kavitha"/>
    <s v="Guidance"/>
    <s v="GGR"/>
    <d v="2012-11-30T17:20:00"/>
    <d v="2012-11-30T17:30:00"/>
    <n v="0.17"/>
  </r>
  <r>
    <x v="21"/>
    <x v="0"/>
    <s v="Others"/>
    <s v="Ams Menu Generation-Guidance to Sindhubala"/>
    <s v="Guidance"/>
    <s v="GGR"/>
    <d v="2012-11-30T17:30:00"/>
    <d v="2012-11-30T17:40:00"/>
    <n v="0.17"/>
  </r>
  <r>
    <x v="21"/>
    <x v="13"/>
    <s v="Good Rich"/>
    <s v="Dynamic Reports"/>
    <s v="Development"/>
    <s v="GGR"/>
    <d v="2012-11-30T17:40:00"/>
    <d v="2012-11-30T18:00:00"/>
    <n v="0.33"/>
  </r>
  <r>
    <x v="21"/>
    <x v="13"/>
    <s v="Good Rich"/>
    <s v="Dynamic Reports"/>
    <s v="Development"/>
    <s v="GGR"/>
    <d v="2012-11-30T18:00:00"/>
    <d v="2012-11-30T18:50:00"/>
    <n v="0.83"/>
  </r>
  <r>
    <x v="21"/>
    <x v="13"/>
    <s v="Good Rich"/>
    <s v="Dynamic Reports"/>
    <s v="Development"/>
    <s v="GGR"/>
    <d v="2012-11-29T09:30:00"/>
    <d v="2012-11-29T13:00:00"/>
    <n v="3.5"/>
  </r>
  <r>
    <x v="21"/>
    <x v="13"/>
    <s v="Good Rich"/>
    <s v="Dynamic Reports"/>
    <s v="Development"/>
    <s v="GGR"/>
    <d v="2012-11-29T13:30:00"/>
    <d v="2012-11-29T16:30:00"/>
    <n v="3"/>
  </r>
  <r>
    <x v="21"/>
    <x v="13"/>
    <s v="Good Rich"/>
    <s v="Dynamic Reports"/>
    <s v="Development"/>
    <s v="GGR"/>
    <d v="2012-11-29T16:30:00"/>
    <d v="2012-11-29T18:00:00"/>
    <n v="1.5"/>
  </r>
  <r>
    <x v="21"/>
    <x v="13"/>
    <s v="Good Rich"/>
    <s v="Dynamic Reports"/>
    <s v="Development"/>
    <s v="GGR"/>
    <d v="2012-11-29T18:00:00"/>
    <d v="2012-11-29T18:30:00"/>
    <n v="0.5"/>
  </r>
  <r>
    <x v="21"/>
    <x v="13"/>
    <s v="Good Rich"/>
    <s v="Dynamic Reports"/>
    <s v="Development"/>
    <s v="GGR"/>
    <d v="2012-12-01T09:30:00"/>
    <d v="2012-12-01T10:40:00"/>
    <n v="1.17"/>
  </r>
  <r>
    <x v="21"/>
    <x v="0"/>
    <s v="Others"/>
    <s v="Ams Menu Generation-Guidance to Sindhubala"/>
    <s v="Guidance"/>
    <s v="GGR"/>
    <d v="2012-12-01T10:40:00"/>
    <d v="2012-12-01T11:20:00"/>
    <n v="0.67"/>
  </r>
  <r>
    <x v="21"/>
    <x v="13"/>
    <s v="Good Rich"/>
    <s v="Dynamic Reports"/>
    <s v="Development"/>
    <s v="GGR"/>
    <d v="2012-12-01T11:20:00"/>
    <d v="2012-12-01T13:40:00"/>
    <n v="2.33"/>
  </r>
  <r>
    <x v="22"/>
    <x v="13"/>
    <s v="Good Rich"/>
    <s v="Depot Contract Duplicate Row Validation-Change"/>
    <s v="Development"/>
    <s v="GGR"/>
    <d v="2012-12-03T09:30:00"/>
    <d v="2012-12-03T10:00:00"/>
    <n v="0.5"/>
  </r>
  <r>
    <x v="22"/>
    <x v="13"/>
    <s v="Good Rich"/>
    <s v="Dynamic Reports"/>
    <s v="Development"/>
    <s v="GGR"/>
    <d v="2012-12-03T10:00:00"/>
    <d v="2012-12-03T13:00:00"/>
    <n v="3"/>
  </r>
  <r>
    <x v="22"/>
    <x v="13"/>
    <s v="Good Rich"/>
    <s v="Dynamic Reports"/>
    <s v="Development"/>
    <s v="GGR"/>
    <d v="2012-12-03T13:30:00"/>
    <d v="2012-12-03T16:30:00"/>
    <n v="3"/>
  </r>
  <r>
    <x v="22"/>
    <x v="13"/>
    <s v="Good Rich"/>
    <s v="Dynamic Reports"/>
    <s v="Development"/>
    <s v="GGR"/>
    <d v="2012-12-03T16:40:00"/>
    <d v="2012-12-03T18:00:00"/>
    <n v="1.33"/>
  </r>
  <r>
    <x v="22"/>
    <x v="13"/>
    <s v="Good Rich"/>
    <s v="Dynamic Reports"/>
    <s v="Development"/>
    <s v="GGR"/>
    <d v="2012-12-03T18:00:00"/>
    <d v="2012-12-03T18:20:00"/>
    <n v="0.33"/>
  </r>
  <r>
    <x v="22"/>
    <x v="13"/>
    <s v="Good Rich"/>
    <s v="Dynamic Reports"/>
    <s v="Development"/>
    <s v="GGR"/>
    <d v="2012-12-04T09:30:00"/>
    <d v="2012-12-04T10:00:00"/>
    <n v="0.5"/>
  </r>
  <r>
    <x v="22"/>
    <x v="3"/>
    <s v="Perma"/>
    <s v="Track and Trace - Incompatibility with other browsers"/>
    <s v="Others"/>
    <s v="GGR"/>
    <d v="2012-12-04T10:00:00"/>
    <d v="2012-12-04T11:00:00"/>
    <n v="1"/>
  </r>
  <r>
    <x v="22"/>
    <x v="13"/>
    <s v="Good Rich"/>
    <s v="Dynamic Reports"/>
    <s v="Development"/>
    <s v="GGR"/>
    <d v="2012-12-04T11:00:00"/>
    <d v="2012-12-04T13:00:00"/>
    <n v="2"/>
  </r>
  <r>
    <x v="22"/>
    <x v="13"/>
    <s v="Good Rich"/>
    <s v="Dynamic Reports"/>
    <s v="Development"/>
    <s v="GGR"/>
    <d v="2012-12-04T13:30:00"/>
    <d v="2012-12-04T16:30:00"/>
    <n v="3"/>
  </r>
  <r>
    <x v="22"/>
    <x v="13"/>
    <s v="Good Rich"/>
    <s v="Dynamic Reports"/>
    <s v="Development"/>
    <s v="GGR"/>
    <d v="2012-12-04T18:00:00"/>
    <d v="2012-12-04T19:30:00"/>
    <n v="1.5"/>
  </r>
  <r>
    <x v="22"/>
    <x v="0"/>
    <s v="Others"/>
    <s v="Team Meeting"/>
    <s v="Others"/>
    <s v="GGR"/>
    <d v="2012-12-04T16:30:00"/>
    <d v="2012-12-04T17:50:00"/>
    <n v="1.33"/>
  </r>
  <r>
    <x v="22"/>
    <x v="2"/>
    <s v="CH"/>
    <s v="Cross browser issue fix"/>
    <s v="Issue"/>
    <s v="GGR"/>
    <d v="2012-12-06T09:30:00"/>
    <d v="2012-12-06T13:00:00"/>
    <n v="3.5"/>
  </r>
  <r>
    <x v="22"/>
    <x v="13"/>
    <s v="Good Rich"/>
    <s v="Dynamic Reports"/>
    <s v="Development"/>
    <s v="GGR"/>
    <d v="2012-12-06T13:30:00"/>
    <d v="2012-12-06T15:40:00"/>
    <n v="2.17"/>
  </r>
  <r>
    <x v="22"/>
    <x v="13"/>
    <s v="Good Rich"/>
    <s v="Container Activity Changes-Discussion"/>
    <s v="Others"/>
    <s v="GGR"/>
    <d v="2012-12-06T15:40:00"/>
    <d v="2012-12-06T16:40:00"/>
    <n v="1"/>
  </r>
  <r>
    <x v="22"/>
    <x v="0"/>
    <s v="Others"/>
    <s v="Team Meeting"/>
    <s v="Others"/>
    <s v="GGR"/>
    <d v="2012-12-06T16:40:00"/>
    <d v="2012-12-06T17:30:00"/>
    <n v="0.83"/>
  </r>
  <r>
    <x v="22"/>
    <x v="13"/>
    <s v="Good Rich"/>
    <s v="Dynamic Reports"/>
    <s v="Development"/>
    <s v="GGR"/>
    <d v="2012-12-06T17:30:00"/>
    <d v="2012-12-06T18:00:00"/>
    <n v="0.5"/>
  </r>
  <r>
    <x v="22"/>
    <x v="0"/>
    <s v="Others"/>
    <s v="Cross browser Compatability document Preparation"/>
    <s v="Others"/>
    <s v="GGR"/>
    <d v="2012-12-06T18:00:00"/>
    <d v="2012-12-06T19:30:00"/>
    <n v="1.5"/>
  </r>
  <r>
    <x v="22"/>
    <x v="2"/>
    <s v="CH"/>
    <s v="Cross browser issue fix"/>
    <s v="Issue"/>
    <s v="GGR"/>
    <d v="2012-12-07T09:30:00"/>
    <d v="2012-12-07T12:30:00"/>
    <n v="3"/>
  </r>
  <r>
    <x v="22"/>
    <x v="13"/>
    <s v="Good Rich"/>
    <s v="Dynamic Reports"/>
    <s v="Development"/>
    <s v="GGR"/>
    <d v="2012-12-07T13:50:00"/>
    <d v="2012-12-07T18:00:00"/>
    <n v="4.17"/>
  </r>
  <r>
    <x v="22"/>
    <x v="13"/>
    <s v="Good Rich"/>
    <s v="Dynamic Reports"/>
    <s v="Development"/>
    <s v="GGR"/>
    <d v="2012-12-07T18:00:00"/>
    <d v="2012-12-07T19:10:00"/>
    <n v="1.17"/>
  </r>
  <r>
    <x v="23"/>
    <x v="13"/>
    <s v="Good Rich"/>
    <s v="Container Activity Changes"/>
    <s v="Development"/>
    <s v="GGR"/>
    <d v="2012-12-10T09:30:00"/>
    <d v="2012-12-10T13:00:00"/>
    <n v="3.5"/>
  </r>
  <r>
    <x v="23"/>
    <x v="13"/>
    <s v="Good Rich"/>
    <s v="Container Activity Changes"/>
    <s v="Development"/>
    <s v="GGR"/>
    <d v="2012-12-10T13:30:00"/>
    <d v="2012-12-10T18:00:00"/>
    <n v="4.5"/>
  </r>
  <r>
    <x v="23"/>
    <x v="13"/>
    <s v="Good Rich"/>
    <s v="Container Activity Changes"/>
    <s v="Development"/>
    <s v="GGR"/>
    <d v="2012-12-10T18:00:00"/>
    <d v="2012-12-10T19:20:00"/>
    <n v="1.33"/>
  </r>
  <r>
    <x v="23"/>
    <x v="13"/>
    <s v="Good Rich"/>
    <s v="Container Activity Changes"/>
    <s v="Development"/>
    <s v="GGR"/>
    <d v="2012-12-11T09:30:00"/>
    <d v="2012-12-11T13:00:00"/>
    <n v="3.5"/>
  </r>
  <r>
    <x v="23"/>
    <x v="13"/>
    <s v="Good Rich"/>
    <s v="Container Activity Changes"/>
    <s v="Development"/>
    <s v="GGR"/>
    <d v="2012-12-11T13:30:00"/>
    <d v="2012-12-11T16:30:00"/>
    <n v="3"/>
  </r>
  <r>
    <x v="23"/>
    <x v="13"/>
    <s v="Good Rich"/>
    <s v="Container Activity Changes"/>
    <s v="Development"/>
    <s v="GGR"/>
    <d v="2012-12-11T16:45:00"/>
    <d v="2012-12-11T18:00:00"/>
    <n v="1.25"/>
  </r>
  <r>
    <x v="23"/>
    <x v="13"/>
    <s v="Good Rich"/>
    <s v="Container Activity Changes"/>
    <s v="Development"/>
    <s v="GGR"/>
    <d v="2012-12-11T18:00:00"/>
    <d v="2012-12-11T19:50:00"/>
    <n v="1.83"/>
  </r>
  <r>
    <x v="23"/>
    <x v="13"/>
    <s v="Good Rich"/>
    <s v="Container Activity Changes"/>
    <s v="Development"/>
    <s v="GGR"/>
    <d v="2012-12-12T09:30:00"/>
    <d v="2012-12-12T13:00:00"/>
    <n v="3.5"/>
  </r>
  <r>
    <x v="23"/>
    <x v="13"/>
    <s v="Good Rich"/>
    <s v="Container Activity Changes"/>
    <s v="Development"/>
    <s v="GGR"/>
    <d v="2012-12-12T13:30:00"/>
    <d v="2012-12-12T16:30:00"/>
    <n v="3"/>
  </r>
  <r>
    <x v="23"/>
    <x v="13"/>
    <s v="Good Rich"/>
    <s v="Dynamic Alerts Design"/>
    <s v="Design"/>
    <s v="GGR"/>
    <d v="2012-12-12T16:50:00"/>
    <d v="2012-12-12T18:00:00"/>
    <n v="1.17"/>
  </r>
  <r>
    <x v="23"/>
    <x v="13"/>
    <s v="Good Rich"/>
    <s v="Dynamic Alerts Design"/>
    <s v="Design"/>
    <s v="GGR"/>
    <d v="2012-12-12T18:00:00"/>
    <d v="2012-12-12T19:20:00"/>
    <n v="1.33"/>
  </r>
  <r>
    <x v="23"/>
    <x v="13"/>
    <s v="Good Rich"/>
    <s v="Dynamic Alerts Design"/>
    <s v="Design"/>
    <s v="GGR"/>
    <d v="2012-12-13T09:30:00"/>
    <d v="2012-12-13T13:00:00"/>
    <n v="3.5"/>
  </r>
  <r>
    <x v="23"/>
    <x v="13"/>
    <s v="Good Rich"/>
    <s v="Container Activity Changes-Issues"/>
    <s v="Issue"/>
    <s v="GGR"/>
    <d v="2012-12-13T13:00:00"/>
    <d v="2012-12-13T16:30:00"/>
    <n v="3.5"/>
  </r>
  <r>
    <x v="23"/>
    <x v="13"/>
    <s v="Good Rich"/>
    <s v="Dynamic Alerts  "/>
    <s v="Development"/>
    <s v="GGR"/>
    <d v="2012-12-13T16:40:00"/>
    <d v="2012-12-13T18:00:00"/>
    <n v="1.33"/>
  </r>
  <r>
    <x v="23"/>
    <x v="13"/>
    <s v="Good Rich"/>
    <s v="Dynamic Alerts  "/>
    <s v="Development"/>
    <s v="GGR"/>
    <d v="2012-12-13T18:00:00"/>
    <d v="2012-12-13T19:30:00"/>
    <n v="1.5"/>
  </r>
  <r>
    <x v="23"/>
    <x v="13"/>
    <s v="Good Rich"/>
    <s v="Dynamic Alerts  "/>
    <s v="Development"/>
    <s v="GGR"/>
    <d v="2012-12-14T11:50:00"/>
    <d v="2012-12-14T12:40:00"/>
    <n v="0.83"/>
  </r>
  <r>
    <x v="23"/>
    <x v="13"/>
    <s v="Good Rich"/>
    <s v="Dynamic Alerts  "/>
    <s v="Development"/>
    <s v="GGR"/>
    <d v="2012-12-14T13:40:00"/>
    <d v="2012-12-14T16:40:00"/>
    <n v="3"/>
  </r>
  <r>
    <x v="23"/>
    <x v="13"/>
    <s v="Good Rich"/>
    <s v="Container Activity Changes-Issues"/>
    <s v="Development"/>
    <s v="GGR"/>
    <d v="2012-12-14T16:40:00"/>
    <d v="2012-12-14T18:00:00"/>
    <n v="1.33"/>
  </r>
  <r>
    <x v="23"/>
    <x v="13"/>
    <s v="Good Rich"/>
    <s v="Dynamic Alerts  "/>
    <s v="Development"/>
    <s v="GGR"/>
    <d v="2012-12-15T09:30:00"/>
    <d v="2012-12-15T11:30:00"/>
    <n v="2"/>
  </r>
  <r>
    <x v="23"/>
    <x v="13"/>
    <s v="Good Rich"/>
    <s v="Container Activity Changes-Issues"/>
    <s v="Issue"/>
    <s v="GGR"/>
    <d v="2012-12-15T11:30:00"/>
    <d v="2012-12-15T12:00:00"/>
    <n v="0.5"/>
  </r>
  <r>
    <x v="23"/>
    <x v="13"/>
    <s v="Good Rich"/>
    <s v="Dynamic Alerts  "/>
    <s v="Development"/>
    <s v="GGR"/>
    <d v="2012-12-15T12:00:00"/>
    <d v="2012-12-15T12:20:00"/>
    <n v="0.33"/>
  </r>
  <r>
    <x v="23"/>
    <x v="0"/>
    <s v="Others"/>
    <s v="Team Meeting"/>
    <s v="Others"/>
    <s v="GGR"/>
    <d v="2012-12-15T12:20:00"/>
    <d v="2012-12-15T13:20:00"/>
    <n v="1"/>
  </r>
  <r>
    <x v="23"/>
    <x v="1"/>
    <s v="MB"/>
    <s v="Guidance to Aadhith regarding Duplicate Row Validations"/>
    <s v="Guidance"/>
    <s v="GGR"/>
    <d v="2012-12-15T13:20:00"/>
    <d v="2012-12-15T13:40:00"/>
    <n v="0.33"/>
  </r>
  <r>
    <x v="23"/>
    <x v="13"/>
    <s v="Good Rich"/>
    <s v="Dynamic Alerts  "/>
    <s v="Development"/>
    <s v="GGR"/>
    <d v="2012-12-15T13:40:00"/>
    <d v="2012-12-15T14:20:00"/>
    <n v="0.67"/>
  </r>
  <r>
    <x v="24"/>
    <x v="10"/>
    <s v="Good Rich"/>
    <s v="Dynamic Alerts  "/>
    <s v="Development"/>
    <s v="GGR"/>
    <d v="2012-12-17T09:30:00"/>
    <d v="2012-12-17T13:00:00"/>
    <n v="3.5"/>
  </r>
  <r>
    <x v="24"/>
    <x v="10"/>
    <s v="Good Rich"/>
    <s v="Dynamic Alerts  "/>
    <s v="Development"/>
    <s v="GGR"/>
    <d v="2012-12-17T13:00:00"/>
    <d v="2012-12-17T15:30:00"/>
    <n v="2.5"/>
  </r>
  <r>
    <x v="24"/>
    <x v="0"/>
    <s v="Others"/>
    <s v="Team Meeting"/>
    <s v="Development"/>
    <s v="GGR"/>
    <d v="2012-12-17T15:30:00"/>
    <d v="2012-12-17T17:20:00"/>
    <n v="1.83"/>
  </r>
  <r>
    <x v="24"/>
    <x v="13"/>
    <s v="Good Rich"/>
    <s v="Dynamic Alerts  "/>
    <s v="Development"/>
    <s v="GGR"/>
    <d v="2012-12-17T17:20:00"/>
    <d v="2012-12-17T18:00:00"/>
    <n v="0.67"/>
  </r>
  <r>
    <x v="24"/>
    <x v="13"/>
    <s v="Good Rich"/>
    <s v="Dynamic Alerts  "/>
    <s v="Development"/>
    <s v="GGR"/>
    <d v="2012-12-17T18:00:00"/>
    <d v="2012-12-17T19:00:00"/>
    <n v="1"/>
  </r>
  <r>
    <x v="24"/>
    <x v="13"/>
    <s v="Good Rich"/>
    <s v="Dynamic Alerts  "/>
    <s v="Development"/>
    <s v="GGR"/>
    <d v="2012-12-18T09:30:00"/>
    <d v="2012-12-18T13:00:00"/>
    <n v="3.5"/>
  </r>
  <r>
    <x v="24"/>
    <x v="13"/>
    <s v="Good Rich"/>
    <s v="Dynamic Alerts  "/>
    <s v="Development"/>
    <s v="GGR"/>
    <d v="2012-12-18T13:30:00"/>
    <d v="2012-12-18T15:30:00"/>
    <n v="2"/>
  </r>
  <r>
    <x v="24"/>
    <x v="0"/>
    <s v="Others"/>
    <s v="Chirstmas celebration team meeting"/>
    <s v="Others"/>
    <s v="GGR"/>
    <d v="2012-12-18T15:30:00"/>
    <d v="2012-12-18T19:00:00"/>
    <n v="3.5"/>
  </r>
  <r>
    <x v="24"/>
    <x v="13"/>
    <s v="Good Rich"/>
    <s v="Dynamic Alerts  "/>
    <s v="Development"/>
    <s v="GGR"/>
    <d v="2012-12-18T19:00:00"/>
    <d v="2012-12-18T19:40:00"/>
    <n v="0.67"/>
  </r>
  <r>
    <x v="24"/>
    <x v="13"/>
    <s v="Good Rich"/>
    <s v="Dynamic Alerts  "/>
    <s v="Development"/>
    <s v="GGR"/>
    <d v="2012-12-19T09:30:00"/>
    <d v="2012-12-19T13:00:00"/>
    <n v="3.5"/>
  </r>
  <r>
    <x v="24"/>
    <x v="13"/>
    <s v="Good Rich"/>
    <s v="Dynamic Alerts  "/>
    <s v="Development"/>
    <s v="GGR"/>
    <d v="2012-12-19T13:30:00"/>
    <d v="2012-12-19T16:30:00"/>
    <n v="3"/>
  </r>
  <r>
    <x v="24"/>
    <x v="0"/>
    <s v="Others"/>
    <s v="Chirstmas celebration team meeting"/>
    <s v="Others"/>
    <s v="GGR"/>
    <d v="2012-12-19T16:30:00"/>
    <d v="2012-12-19T18:00:00"/>
    <n v="1.5"/>
  </r>
  <r>
    <x v="24"/>
    <x v="13"/>
    <s v="Good Rich"/>
    <s v="Dynamic Alerts  "/>
    <s v="Development"/>
    <s v="GGR"/>
    <d v="2012-12-19T18:00:00"/>
    <d v="2012-12-19T19:30:00"/>
    <n v="1.5"/>
  </r>
  <r>
    <x v="24"/>
    <x v="13"/>
    <s v="Good Rich"/>
    <s v="Dynamic Alerts  "/>
    <s v="Development"/>
    <s v="GGR"/>
    <d v="2012-12-20T09:30:00"/>
    <d v="2012-12-20T13:00:00"/>
    <n v="3.5"/>
  </r>
  <r>
    <x v="24"/>
    <x v="13"/>
    <s v="Good Rich"/>
    <s v="Dynamic Alerts  "/>
    <s v="Development"/>
    <s v="GGR"/>
    <d v="2012-12-20T13:30:00"/>
    <d v="2012-12-20T14:30:00"/>
    <n v="1"/>
  </r>
  <r>
    <x v="24"/>
    <x v="0"/>
    <s v="Others"/>
    <s v="Chirstmas celebration team meeting"/>
    <s v="Others"/>
    <s v="GGR"/>
    <d v="2012-12-20T14:30:00"/>
    <d v="2012-12-20T19:00:00"/>
    <n v="4.5"/>
  </r>
  <r>
    <x v="24"/>
    <x v="13"/>
    <s v="Good Rich"/>
    <s v="Dynamic Alerts  "/>
    <s v="Development"/>
    <s v="GGR"/>
    <d v="2012-12-20T19:00:00"/>
    <d v="2012-12-20T20:00:00"/>
    <n v="1"/>
  </r>
  <r>
    <x v="24"/>
    <x v="13"/>
    <s v="Good Rich"/>
    <s v="Dynamic Alerts  "/>
    <s v="Development"/>
    <s v="GGR"/>
    <d v="2012-12-21T09:30:00"/>
    <d v="2012-12-21T10:00:00"/>
    <n v="0.5"/>
  </r>
  <r>
    <x v="25"/>
    <x v="13"/>
    <s v="Good Rich"/>
    <s v="Dynamic Alerts  "/>
    <s v="Development"/>
    <s v="GGR"/>
    <d v="2012-12-26T09:30:00"/>
    <d v="2012-12-26T11:30:00"/>
    <n v="2"/>
  </r>
  <r>
    <x v="25"/>
    <x v="13"/>
    <s v="Good Rich"/>
    <s v="Dynamic Reports KT"/>
    <s v="Others"/>
    <s v="GGR"/>
    <d v="2012-12-26T11:30:00"/>
    <d v="2012-12-26T13:00:00"/>
    <n v="1.5"/>
  </r>
  <r>
    <x v="25"/>
    <x v="13"/>
    <s v="Good Rich"/>
    <s v="Dynamic Alerts  "/>
    <s v="Development"/>
    <s v="GGR"/>
    <d v="2012-12-26T13:00:00"/>
    <d v="2012-12-26T16:30:00"/>
    <n v="3.5"/>
  </r>
  <r>
    <x v="25"/>
    <x v="13"/>
    <s v="Good Rich"/>
    <s v="Dynamic Alerts -Changes"/>
    <s v="Development"/>
    <s v="GGR"/>
    <d v="2012-12-26T16:40:00"/>
    <d v="2012-12-26T18:00:00"/>
    <n v="1.33"/>
  </r>
  <r>
    <x v="25"/>
    <x v="13"/>
    <s v="Good Rich"/>
    <s v="Dynamic Reports Changes"/>
    <s v="Development"/>
    <s v="GGR"/>
    <d v="2012-12-26T18:00:00"/>
    <d v="2012-12-26T19:30:00"/>
    <n v="1.5"/>
  </r>
  <r>
    <x v="25"/>
    <x v="13"/>
    <s v="Good Rich"/>
    <s v="Masters Module bug fix"/>
    <s v="Development"/>
    <s v="GGR"/>
    <d v="2012-12-27T09:30:00"/>
    <d v="2012-12-27T13:00:00"/>
    <n v="3.5"/>
  </r>
  <r>
    <x v="25"/>
    <x v="13"/>
    <s v="Good Rich"/>
    <s v="Masters Module bug fix"/>
    <s v="Development"/>
    <s v="GGR"/>
    <d v="2012-12-27T13:30:00"/>
    <d v="2012-12-27T16:30:00"/>
    <n v="3"/>
  </r>
  <r>
    <x v="25"/>
    <x v="13"/>
    <s v="Good Rich"/>
    <s v="Masters Module bug fix"/>
    <s v="Development"/>
    <s v="GGR"/>
    <d v="2012-12-27T16:40:00"/>
    <d v="2012-12-27T18:00:00"/>
    <n v="1.33"/>
  </r>
  <r>
    <x v="25"/>
    <x v="13"/>
    <s v="Good Rich"/>
    <s v="Masters Module bug fix"/>
    <s v="Development"/>
    <s v="GGR"/>
    <d v="2012-12-27T18:00:00"/>
    <d v="2012-12-27T19:50:00"/>
    <n v="1.83"/>
  </r>
  <r>
    <x v="25"/>
    <x v="13"/>
    <s v="Good Rich"/>
    <s v="Masters Module bug fix"/>
    <s v="Development"/>
    <s v="GGR"/>
    <d v="2012-12-28T09:30:00"/>
    <d v="2012-12-28T12:50:00"/>
    <n v="3.33"/>
  </r>
  <r>
    <x v="25"/>
    <x v="13"/>
    <s v="Good Rich"/>
    <s v="Masters Module bug fix"/>
    <s v="Development"/>
    <s v="GGR"/>
    <d v="2012-12-28T13:40:00"/>
    <d v="2012-12-28T14:40:00"/>
    <n v="1"/>
  </r>
  <r>
    <x v="25"/>
    <x v="13"/>
    <s v="Good Rich"/>
    <s v="Depot Contract Bug fix"/>
    <s v="Development"/>
    <s v="GGR"/>
    <d v="2012-12-28T14:40:00"/>
    <d v="2012-12-28T18:00:00"/>
    <n v="3.33"/>
  </r>
  <r>
    <x v="25"/>
    <x v="13"/>
    <s v="Good Rich"/>
    <s v="Depot Contract Bug fix"/>
    <s v="Development"/>
    <s v="GGR"/>
    <d v="2012-12-28T18:00:00"/>
    <d v="2012-12-28T19:30:00"/>
    <n v="1.5"/>
  </r>
  <r>
    <x v="25"/>
    <x v="13"/>
    <s v="Good Rich"/>
    <s v="Depot Contract Bug fix"/>
    <s v="Development"/>
    <s v="GGR"/>
    <d v="2012-12-28T09:30:00"/>
    <d v="2012-12-28T12:00:00"/>
    <n v="2.5"/>
  </r>
  <r>
    <x v="25"/>
    <x v="13"/>
    <s v="Good Rich"/>
    <s v="Container Activity Configure bug fix"/>
    <s v="Development"/>
    <s v="GGR"/>
    <d v="2012-12-28T12:00:00"/>
    <d v="2012-12-28T14:00:00"/>
    <n v="2"/>
  </r>
  <r>
    <x v="26"/>
    <x v="0"/>
    <m/>
    <s v="Cross Browser Controls-Firefox-fix"/>
    <m/>
    <s v="GGR"/>
    <d v="2012-05-02T00:00:00"/>
    <s v="5/2/2012 "/>
    <n v="8"/>
  </r>
  <r>
    <x v="26"/>
    <x v="0"/>
    <m/>
    <s v="Cross Browser Controls-Firefox-fix"/>
    <m/>
    <s v="GGR"/>
    <d v="2012-05-03T00:00:00"/>
    <s v="5/3/2012 "/>
    <n v="6.5"/>
  </r>
  <r>
    <x v="26"/>
    <x v="0"/>
    <m/>
    <s v="CES-Grid demo issue list  estimate"/>
    <m/>
    <s v="GGR"/>
    <d v="2012-05-03T00:00:00"/>
    <s v="5/3/2012 "/>
    <n v="1.5"/>
  </r>
  <r>
    <x v="26"/>
    <x v="0"/>
    <m/>
    <s v="iTrade VS-2010 migration"/>
    <s v="General "/>
    <s v="GGR"/>
    <d v="2012-05-04T00:00:00"/>
    <s v="5/4/2012 "/>
    <n v="8"/>
  </r>
  <r>
    <x v="26"/>
    <x v="0"/>
    <m/>
    <s v="iTrade multiboxx-Rain drop installer installation."/>
    <m/>
    <s v="GGR"/>
    <d v="2012-05-07T00:00:00"/>
    <s v="5/7/2012 "/>
    <n v="8"/>
  </r>
  <r>
    <x v="27"/>
    <x v="0"/>
    <m/>
    <s v="iTradeMB Rain Drop Installer installation "/>
    <m/>
    <s v="GGR"/>
    <d v="2012-05-08T00:00:00"/>
    <s v="5/8/2012 "/>
    <n v="5"/>
  </r>
  <r>
    <x v="27"/>
    <x v="0"/>
    <m/>
    <s v="iTradeMB 2010 Migration issue"/>
    <m/>
    <s v="GGR"/>
    <d v="2012-05-08T00:00:00"/>
    <s v="5/8/2012 "/>
    <n v="3"/>
  </r>
  <r>
    <x v="27"/>
    <x v="0"/>
    <m/>
    <s v="CES Grid demo"/>
    <s v="Request "/>
    <s v="GGR"/>
    <d v="2012-05-09T00:00:00"/>
    <d v="2012-05-09T00:00:00"/>
    <n v="5"/>
  </r>
  <r>
    <x v="27"/>
    <x v="0"/>
    <m/>
    <s v="iTradeMB2010 migration issue."/>
    <s v="General "/>
    <s v="GGR"/>
    <d v="2012-05-09T00:00:00"/>
    <d v="2012-05-09T00:00:00"/>
    <n v="3"/>
  </r>
  <r>
    <x v="27"/>
    <x v="0"/>
    <m/>
    <s v="Cross Browser Controls-issue -fix"/>
    <m/>
    <s v="GGR"/>
    <d v="2012-05-10T00:00:00"/>
    <s v="5/10/2012 "/>
    <n v="2.5"/>
  </r>
  <r>
    <x v="27"/>
    <x v="0"/>
    <m/>
    <s v="CES Controls demo"/>
    <s v="Request "/>
    <s v="GGR"/>
    <d v="2012-04-03T00:00:00"/>
    <s v="4/3/2012 "/>
    <n v="5.5"/>
  </r>
  <r>
    <x v="28"/>
    <x v="0"/>
    <m/>
    <s v="Cross Browser Controls -fix"/>
    <m/>
    <s v="GGR"/>
    <d v="2012-05-14T00:00:00"/>
    <d v="2012-05-14T00:00:00"/>
    <n v="5"/>
  </r>
  <r>
    <x v="28"/>
    <x v="0"/>
    <m/>
    <s v="iTradewin-vs 2010 migration"/>
    <m/>
    <s v="GGR"/>
    <d v="2012-05-14T00:00:00"/>
    <d v="2012-05-14T00:00:00"/>
    <n v="3"/>
  </r>
  <r>
    <x v="28"/>
    <x v="0"/>
    <m/>
    <s v="Cross Browser Controls- -fix"/>
    <m/>
    <s v="GGR"/>
    <d v="2012-05-25T00:00:00"/>
    <d v="2012-05-25T00:00:00"/>
    <n v="3"/>
  </r>
  <r>
    <x v="28"/>
    <x v="0"/>
    <m/>
    <s v="iTradeCIT-VS Conversion"/>
    <m/>
    <s v="GGR"/>
    <d v="2012-05-25T00:00:00"/>
    <d v="2012-05-25T00:00:00"/>
    <n v="5"/>
  </r>
  <r>
    <x v="28"/>
    <x v="0"/>
    <m/>
    <s v="Multicolumn drop down-implement"/>
    <m/>
    <s v="GGR"/>
    <d v="2012-05-16T00:00:00"/>
    <d v="2012-05-16T00:00:00"/>
    <n v="8.5"/>
  </r>
  <r>
    <x v="28"/>
    <x v="0"/>
    <m/>
    <s v="iTradewin vs2010 upgradation"/>
    <m/>
    <s v="GGR"/>
    <d v="2012-05-17T00:00:00"/>
    <d v="2012-05-17T00:00:00"/>
    <n v="3"/>
  </r>
  <r>
    <x v="28"/>
    <x v="0"/>
    <m/>
    <s v="iTrade CIT RainDrop installer implementation"/>
    <m/>
    <s v="GGR"/>
    <d v="2012-05-17T00:00:00"/>
    <d v="2012-05-17T00:00:00"/>
    <n v="5"/>
  </r>
  <r>
    <x v="28"/>
    <x v="0"/>
    <m/>
    <s v="iTradeCIT Raindrop Installer Implementation"/>
    <m/>
    <s v="GGR"/>
    <d v="2012-05-18T00:00:00"/>
    <d v="2012-05-18T00:00:00"/>
    <n v="4"/>
  </r>
  <r>
    <x v="28"/>
    <x v="0"/>
    <m/>
    <s v="iTradeWin CH-vs2010 migration"/>
    <m/>
    <s v="GGR"/>
    <d v="2012-05-18T00:00:00"/>
    <d v="2012-05-18T00:00:00"/>
    <n v="2"/>
  </r>
  <r>
    <x v="28"/>
    <x v="0"/>
    <m/>
    <s v="iTradewinLM-vs2010 migration"/>
    <m/>
    <s v="GGR"/>
    <d v="2012-05-18T00:00:00"/>
    <d v="2012-05-18T00:00:00"/>
    <s v="2 "/>
  </r>
  <r>
    <x v="29"/>
    <x v="4"/>
    <m/>
    <s v="issue-fix"/>
    <s v="Issue"/>
    <s v="GGR"/>
    <d v="2012-05-28T00:00:00"/>
    <d v="2012-05-31T00:00:00"/>
    <n v="25"/>
  </r>
  <r>
    <x v="29"/>
    <x v="6"/>
    <m/>
    <s v="lookup issue fix"/>
    <s v="General"/>
    <s v="GGR"/>
    <d v="2012-05-28T00:00:00"/>
    <d v="2012-05-28T00:00:00"/>
    <n v="2"/>
  </r>
  <r>
    <x v="29"/>
    <x v="14"/>
    <m/>
    <s v="VS2010 Migration"/>
    <s v="General"/>
    <s v="GGR"/>
    <d v="2012-05-31T00:00:00"/>
    <d v="2012-06-01T00:00:00"/>
    <n v="12"/>
  </r>
  <r>
    <x v="29"/>
    <x v="0"/>
    <s v="General"/>
    <s v="Cross browser controls –issue fix"/>
    <s v="General"/>
    <s v="GGR"/>
    <d v="2012-06-01T00:00:00"/>
    <d v="2012-06-01T00:00:00"/>
    <n v="1"/>
  </r>
  <r>
    <x v="29"/>
    <x v="9"/>
    <s v="General"/>
    <s v="iNovaDC and iNova base vss configuration"/>
    <s v="Request"/>
    <s v="GGR"/>
    <d v="2012-06-02T00:00:00"/>
    <d v="2012-06-02T00:00:00"/>
    <n v="4"/>
  </r>
  <r>
    <x v="30"/>
    <x v="0"/>
    <s v="General"/>
    <s v="Cross Browser Controls-issue -fix"/>
    <m/>
    <s v="GGR"/>
    <d v="2012-05-21T00:00:00"/>
    <s v="5/25/2012 "/>
    <n v="21"/>
  </r>
  <r>
    <x v="30"/>
    <x v="0"/>
    <s v="General"/>
    <s v="iForward VS2010 upgrade and Raindropinstaller implementation"/>
    <m/>
    <s v="GGR"/>
    <d v="2012-05-21T00:00:00"/>
    <s v="5/22/2012 "/>
    <n v="11"/>
  </r>
  <r>
    <x v="31"/>
    <x v="4"/>
    <m/>
    <s v=" issue fix"/>
    <m/>
    <s v=" GGR"/>
    <d v="2012-05-24T00:00:00"/>
    <d v="2012-05-25T00:00:00"/>
    <s v="13 "/>
  </r>
  <r>
    <x v="32"/>
    <x v="0"/>
    <m/>
    <s v="Cross browser controls –issue fix"/>
    <s v="General"/>
    <s v="GGR"/>
    <d v="2012-06-04T00:00:00"/>
    <d v="2012-06-08T00:00:00"/>
    <n v="35"/>
  </r>
  <r>
    <x v="32"/>
    <x v="9"/>
    <s v="General"/>
    <s v="iNova DB Configuration"/>
    <s v="Request"/>
    <s v="GGR"/>
    <d v="2012-06-04T00:00:00"/>
    <d v="2012-06-05T00:00:00"/>
    <n v="5"/>
  </r>
  <r>
    <x v="33"/>
    <x v="0"/>
    <s v="General"/>
    <s v="Cross browser controls –issue fix"/>
    <s v="General"/>
    <s v="GGR"/>
    <d v="2012-06-11T00:00:00"/>
    <d v="2012-06-16T00:00:00"/>
    <n v="31"/>
  </r>
  <r>
    <x v="33"/>
    <x v="1"/>
    <s v="VSNB"/>
    <s v="Issue-Duplicate Entry"/>
    <s v="Request"/>
    <s v="GGR"/>
    <d v="2012-06-12T00:00:00"/>
    <d v="2012-06-14T00:00:00"/>
    <n v="5.5"/>
  </r>
  <r>
    <x v="33"/>
    <x v="3"/>
    <m/>
    <s v="VS2010 Migration"/>
    <s v="General "/>
    <s v="GGR"/>
    <d v="2012-06-14T00:00:00"/>
    <d v="2012-06-15T00:00:00"/>
    <n v="5.5"/>
  </r>
  <r>
    <x v="33"/>
    <x v="15"/>
    <m/>
    <s v="App code dll-issue "/>
    <s v="Request "/>
    <s v="GGR"/>
    <d v="2012-06-12T00:00:00"/>
    <d v="2012-06-12T00:00:00"/>
    <n v="2"/>
  </r>
  <r>
    <x v="34"/>
    <x v="0"/>
    <s v="General"/>
    <s v="Cross browser controls –issue fix"/>
    <s v="General"/>
    <s v="GGR"/>
    <d v="2012-06-25T00:00:00"/>
    <d v="2012-06-30T00:00:00"/>
    <n v="31"/>
  </r>
  <r>
    <x v="34"/>
    <x v="4"/>
    <m/>
    <s v="iComet-Lookup issue"/>
    <s v="Request "/>
    <s v="GGR"/>
    <d v="2012-06-25T00:00:00"/>
    <d v="2012-06-25T00:00:00"/>
    <n v="3"/>
  </r>
  <r>
    <x v="35"/>
    <x v="16"/>
    <m/>
    <s v="iMARS-Role Rights "/>
    <s v="Request "/>
    <s v="GGR"/>
    <d v="2012-06-25T00:00:00"/>
    <d v="2012-06-25T00:00:00"/>
    <s v="2 "/>
  </r>
  <r>
    <x v="35"/>
    <x v="3"/>
    <m/>
    <s v="iForward-grid search issue "/>
    <s v="Issue"/>
    <s v="GGR"/>
    <d v="2012-06-26T00:00:00"/>
    <d v="2012-06-26T00:00:00"/>
    <s v="2 "/>
  </r>
  <r>
    <x v="35"/>
    <x v="4"/>
    <m/>
    <s v="iComet-Grid issue "/>
    <s v="issue "/>
    <s v=" GGR"/>
    <d v="2012-06-27T00:00:00"/>
    <d v="2012-06-27T00:00:00"/>
    <n v="2"/>
  </r>
  <r>
    <x v="36"/>
    <x v="0"/>
    <s v="General"/>
    <s v="Cross Browser Controls- fix"/>
    <s v="General "/>
    <s v="GGR"/>
    <d v="2012-06-18T00:00:00"/>
    <s v="6/23/2012 "/>
    <n v="25"/>
  </r>
  <r>
    <x v="36"/>
    <x v="17"/>
    <m/>
    <s v="VS2010-Migration"/>
    <s v="General "/>
    <s v="GGR"/>
    <d v="2012-06-18T00:00:00"/>
    <d v="2012-06-20T00:00:00"/>
    <n v="5"/>
  </r>
  <r>
    <x v="36"/>
    <x v="18"/>
    <s v="MultiBoxx"/>
    <s v="Pending Lock-issue"/>
    <s v="issue "/>
    <s v="GGR"/>
    <d v="2012-06-19T00:00:00"/>
    <d v="2012-06-19T00:00:0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grandTotalCaption="Total" updatedVersion="4" minRefreshableVersion="3" useAutoFormatting="1" itemPrintTitles="1" createdVersion="4" indent="0" showHeaders="0" compact="0" compactData="0" multipleFieldFilters="0">
  <location ref="R22:BD38" firstHeaderRow="1" firstDataRow="2" firstDataCol="1"/>
  <pivotFields count="12">
    <pivotField compact="0" outline="0" showAll="0"/>
    <pivotField axis="axisCol" compact="0" outline="0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5">
        <item x="10"/>
        <item x="8"/>
        <item x="0"/>
        <item x="2"/>
        <item x="1"/>
        <item x="3"/>
        <item x="4"/>
        <item x="5"/>
        <item x="7"/>
        <item x="6"/>
        <item x="9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colItems>
  <dataFields count="1">
    <dataField name="Task Type" fld="9" baseField="0" baseItem="0"/>
  </dataFields>
  <formats count="8">
    <format dxfId="47">
      <pivotArea type="all" dataOnly="0" outline="0" fieldPosition="0"/>
    </format>
    <format dxfId="46">
      <pivotArea grandCol="1" outline="0" collapsedLevelsAreSubtotals="1" fieldPosition="0"/>
    </format>
    <format dxfId="45">
      <pivotArea type="origin" dataOnly="0" labelOnly="1" outline="0" fieldPosition="0"/>
    </format>
    <format dxfId="44">
      <pivotArea type="topRight" dataOnly="0" labelOnly="1" outline="0" fieldPosition="0"/>
    </format>
    <format dxfId="43">
      <pivotArea dataOnly="0" labelOnly="1" outline="0" fieldPosition="0">
        <references count="1">
          <reference field="1" count="0"/>
        </references>
      </pivotArea>
    </format>
    <format dxfId="42">
      <pivotArea dataOnly="0" labelOnly="1" grandCol="1" outline="0" fieldPosition="0"/>
    </format>
    <format dxfId="41">
      <pivotArea grandRow="1" outline="0" collapsedLevelsAreSubtotals="1" fieldPosition="0"/>
    </format>
    <format dxfId="40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roject Wise Time" cacheId="14" applyNumberFormats="0" applyBorderFormats="0" applyFontFormats="0" applyPatternFormats="0" applyAlignmentFormats="0" applyWidthHeightFormats="1" dataCaption="Values" grandTotalCaption="Total" updatedVersion="4" minRefreshableVersion="3" useAutoFormatting="1" itemPrintTitles="1" createdVersion="4" indent="0" showHeaders="0" outline="1" outlineData="1" multipleFieldFilters="0" chartFormat="1" rowHeaderCaption="Project" colHeaderCaption="">
  <location ref="R4:BD21" firstHeaderRow="1" firstDataRow="2" firstDataCol="1"/>
  <pivotFields count="9">
    <pivotField axis="axisCol" showAll="0">
      <items count="3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axis="axisRow" showAll="0">
      <items count="33">
        <item sd="0" m="1" x="19"/>
        <item sd="0" m="1" x="23"/>
        <item sd="0" x="7"/>
        <item sd="0" x="8"/>
        <item sd="0" m="1" x="26"/>
        <item sd="0" x="4"/>
        <item sd="0" x="5"/>
        <item sd="0" x="3"/>
        <item sd="0" m="1" x="27"/>
        <item sd="0" x="9"/>
        <item sd="0" m="1" x="24"/>
        <item sd="0" m="1" x="31"/>
        <item sd="0" x="6"/>
        <item sd="0" m="1" x="25"/>
        <item sd="0" x="1"/>
        <item sd="0" m="1" x="20"/>
        <item sd="0" x="18"/>
        <item sd="0" m="1" x="30"/>
        <item sd="0" x="2"/>
        <item sd="0" x="17"/>
        <item sd="0" m="1" x="22"/>
        <item sd="0" m="1" x="29"/>
        <item n="General" sd="0" m="1" x="21"/>
        <item m="1" x="28"/>
        <item x="11"/>
        <item x="10"/>
        <item x="12"/>
        <item x="13"/>
        <item n="General2" x="0"/>
        <item x="14"/>
        <item x="15"/>
        <item x="16"/>
        <item t="default" sd="0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20">
    <i>
      <x v="2"/>
    </i>
    <i>
      <x v="3"/>
    </i>
    <i>
      <x v="5"/>
    </i>
    <i>
      <x v="6"/>
    </i>
    <i>
      <x v="7"/>
    </i>
    <i>
      <x v="9"/>
    </i>
    <i>
      <x v="12"/>
    </i>
    <i>
      <x v="14"/>
    </i>
    <i>
      <x v="16"/>
    </i>
    <i>
      <x v="18"/>
    </i>
    <i>
      <x v="19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colItems>
  <dataFields count="1">
    <dataField name="Project " fld="8" baseField="0" baseItem="0"/>
  </dataFields>
  <formats count="53">
    <format dxfId="100">
      <pivotArea dataOnly="0" labelOnly="1" outline="0" axis="axisValues" fieldPosition="0"/>
    </format>
    <format dxfId="99">
      <pivotArea dataOnly="0" labelOnly="1" outline="0" axis="axisValues" fieldPosition="0"/>
    </format>
    <format dxfId="98">
      <pivotArea type="all" dataOnly="0" outline="0" fieldPosition="0"/>
    </format>
    <format dxfId="97">
      <pivotArea grandRow="1" outline="0" collapsedLevelsAreSubtotals="1" fieldPosition="0"/>
    </format>
    <format dxfId="96">
      <pivotArea field="0" type="button" dataOnly="0" labelOnly="1" outline="0" axis="axisCol" fieldPosition="0"/>
    </format>
    <format dxfId="95">
      <pivotArea dataOnly="0" labelOnly="1" outline="0" axis="axisValues" fieldPosition="0"/>
    </format>
    <format dxfId="94">
      <pivotArea dataOnly="0" labelOnly="1" grandRow="1" outline="0" fieldPosition="0"/>
    </format>
    <format dxfId="93">
      <pivotArea grandRow="1" outline="0" collapsedLevelsAreSubtotals="1" fieldPosition="0"/>
    </format>
    <format dxfId="92">
      <pivotArea field="1" type="button" dataOnly="0" labelOnly="1" outline="0" axis="axisRow" fieldPosition="0"/>
    </format>
    <format dxfId="91">
      <pivotArea outline="0" collapsedLevelsAreSubtotals="1" fieldPosition="0"/>
    </format>
    <format dxfId="90">
      <pivotArea dataOnly="0" labelOnly="1" fieldPosition="0">
        <references count="1">
          <reference field="1" count="1">
            <x v="0"/>
          </reference>
        </references>
      </pivotArea>
    </format>
    <format dxfId="89">
      <pivotArea dataOnly="0" labelOnly="1" fieldPosition="0">
        <references count="1">
          <reference field="0" count="0"/>
        </references>
      </pivotArea>
    </format>
    <format dxfId="88">
      <pivotArea dataOnly="0" labelOnly="1" grandCol="1" outline="0" fieldPosition="0"/>
    </format>
    <format dxfId="87">
      <pivotArea type="origin" dataOnly="0" labelOnly="1" outline="0" fieldPosition="0"/>
    </format>
    <format dxfId="86">
      <pivotArea type="topRight" dataOnly="0" labelOnly="1" outline="0" fieldPosition="0"/>
    </format>
    <format dxfId="85">
      <pivotArea type="origin" dataOnly="0" labelOnly="1" outline="0" fieldPosition="0"/>
    </format>
    <format dxfId="84">
      <pivotArea type="topRight" dataOnly="0" labelOnly="1" outline="0" fieldPosition="0"/>
    </format>
    <format dxfId="83">
      <pivotArea type="origin" dataOnly="0" labelOnly="1" outline="0" fieldPosition="0"/>
    </format>
    <format dxfId="82">
      <pivotArea type="topRight" dataOnly="0" labelOnly="1" outline="0" fieldPosition="0"/>
    </format>
    <format dxfId="81">
      <pivotArea dataOnly="0" labelOnly="1" fieldPosition="0">
        <references count="1">
          <reference field="0" count="0"/>
        </references>
      </pivotArea>
    </format>
    <format dxfId="80">
      <pivotArea dataOnly="0" labelOnly="1" grandCol="1" outline="0" fieldPosition="0"/>
    </format>
    <format dxfId="79">
      <pivotArea type="origin" dataOnly="0" labelOnly="1" outline="0" fieldPosition="0"/>
    </format>
    <format dxfId="78">
      <pivotArea dataOnly="0" labelOnly="1" fieldPosition="0">
        <references count="1">
          <reference field="0" count="1">
            <x v="0"/>
          </reference>
        </references>
      </pivotArea>
    </format>
    <format dxfId="77">
      <pivotArea type="topRight" dataOnly="0" labelOnly="1" outline="0" offset="A1" fieldPosition="0"/>
    </format>
    <format dxfId="76">
      <pivotArea dataOnly="0" labelOnly="1" fieldPosition="0">
        <references count="1">
          <reference field="0" count="1">
            <x v="1"/>
          </reference>
        </references>
      </pivotArea>
    </format>
    <format dxfId="75">
      <pivotArea type="topRight" dataOnly="0" labelOnly="1" outline="0" offset="B1" fieldPosition="0"/>
    </format>
    <format dxfId="74">
      <pivotArea dataOnly="0" labelOnly="1" fieldPosition="0">
        <references count="1">
          <reference field="0" count="1">
            <x v="2"/>
          </reference>
        </references>
      </pivotArea>
    </format>
    <format dxfId="73">
      <pivotArea type="topRight" dataOnly="0" labelOnly="1" outline="0" offset="C1" fieldPosition="0"/>
    </format>
    <format dxfId="72">
      <pivotArea dataOnly="0" labelOnly="1" fieldPosition="0">
        <references count="1">
          <reference field="0" count="1">
            <x v="3"/>
          </reference>
        </references>
      </pivotArea>
    </format>
    <format dxfId="71">
      <pivotArea type="topRight" dataOnly="0" labelOnly="1" outline="0" offset="D1" fieldPosition="0"/>
    </format>
    <format dxfId="70">
      <pivotArea dataOnly="0" labelOnly="1" fieldPosition="0">
        <references count="1">
          <reference field="0" count="1">
            <x v="4"/>
          </reference>
        </references>
      </pivotArea>
    </format>
    <format dxfId="69">
      <pivotArea type="topRight" dataOnly="0" labelOnly="1" outline="0" offset="E1" fieldPosition="0"/>
    </format>
    <format dxfId="68">
      <pivotArea dataOnly="0" labelOnly="1" fieldPosition="0">
        <references count="1">
          <reference field="0" count="1">
            <x v="5"/>
          </reference>
        </references>
      </pivotArea>
    </format>
    <format dxfId="67">
      <pivotArea type="topRight" dataOnly="0" labelOnly="1" outline="0" offset="F1" fieldPosition="0"/>
    </format>
    <format dxfId="66">
      <pivotArea dataOnly="0" labelOnly="1" fieldPosition="0">
        <references count="1">
          <reference field="0" count="1">
            <x v="6"/>
          </reference>
        </references>
      </pivotArea>
    </format>
    <format dxfId="65">
      <pivotArea type="topRight" dataOnly="0" labelOnly="1" outline="0" offset="G1" fieldPosition="0"/>
    </format>
    <format dxfId="64">
      <pivotArea dataOnly="0" labelOnly="1" fieldPosition="0">
        <references count="1">
          <reference field="0" count="1">
            <x v="7"/>
          </reference>
        </references>
      </pivotArea>
    </format>
    <format dxfId="63">
      <pivotArea type="topRight" dataOnly="0" labelOnly="1" outline="0" offset="H1" fieldPosition="0"/>
    </format>
    <format dxfId="62">
      <pivotArea dataOnly="0" labelOnly="1" fieldPosition="0">
        <references count="1">
          <reference field="0" count="1">
            <x v="8"/>
          </reference>
        </references>
      </pivotArea>
    </format>
    <format dxfId="61">
      <pivotArea type="topRight" dataOnly="0" labelOnly="1" outline="0" offset="I1" fieldPosition="0"/>
    </format>
    <format dxfId="60">
      <pivotArea dataOnly="0" labelOnly="1" fieldPosition="0">
        <references count="1">
          <reference field="0" count="1">
            <x v="9"/>
          </reference>
        </references>
      </pivotArea>
    </format>
    <format dxfId="59">
      <pivotArea type="topRight" dataOnly="0" labelOnly="1" outline="0" offset="J1" fieldPosition="0"/>
    </format>
    <format dxfId="58">
      <pivotArea dataOnly="0" labelOnly="1" fieldPosition="0">
        <references count="1">
          <reference field="0" count="1">
            <x v="10"/>
          </reference>
        </references>
      </pivotArea>
    </format>
    <format dxfId="57">
      <pivotArea type="topRight" dataOnly="0" labelOnly="1" outline="0" offset="K1" fieldPosition="0"/>
    </format>
    <format dxfId="56">
      <pivotArea dataOnly="0" labelOnly="1" fieldPosition="0">
        <references count="1">
          <reference field="0" count="1">
            <x v="11"/>
          </reference>
        </references>
      </pivotArea>
    </format>
    <format dxfId="55">
      <pivotArea type="topRight" dataOnly="0" labelOnly="1" outline="0" offset="L1" fieldPosition="0"/>
    </format>
    <format dxfId="54">
      <pivotArea dataOnly="0" labelOnly="1" fieldPosition="0">
        <references count="1">
          <reference field="0" count="1">
            <x v="12"/>
          </reference>
        </references>
      </pivotArea>
    </format>
    <format dxfId="53">
      <pivotArea type="topRight" dataOnly="0" labelOnly="1" outline="0" offset="M1" fieldPosition="0"/>
    </format>
    <format dxfId="52">
      <pivotArea dataOnly="0" labelOnly="1" fieldPosition="0">
        <references count="1">
          <reference field="0" count="1">
            <x v="13"/>
          </reference>
        </references>
      </pivotArea>
    </format>
    <format dxfId="51">
      <pivotArea type="topRight" dataOnly="0" labelOnly="1" outline="0" offset="N1" fieldPosition="0"/>
    </format>
    <format dxfId="50">
      <pivotArea dataOnly="0" labelOnly="1" fieldPosition="0">
        <references count="1">
          <reference field="0" count="1">
            <x v="14"/>
          </reference>
        </references>
      </pivotArea>
    </format>
    <format dxfId="49">
      <pivotArea type="topRight" dataOnly="0" labelOnly="1" outline="0" offset="O1" fieldPosition="0"/>
    </format>
    <format dxfId="48">
      <pivotArea dataOnly="0" labelOnly="1" fieldPosition="0">
        <references count="1">
          <reference field="0" count="1">
            <x v="15"/>
          </reference>
        </references>
      </pivotArea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grandTotalCaption="Total" updatedVersion="4" minRefreshableVersion="3" useAutoFormatting="1" itemPrintTitles="1" createdVersion="4" indent="0" outline="1" outlineData="1" multipleFieldFilters="0" rowHeaderCaption="Task">
  <location ref="H2:I9" firstHeaderRow="1" firstDataRow="1" firstDataCol="1"/>
  <pivotFields count="9">
    <pivotField showAll="0"/>
    <pivotField showAll="0"/>
    <pivotField axis="axisRow" showAll="0">
      <items count="59">
        <item x="2"/>
        <item m="1" x="52"/>
        <item m="1" x="16"/>
        <item m="1" x="34"/>
        <item m="1" x="22"/>
        <item m="1" x="7"/>
        <item m="1" x="46"/>
        <item m="1" x="27"/>
        <item m="1" x="10"/>
        <item m="1" x="50"/>
        <item m="1" x="6"/>
        <item m="1" x="49"/>
        <item m="1" x="23"/>
        <item m="1" x="29"/>
        <item m="1" x="26"/>
        <item m="1" x="36"/>
        <item m="1" x="31"/>
        <item m="1" x="43"/>
        <item m="1" x="32"/>
        <item m="1" x="41"/>
        <item m="1" x="11"/>
        <item m="1" x="45"/>
        <item m="1" x="20"/>
        <item m="1" x="56"/>
        <item m="1" x="51"/>
        <item m="1" x="24"/>
        <item m="1" x="42"/>
        <item m="1" x="12"/>
        <item m="1" x="54"/>
        <item m="1" x="44"/>
        <item m="1" x="19"/>
        <item m="1" x="8"/>
        <item m="1" x="14"/>
        <item m="1" x="55"/>
        <item m="1" x="37"/>
        <item m="1" x="18"/>
        <item m="1" x="38"/>
        <item m="1" x="13"/>
        <item m="1" x="47"/>
        <item m="1" x="39"/>
        <item m="1" x="35"/>
        <item m="1" x="30"/>
        <item m="1" x="40"/>
        <item m="1" x="21"/>
        <item m="1" x="28"/>
        <item m="1" x="48"/>
        <item m="1" x="25"/>
        <item m="1" x="17"/>
        <item m="1" x="15"/>
        <item m="1" x="33"/>
        <item m="1" x="53"/>
        <item m="1" x="57"/>
        <item m="1" x="9"/>
        <item x="0"/>
        <item x="1"/>
        <item x="3"/>
        <item x="4"/>
        <item x="5"/>
        <item t="default"/>
      </items>
    </pivotField>
    <pivotField showAll="0"/>
    <pivotField showAll="0"/>
    <pivotField numFmtId="164" showAll="0"/>
    <pivotField numFmtId="164" showAll="0"/>
    <pivotField dataField="1" showAll="0"/>
    <pivotField showAll="0"/>
  </pivotFields>
  <rowFields count="1">
    <field x="2"/>
  </rowFields>
  <rowItems count="7">
    <i>
      <x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dataFields count="1">
    <dataField name="  Total Hours" fld="7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dataOnly="0" labelOnly="1" outline="0" axis="axisValues" fieldPosition="0"/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Project">
  <location ref="E2:F5" firstHeaderRow="1" firstDataRow="1" firstDataCol="1"/>
  <pivotFields count="9">
    <pivotField axis="axisRow" showAll="0">
      <items count="11">
        <item n="General" sd="0" x="1"/>
        <item sd="0" m="1" x="5"/>
        <item sd="0" m="1" x="2"/>
        <item sd="0" m="1" x="7"/>
        <item sd="0" m="1" x="4"/>
        <item sd="0" m="1" x="8"/>
        <item sd="0" m="1" x="3"/>
        <item sd="0" m="1" x="6"/>
        <item sd="0" m="1" x="9"/>
        <item x="0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dataField="1" showAll="0"/>
    <pivotField showAll="0"/>
  </pivotFields>
  <rowFields count="1">
    <field x="0"/>
  </rowFields>
  <rowItems count="3">
    <i>
      <x/>
    </i>
    <i>
      <x v="9"/>
    </i>
    <i t="grand">
      <x/>
    </i>
  </rowItems>
  <colItems count="1">
    <i/>
  </colItems>
  <dataFields count="1">
    <dataField name="  Total Hours" fld="7" baseField="0" baseItem="0"/>
  </dataFields>
  <formats count="3">
    <format dxfId="9">
      <pivotArea type="all" dataOnly="0" outline="0" fieldPosition="0"/>
    </format>
    <format dxfId="8">
      <pivotArea outline="0" collapsedLevelsAreSubtotals="1" fieldPosition="0"/>
    </format>
    <format dxfId="7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B4:M353" totalsRowShown="0" headerRowDxfId="39" headerRowBorderDxfId="38" tableBorderDxfId="37" totalsRowBorderDxfId="36">
  <autoFilter ref="B4:M353"/>
  <tableColumns count="12">
    <tableColumn id="1" name="S.No" dataDxfId="35"/>
    <tableColumn id="2" name="Wk No" dataDxfId="34"/>
    <tableColumn id="3" name="Project" dataDxfId="33"/>
    <tableColumn id="4" name="Customer" dataDxfId="32"/>
    <tableColumn id="5" name="Task" dataDxfId="31"/>
    <tableColumn id="6" name="Type" dataDxfId="30"/>
    <tableColumn id="7" name="Assigned To" dataDxfId="29"/>
    <tableColumn id="8" name="Start Date " dataDxfId="28"/>
    <tableColumn id="9" name="End Date" dataDxfId="27"/>
    <tableColumn id="10" name="Total Hours" dataDxfId="0"/>
    <tableColumn id="11" name="Status" dataDxfId="26"/>
    <tableColumn id="12" name="Remarks" dataDxfId="2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C55:N80" totalsRowShown="0" headerRowBorderDxfId="24" tableBorderDxfId="23" totalsRowBorderDxfId="22">
  <autoFilter ref="C55:N80">
    <filterColumn colId="4">
      <customFilters>
        <customFilter operator="notEqual" val=" "/>
      </customFilters>
    </filterColumn>
  </autoFilter>
  <tableColumns count="12">
    <tableColumn id="1" name="S.No" dataDxfId="21"/>
    <tableColumn id="2" name="Wk No" dataDxfId="20">
      <calculatedColumnFormula>D4</calculatedColumnFormula>
    </tableColumn>
    <tableColumn id="3" name="Project" dataDxfId="19">
      <calculatedColumnFormula>IF(N4=0,IF(TEXT(E4,"")="Linermgmt","Liner Management",TEXT(E4,"")),"")</calculatedColumnFormula>
    </tableColumn>
    <tableColumn id="4" name="Customer" dataDxfId="18">
      <calculatedColumnFormula>IF(N4=0,IF(TEXT(F4,"")="General","",TEXT(F4,"")),"")</calculatedColumnFormula>
    </tableColumn>
    <tableColumn id="5" name="Task" dataDxfId="17">
      <calculatedColumnFormula>IF(N4=0,TEXT(G4,""),"")</calculatedColumnFormula>
    </tableColumn>
    <tableColumn id="6" name="Type" dataDxfId="16">
      <calculatedColumnFormula>TEXT(H4,"")</calculatedColumnFormula>
    </tableColumn>
    <tableColumn id="7" name="Assigned To" dataDxfId="15"/>
    <tableColumn id="8" name="Start Date " dataDxfId="14"/>
    <tableColumn id="9" name="End Date" dataDxfId="13"/>
    <tableColumn id="10" name="Total Hours" dataDxfId="12">
      <calculatedColumnFormula array="1">SUM(IF(G56=TIP,THIP))</calculatedColumnFormula>
    </tableColumn>
    <tableColumn id="11" name="Status" dataDxfId="11">
      <calculatedColumnFormula>TEXT(INDEX(SIP,SUMPRODUCT(MAX((TIP=G56)*ROW(TIP)))-ROW(SIP)+1),"")</calculatedColumnFormula>
    </tableColumn>
    <tableColumn id="12" name="Remarks" dataDxfId="1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\iGrads\Technical%20Answer%20Sheet_Jay_old.docx" TargetMode="External"/><Relationship Id="rId3" Type="http://schemas.openxmlformats.org/officeDocument/2006/relationships/hyperlink" Target="Grid_Details.xlsx" TargetMode="External"/><Relationship Id="rId7" Type="http://schemas.openxmlformats.org/officeDocument/2006/relationships/hyperlink" Target="..\iGrads\Technical%20Interview%20Questions.docx" TargetMode="Externa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hyperlink" Target="file:///D:\DATA\IPmsg.log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file:///C:\DemoError.txt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file:///\\iicold\common\Techgroup\Documents\TicketStatus.xls" TargetMode="External"/><Relationship Id="rId9" Type="http://schemas.openxmlformats.org/officeDocument/2006/relationships/hyperlink" Target="file:///D:\temp\I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BD354"/>
  <sheetViews>
    <sheetView showGridLines="0" tabSelected="1" topLeftCell="A293" workbookViewId="0">
      <selection activeCell="F305" sqref="F305"/>
    </sheetView>
  </sheetViews>
  <sheetFormatPr defaultRowHeight="15"/>
  <cols>
    <col min="2" max="2" width="8.85546875" customWidth="1"/>
    <col min="3" max="3" width="8.5703125" style="44" customWidth="1"/>
    <col min="4" max="4" width="17.85546875" style="2" bestFit="1" customWidth="1"/>
    <col min="5" max="5" width="11.7109375" customWidth="1"/>
    <col min="6" max="6" width="41" bestFit="1" customWidth="1"/>
    <col min="7" max="7" width="13.28515625" style="2" bestFit="1" customWidth="1"/>
    <col min="8" max="8" width="13.7109375" style="2" customWidth="1"/>
    <col min="9" max="10" width="20.7109375" style="2" bestFit="1" customWidth="1"/>
    <col min="11" max="11" width="13.140625" style="44" customWidth="1"/>
    <col min="12" max="12" width="10.85546875" style="2" bestFit="1" customWidth="1"/>
    <col min="13" max="13" width="10.7109375" customWidth="1"/>
    <col min="15" max="15" width="8.5703125" customWidth="1"/>
    <col min="16" max="16" width="5" customWidth="1"/>
    <col min="17" max="17" width="5.7109375" customWidth="1"/>
    <col min="18" max="18" width="17.85546875" customWidth="1"/>
    <col min="19" max="24" width="3" customWidth="1"/>
    <col min="25" max="25" width="4" customWidth="1"/>
    <col min="26" max="27" width="3" customWidth="1"/>
    <col min="28" max="29" width="5" customWidth="1"/>
    <col min="30" max="31" width="6" customWidth="1"/>
    <col min="32" max="32" width="5" customWidth="1"/>
    <col min="33" max="33" width="4" customWidth="1"/>
    <col min="34" max="34" width="5" customWidth="1"/>
    <col min="35" max="38" width="6" customWidth="1"/>
    <col min="39" max="40" width="5" customWidth="1"/>
    <col min="41" max="41" width="6" customWidth="1"/>
    <col min="42" max="42" width="5" customWidth="1"/>
    <col min="43" max="44" width="6" customWidth="1"/>
    <col min="45" max="46" width="3" customWidth="1"/>
    <col min="47" max="47" width="5" customWidth="1"/>
    <col min="48" max="48" width="3" customWidth="1"/>
    <col min="49" max="49" width="6" customWidth="1"/>
    <col min="50" max="51" width="3" customWidth="1"/>
    <col min="52" max="52" width="4" customWidth="1"/>
    <col min="53" max="53" width="3" customWidth="1"/>
    <col min="54" max="54" width="3.42578125" customWidth="1"/>
    <col min="55" max="55" width="3" customWidth="1"/>
    <col min="56" max="56" width="7" customWidth="1"/>
  </cols>
  <sheetData>
    <row r="4" spans="2:56">
      <c r="B4" s="48" t="s">
        <v>0</v>
      </c>
      <c r="C4" s="23" t="s">
        <v>1</v>
      </c>
      <c r="D4" s="23" t="s">
        <v>2</v>
      </c>
      <c r="E4" s="58" t="s">
        <v>3</v>
      </c>
      <c r="F4" s="59" t="s">
        <v>4</v>
      </c>
      <c r="G4" s="23" t="s">
        <v>5</v>
      </c>
      <c r="H4" s="23" t="s">
        <v>6</v>
      </c>
      <c r="I4" s="23" t="s">
        <v>7</v>
      </c>
      <c r="J4" s="23" t="s">
        <v>8</v>
      </c>
      <c r="K4" s="23" t="s">
        <v>9</v>
      </c>
      <c r="L4" s="23" t="s">
        <v>10</v>
      </c>
      <c r="M4" s="49" t="s">
        <v>11</v>
      </c>
      <c r="O4" s="72"/>
      <c r="P4" s="72"/>
      <c r="R4" s="82" t="s">
        <v>220</v>
      </c>
      <c r="S4" s="98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3"/>
    </row>
    <row r="5" spans="2:56">
      <c r="B5" s="46">
        <v>1</v>
      </c>
      <c r="C5" s="9">
        <v>27</v>
      </c>
      <c r="D5" s="10" t="s">
        <v>13</v>
      </c>
      <c r="E5" s="35"/>
      <c r="F5" s="34" t="s">
        <v>12</v>
      </c>
      <c r="G5" s="34" t="s">
        <v>20</v>
      </c>
      <c r="H5" s="9" t="s">
        <v>14</v>
      </c>
      <c r="I5" s="85">
        <v>41092</v>
      </c>
      <c r="J5" s="85">
        <v>41097</v>
      </c>
      <c r="K5" s="9">
        <v>35</v>
      </c>
      <c r="L5" s="9" t="s">
        <v>15</v>
      </c>
      <c r="M5" s="57"/>
      <c r="O5" s="72"/>
      <c r="P5" s="72"/>
      <c r="R5" s="98"/>
      <c r="S5" s="82">
        <v>27</v>
      </c>
      <c r="T5" s="82">
        <v>28</v>
      </c>
      <c r="U5" s="82">
        <v>29</v>
      </c>
      <c r="V5" s="82">
        <v>30</v>
      </c>
      <c r="W5" s="82">
        <v>31</v>
      </c>
      <c r="X5" s="82">
        <v>32</v>
      </c>
      <c r="Y5" s="82">
        <v>33</v>
      </c>
      <c r="Z5" s="82">
        <v>34</v>
      </c>
      <c r="AA5" s="82">
        <v>35</v>
      </c>
      <c r="AB5" s="82">
        <v>36</v>
      </c>
      <c r="AC5" s="82">
        <v>37</v>
      </c>
      <c r="AD5" s="82">
        <v>38</v>
      </c>
      <c r="AE5" s="82">
        <v>39</v>
      </c>
      <c r="AF5" s="82">
        <v>40</v>
      </c>
      <c r="AG5" s="82">
        <v>41</v>
      </c>
      <c r="AH5" s="82">
        <v>42</v>
      </c>
      <c r="AI5" s="82">
        <v>43</v>
      </c>
      <c r="AJ5" s="82">
        <v>44</v>
      </c>
      <c r="AK5" s="82">
        <v>45</v>
      </c>
      <c r="AL5" s="82">
        <v>46</v>
      </c>
      <c r="AM5" s="82">
        <v>47</v>
      </c>
      <c r="AN5" s="82">
        <v>48</v>
      </c>
      <c r="AO5" s="82">
        <v>49</v>
      </c>
      <c r="AP5" s="82">
        <v>50</v>
      </c>
      <c r="AQ5" s="82">
        <v>51</v>
      </c>
      <c r="AR5" s="82">
        <v>52</v>
      </c>
      <c r="AS5" s="82">
        <v>18</v>
      </c>
      <c r="AT5" s="82">
        <v>19</v>
      </c>
      <c r="AU5" s="82">
        <v>20</v>
      </c>
      <c r="AV5" s="82">
        <v>22</v>
      </c>
      <c r="AW5" s="82" t="s">
        <v>377</v>
      </c>
      <c r="AX5" s="82">
        <v>21</v>
      </c>
      <c r="AY5" s="82">
        <v>23</v>
      </c>
      <c r="AZ5" s="82">
        <v>24</v>
      </c>
      <c r="BA5" s="82">
        <v>26</v>
      </c>
      <c r="BB5" s="82" t="s">
        <v>365</v>
      </c>
      <c r="BC5" s="82">
        <v>25</v>
      </c>
      <c r="BD5" s="82" t="s">
        <v>120</v>
      </c>
    </row>
    <row r="6" spans="2:56">
      <c r="B6" s="46">
        <v>2</v>
      </c>
      <c r="C6" s="9">
        <v>27</v>
      </c>
      <c r="D6" s="34" t="s">
        <v>26</v>
      </c>
      <c r="E6" s="35"/>
      <c r="F6" s="34" t="s">
        <v>21</v>
      </c>
      <c r="G6" s="34" t="s">
        <v>20</v>
      </c>
      <c r="H6" s="9" t="s">
        <v>14</v>
      </c>
      <c r="I6" s="85">
        <v>41094</v>
      </c>
      <c r="J6" s="85">
        <v>41097</v>
      </c>
      <c r="K6" s="9">
        <v>2</v>
      </c>
      <c r="L6" s="9" t="s">
        <v>15</v>
      </c>
      <c r="M6" s="57"/>
      <c r="O6" s="72"/>
      <c r="P6" s="72"/>
      <c r="R6" s="15" t="s">
        <v>42</v>
      </c>
      <c r="S6" s="33"/>
      <c r="T6" s="33"/>
      <c r="U6" s="33"/>
      <c r="V6" s="33">
        <v>29</v>
      </c>
      <c r="W6" s="33">
        <v>34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>
        <v>63</v>
      </c>
    </row>
    <row r="7" spans="2:56">
      <c r="B7" s="46">
        <v>3</v>
      </c>
      <c r="C7" s="9">
        <v>27</v>
      </c>
      <c r="D7" s="34" t="s">
        <v>27</v>
      </c>
      <c r="E7" s="35"/>
      <c r="F7" s="34" t="s">
        <v>22</v>
      </c>
      <c r="G7" s="34" t="s">
        <v>20</v>
      </c>
      <c r="H7" s="9" t="s">
        <v>14</v>
      </c>
      <c r="I7" s="85">
        <v>41094</v>
      </c>
      <c r="J7" s="85">
        <v>41097</v>
      </c>
      <c r="K7" s="9">
        <v>2</v>
      </c>
      <c r="L7" s="9" t="s">
        <v>15</v>
      </c>
      <c r="M7" s="57"/>
      <c r="O7" s="72"/>
      <c r="P7" s="72"/>
      <c r="R7" s="15" t="s">
        <v>49</v>
      </c>
      <c r="S7" s="33"/>
      <c r="T7" s="33"/>
      <c r="U7" s="33"/>
      <c r="V7" s="33"/>
      <c r="W7" s="33">
        <v>14</v>
      </c>
      <c r="X7" s="33">
        <v>32</v>
      </c>
      <c r="Y7" s="33">
        <v>17</v>
      </c>
      <c r="Z7" s="33"/>
      <c r="AA7" s="33">
        <v>6</v>
      </c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>
        <v>69</v>
      </c>
    </row>
    <row r="8" spans="2:56">
      <c r="B8" s="46">
        <v>4</v>
      </c>
      <c r="C8" s="9">
        <v>27</v>
      </c>
      <c r="D8" s="34" t="s">
        <v>18</v>
      </c>
      <c r="E8" s="35"/>
      <c r="F8" s="34" t="s">
        <v>23</v>
      </c>
      <c r="G8" s="34" t="s">
        <v>20</v>
      </c>
      <c r="H8" s="9" t="s">
        <v>14</v>
      </c>
      <c r="I8" s="85">
        <v>41095</v>
      </c>
      <c r="J8" s="85">
        <v>41095</v>
      </c>
      <c r="K8" s="9">
        <v>3</v>
      </c>
      <c r="L8" s="9" t="s">
        <v>15</v>
      </c>
      <c r="M8" s="57"/>
      <c r="O8" s="72"/>
      <c r="P8" s="72"/>
      <c r="R8" s="15" t="s">
        <v>36</v>
      </c>
      <c r="S8" s="33"/>
      <c r="T8" s="33"/>
      <c r="U8" s="33">
        <v>5</v>
      </c>
      <c r="V8" s="33"/>
      <c r="W8" s="33"/>
      <c r="X8" s="33"/>
      <c r="Y8" s="33"/>
      <c r="Z8" s="33"/>
      <c r="AA8" s="33"/>
      <c r="AB8" s="33"/>
      <c r="AC8" s="33">
        <v>1.1599999999999999</v>
      </c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>
        <v>25</v>
      </c>
      <c r="AW8" s="33"/>
      <c r="AX8" s="33">
        <v>0</v>
      </c>
      <c r="AY8" s="33"/>
      <c r="AZ8" s="33"/>
      <c r="BA8" s="33">
        <v>3</v>
      </c>
      <c r="BB8" s="33">
        <v>2</v>
      </c>
      <c r="BC8" s="33"/>
      <c r="BD8" s="33">
        <v>36.159999999999997</v>
      </c>
    </row>
    <row r="9" spans="2:56">
      <c r="B9" s="46">
        <v>5</v>
      </c>
      <c r="C9" s="9">
        <v>27</v>
      </c>
      <c r="D9" s="34" t="s">
        <v>18</v>
      </c>
      <c r="E9" s="35"/>
      <c r="F9" s="34" t="s">
        <v>25</v>
      </c>
      <c r="G9" s="34" t="s">
        <v>20</v>
      </c>
      <c r="H9" s="9" t="s">
        <v>14</v>
      </c>
      <c r="I9" s="85">
        <v>41096</v>
      </c>
      <c r="J9" s="85">
        <v>41096</v>
      </c>
      <c r="K9" s="9">
        <v>3</v>
      </c>
      <c r="L9" s="9" t="s">
        <v>15</v>
      </c>
      <c r="M9" s="57"/>
      <c r="O9" s="72"/>
      <c r="P9" s="72"/>
      <c r="R9" s="15" t="s">
        <v>48</v>
      </c>
      <c r="S9" s="33"/>
      <c r="T9" s="33"/>
      <c r="U9" s="33">
        <v>3</v>
      </c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>
        <v>3</v>
      </c>
    </row>
    <row r="10" spans="2:56">
      <c r="B10" s="46">
        <v>6</v>
      </c>
      <c r="C10" s="9">
        <v>28</v>
      </c>
      <c r="D10" s="10" t="s">
        <v>13</v>
      </c>
      <c r="E10" s="35"/>
      <c r="F10" s="34" t="s">
        <v>19</v>
      </c>
      <c r="G10" s="34" t="s">
        <v>20</v>
      </c>
      <c r="H10" s="9" t="s">
        <v>14</v>
      </c>
      <c r="I10" s="85">
        <v>41099</v>
      </c>
      <c r="J10" s="85">
        <v>41099</v>
      </c>
      <c r="K10" s="9">
        <v>5</v>
      </c>
      <c r="L10" s="9" t="s">
        <v>16</v>
      </c>
      <c r="M10" s="57"/>
      <c r="O10" s="72"/>
      <c r="P10" s="72"/>
      <c r="R10" s="15" t="s">
        <v>18</v>
      </c>
      <c r="S10" s="33">
        <v>6</v>
      </c>
      <c r="T10" s="33">
        <v>10</v>
      </c>
      <c r="U10" s="33"/>
      <c r="V10" s="33"/>
      <c r="W10" s="33"/>
      <c r="X10" s="33">
        <v>4</v>
      </c>
      <c r="Y10" s="33"/>
      <c r="Z10" s="33"/>
      <c r="AA10" s="33">
        <v>6</v>
      </c>
      <c r="AB10" s="33"/>
      <c r="AC10" s="33"/>
      <c r="AD10" s="33"/>
      <c r="AE10" s="33"/>
      <c r="AF10" s="33"/>
      <c r="AG10" s="33"/>
      <c r="AH10" s="33"/>
      <c r="AI10" s="33">
        <v>1.75</v>
      </c>
      <c r="AJ10" s="33"/>
      <c r="AK10" s="33"/>
      <c r="AL10" s="33"/>
      <c r="AM10" s="33"/>
      <c r="AN10" s="33"/>
      <c r="AO10" s="33">
        <v>1</v>
      </c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>
        <v>5.5</v>
      </c>
      <c r="BA10" s="33"/>
      <c r="BB10" s="33">
        <v>0</v>
      </c>
      <c r="BC10" s="33"/>
      <c r="BD10" s="33">
        <v>34.25</v>
      </c>
    </row>
    <row r="11" spans="2:56">
      <c r="B11" s="46">
        <v>7</v>
      </c>
      <c r="C11" s="9">
        <v>28</v>
      </c>
      <c r="D11" s="34" t="s">
        <v>18</v>
      </c>
      <c r="E11" s="35"/>
      <c r="F11" s="34" t="s">
        <v>28</v>
      </c>
      <c r="G11" s="34" t="s">
        <v>20</v>
      </c>
      <c r="H11" s="9" t="s">
        <v>14</v>
      </c>
      <c r="I11" s="85">
        <v>41099</v>
      </c>
      <c r="J11" s="85">
        <v>41099</v>
      </c>
      <c r="K11" s="9">
        <v>5</v>
      </c>
      <c r="L11" s="9" t="s">
        <v>16</v>
      </c>
      <c r="M11" s="57"/>
      <c r="O11" s="72"/>
      <c r="P11" s="72"/>
      <c r="R11" s="15" t="s">
        <v>76</v>
      </c>
      <c r="S11" s="33"/>
      <c r="T11" s="33"/>
      <c r="U11" s="33"/>
      <c r="V11" s="33"/>
      <c r="W11" s="33"/>
      <c r="X11" s="33"/>
      <c r="Y11" s="33"/>
      <c r="Z11" s="33">
        <v>1</v>
      </c>
      <c r="AA11" s="33"/>
      <c r="AB11" s="33">
        <v>2</v>
      </c>
      <c r="AC11" s="33"/>
      <c r="AD11" s="33"/>
      <c r="AE11" s="33"/>
      <c r="AF11" s="33">
        <v>0.5</v>
      </c>
      <c r="AG11" s="33"/>
      <c r="AH11" s="33"/>
      <c r="AI11" s="33">
        <v>4</v>
      </c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>
        <v>4</v>
      </c>
      <c r="AW11" s="33"/>
      <c r="AX11" s="33"/>
      <c r="AY11" s="33">
        <v>5</v>
      </c>
      <c r="AZ11" s="33"/>
      <c r="BA11" s="33"/>
      <c r="BB11" s="33"/>
      <c r="BC11" s="33"/>
      <c r="BD11" s="33">
        <v>16.5</v>
      </c>
    </row>
    <row r="12" spans="2:56">
      <c r="B12" s="46">
        <v>8</v>
      </c>
      <c r="C12" s="9">
        <v>28</v>
      </c>
      <c r="D12" s="34" t="s">
        <v>18</v>
      </c>
      <c r="E12" s="35"/>
      <c r="F12" s="34" t="s">
        <v>29</v>
      </c>
      <c r="G12" s="34" t="s">
        <v>20</v>
      </c>
      <c r="H12" s="9" t="s">
        <v>14</v>
      </c>
      <c r="I12" s="85">
        <v>41092</v>
      </c>
      <c r="J12" s="85">
        <v>41092</v>
      </c>
      <c r="K12" s="9">
        <v>5</v>
      </c>
      <c r="L12" s="9" t="s">
        <v>16</v>
      </c>
      <c r="M12" s="57"/>
      <c r="O12" s="72"/>
      <c r="P12" s="72"/>
      <c r="R12" s="15" t="s">
        <v>73</v>
      </c>
      <c r="S12" s="33"/>
      <c r="T12" s="33"/>
      <c r="U12" s="33">
        <v>5</v>
      </c>
      <c r="V12" s="33">
        <v>8</v>
      </c>
      <c r="W12" s="33"/>
      <c r="X12" s="33"/>
      <c r="Y12" s="33">
        <v>2</v>
      </c>
      <c r="Z12" s="33"/>
      <c r="AA12" s="33">
        <v>5</v>
      </c>
      <c r="AB12" s="33">
        <v>17.5</v>
      </c>
      <c r="AC12" s="33"/>
      <c r="AD12" s="33">
        <v>1</v>
      </c>
      <c r="AE12" s="33"/>
      <c r="AF12" s="33"/>
      <c r="AG12" s="33"/>
      <c r="AH12" s="33"/>
      <c r="AI12" s="33">
        <v>11.33</v>
      </c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>
        <v>2</v>
      </c>
      <c r="AW12" s="33"/>
      <c r="AX12" s="33"/>
      <c r="AY12" s="33"/>
      <c r="AZ12" s="33"/>
      <c r="BA12" s="33"/>
      <c r="BB12" s="33"/>
      <c r="BC12" s="33"/>
      <c r="BD12" s="33">
        <v>51.83</v>
      </c>
    </row>
    <row r="13" spans="2:56">
      <c r="B13" s="46">
        <v>9</v>
      </c>
      <c r="C13" s="9">
        <v>28</v>
      </c>
      <c r="D13" s="34" t="s">
        <v>27</v>
      </c>
      <c r="E13" s="35"/>
      <c r="F13" s="34" t="s">
        <v>30</v>
      </c>
      <c r="G13" s="34" t="s">
        <v>20</v>
      </c>
      <c r="H13" s="9" t="s">
        <v>14</v>
      </c>
      <c r="I13" s="85">
        <v>41101</v>
      </c>
      <c r="J13" s="85">
        <v>41101</v>
      </c>
      <c r="K13" s="9">
        <v>8</v>
      </c>
      <c r="L13" s="9" t="s">
        <v>17</v>
      </c>
      <c r="M13" s="57"/>
      <c r="O13" s="72"/>
      <c r="P13" s="72"/>
      <c r="R13" s="15" t="s">
        <v>26</v>
      </c>
      <c r="S13" s="33">
        <v>2</v>
      </c>
      <c r="T13" s="33"/>
      <c r="U13" s="33">
        <v>8</v>
      </c>
      <c r="V13" s="33"/>
      <c r="W13" s="33"/>
      <c r="X13" s="33">
        <v>4</v>
      </c>
      <c r="Y13" s="33">
        <v>0.5</v>
      </c>
      <c r="Z13" s="33">
        <v>1</v>
      </c>
      <c r="AA13" s="33">
        <v>19</v>
      </c>
      <c r="AB13" s="33"/>
      <c r="AC13" s="33">
        <v>6.6</v>
      </c>
      <c r="AD13" s="33">
        <v>8.83</v>
      </c>
      <c r="AE13" s="33">
        <v>6.5</v>
      </c>
      <c r="AF13" s="33"/>
      <c r="AG13" s="33">
        <v>1.5</v>
      </c>
      <c r="AH13" s="33"/>
      <c r="AI13" s="33">
        <v>2</v>
      </c>
      <c r="AJ13" s="33"/>
      <c r="AK13" s="33"/>
      <c r="AL13" s="33"/>
      <c r="AM13" s="33"/>
      <c r="AN13" s="33"/>
      <c r="AO13" s="33"/>
      <c r="AP13" s="33">
        <v>0.33</v>
      </c>
      <c r="AQ13" s="33"/>
      <c r="AR13" s="33"/>
      <c r="AS13" s="33"/>
      <c r="AT13" s="33"/>
      <c r="AU13" s="33"/>
      <c r="AV13" s="33"/>
      <c r="AW13" s="33"/>
      <c r="AX13" s="33"/>
      <c r="AY13" s="33"/>
      <c r="AZ13" s="33">
        <v>5.5</v>
      </c>
      <c r="BA13" s="33"/>
      <c r="BB13" s="33"/>
      <c r="BC13" s="33"/>
      <c r="BD13" s="33">
        <v>65.759999999999991</v>
      </c>
    </row>
    <row r="14" spans="2:56">
      <c r="B14" s="46">
        <v>10</v>
      </c>
      <c r="C14" s="9">
        <v>28</v>
      </c>
      <c r="D14" s="34" t="s">
        <v>27</v>
      </c>
      <c r="E14" s="35"/>
      <c r="F14" s="34" t="s">
        <v>31</v>
      </c>
      <c r="G14" s="34" t="s">
        <v>20</v>
      </c>
      <c r="H14" s="36" t="s">
        <v>14</v>
      </c>
      <c r="I14" s="85">
        <v>41102</v>
      </c>
      <c r="J14" s="85">
        <v>41102</v>
      </c>
      <c r="K14" s="9">
        <v>8</v>
      </c>
      <c r="L14" s="9" t="s">
        <v>17</v>
      </c>
      <c r="M14" s="57"/>
      <c r="O14" s="72"/>
      <c r="P14" s="72"/>
      <c r="R14" s="15" t="s">
        <v>373</v>
      </c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>
        <v>2</v>
      </c>
      <c r="BD14" s="33">
        <v>2</v>
      </c>
    </row>
    <row r="15" spans="2:56" ht="15" customHeight="1">
      <c r="B15" s="76">
        <v>11</v>
      </c>
      <c r="C15" s="9">
        <v>29</v>
      </c>
      <c r="D15" s="74" t="s">
        <v>26</v>
      </c>
      <c r="E15" s="73" t="s">
        <v>34</v>
      </c>
      <c r="F15" s="74" t="s">
        <v>35</v>
      </c>
      <c r="G15" s="74" t="s">
        <v>32</v>
      </c>
      <c r="H15" s="75" t="s">
        <v>14</v>
      </c>
      <c r="I15" s="85">
        <v>41106</v>
      </c>
      <c r="J15" s="85">
        <v>41110</v>
      </c>
      <c r="K15" s="9">
        <v>3</v>
      </c>
      <c r="L15" s="74" t="s">
        <v>15</v>
      </c>
      <c r="M15" s="77"/>
      <c r="O15" s="72"/>
      <c r="P15" s="72"/>
      <c r="R15" s="15" t="s">
        <v>27</v>
      </c>
      <c r="S15" s="33">
        <v>2</v>
      </c>
      <c r="T15" s="33">
        <v>16</v>
      </c>
      <c r="U15" s="33">
        <v>14</v>
      </c>
      <c r="V15" s="33"/>
      <c r="W15" s="33"/>
      <c r="X15" s="33"/>
      <c r="Y15" s="33">
        <v>8</v>
      </c>
      <c r="Z15" s="33"/>
      <c r="AA15" s="33"/>
      <c r="AB15" s="33">
        <v>2</v>
      </c>
      <c r="AC15" s="33">
        <v>3.75</v>
      </c>
      <c r="AD15" s="33"/>
      <c r="AE15" s="33"/>
      <c r="AF15" s="33"/>
      <c r="AG15" s="33">
        <v>8</v>
      </c>
      <c r="AH15" s="33">
        <v>2</v>
      </c>
      <c r="AI15" s="33">
        <v>0.5</v>
      </c>
      <c r="AJ15" s="33"/>
      <c r="AK15" s="33">
        <v>9.17</v>
      </c>
      <c r="AL15" s="33"/>
      <c r="AM15" s="33"/>
      <c r="AN15" s="33">
        <v>3.33</v>
      </c>
      <c r="AO15" s="33">
        <v>6.5</v>
      </c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>
        <v>75.25</v>
      </c>
    </row>
    <row r="16" spans="2:56">
      <c r="B16" s="46">
        <v>12</v>
      </c>
      <c r="C16" s="9">
        <v>29</v>
      </c>
      <c r="D16" s="39" t="s">
        <v>36</v>
      </c>
      <c r="E16" s="35"/>
      <c r="F16" s="41" t="s">
        <v>39</v>
      </c>
      <c r="G16" s="41" t="s">
        <v>32</v>
      </c>
      <c r="H16" s="40" t="s">
        <v>14</v>
      </c>
      <c r="I16" s="85">
        <v>41106</v>
      </c>
      <c r="J16" s="85">
        <v>41110</v>
      </c>
      <c r="K16" s="9">
        <v>5</v>
      </c>
      <c r="L16" s="9" t="s">
        <v>15</v>
      </c>
      <c r="M16" s="57"/>
      <c r="O16" s="72"/>
      <c r="P16" s="72"/>
      <c r="R16" s="15" t="s">
        <v>371</v>
      </c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>
        <v>5</v>
      </c>
      <c r="BD16" s="33">
        <v>5</v>
      </c>
    </row>
    <row r="17" spans="2:56">
      <c r="B17" s="46">
        <v>13</v>
      </c>
      <c r="C17" s="9">
        <v>29</v>
      </c>
      <c r="D17" s="10" t="s">
        <v>27</v>
      </c>
      <c r="E17" s="35"/>
      <c r="F17" s="41" t="s">
        <v>40</v>
      </c>
      <c r="G17" s="34" t="s">
        <v>20</v>
      </c>
      <c r="H17" s="40" t="s">
        <v>14</v>
      </c>
      <c r="I17" s="85">
        <v>41106</v>
      </c>
      <c r="J17" s="85">
        <v>41110</v>
      </c>
      <c r="K17" s="9">
        <v>12</v>
      </c>
      <c r="L17" s="9" t="s">
        <v>15</v>
      </c>
      <c r="M17" s="57"/>
      <c r="O17" s="72"/>
      <c r="P17" s="72"/>
      <c r="R17" s="15" t="s">
        <v>166</v>
      </c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>
        <v>6.5</v>
      </c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>
        <v>6.5</v>
      </c>
    </row>
    <row r="18" spans="2:56">
      <c r="B18" s="46">
        <v>14</v>
      </c>
      <c r="C18" s="9">
        <v>29</v>
      </c>
      <c r="D18" s="34" t="s">
        <v>27</v>
      </c>
      <c r="E18" s="35"/>
      <c r="F18" s="41" t="s">
        <v>40</v>
      </c>
      <c r="G18" s="34" t="s">
        <v>20</v>
      </c>
      <c r="H18" s="40" t="s">
        <v>14</v>
      </c>
      <c r="I18" s="85">
        <v>41106</v>
      </c>
      <c r="J18" s="85">
        <v>41110</v>
      </c>
      <c r="K18" s="9">
        <v>2</v>
      </c>
      <c r="L18" s="9" t="s">
        <v>15</v>
      </c>
      <c r="M18" s="57"/>
      <c r="O18" s="72"/>
      <c r="P18" s="72"/>
      <c r="R18" s="15" t="s">
        <v>183</v>
      </c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>
        <v>25.5</v>
      </c>
      <c r="AG18" s="33">
        <v>33</v>
      </c>
      <c r="AH18" s="33">
        <v>53.5</v>
      </c>
      <c r="AI18" s="33">
        <v>8.5</v>
      </c>
      <c r="AJ18" s="33">
        <v>33.83</v>
      </c>
      <c r="AK18" s="33"/>
      <c r="AL18" s="33"/>
      <c r="AM18" s="33"/>
      <c r="AN18" s="33"/>
      <c r="AO18" s="33"/>
      <c r="AP18" s="33"/>
      <c r="AQ18" s="33">
        <v>6</v>
      </c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>
        <v>160.32999999999998</v>
      </c>
    </row>
    <row r="19" spans="2:56">
      <c r="B19" s="46">
        <v>15</v>
      </c>
      <c r="C19" s="9">
        <v>29</v>
      </c>
      <c r="D19" s="39" t="s">
        <v>48</v>
      </c>
      <c r="E19" s="35"/>
      <c r="F19" s="42" t="s">
        <v>37</v>
      </c>
      <c r="G19" s="34" t="s">
        <v>20</v>
      </c>
      <c r="H19" s="40" t="s">
        <v>14</v>
      </c>
      <c r="I19" s="85">
        <v>41106</v>
      </c>
      <c r="J19" s="85">
        <v>41110</v>
      </c>
      <c r="K19" s="9">
        <v>3</v>
      </c>
      <c r="L19" s="9" t="s">
        <v>15</v>
      </c>
      <c r="M19" s="57"/>
      <c r="O19" s="72"/>
      <c r="P19" s="72"/>
      <c r="R19" s="15" t="s">
        <v>79</v>
      </c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>
        <v>1</v>
      </c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>
        <v>1</v>
      </c>
    </row>
    <row r="20" spans="2:56">
      <c r="B20" s="46">
        <v>16</v>
      </c>
      <c r="C20" s="9">
        <v>29</v>
      </c>
      <c r="D20" s="34" t="s">
        <v>26</v>
      </c>
      <c r="E20" s="35"/>
      <c r="F20" s="42" t="s">
        <v>38</v>
      </c>
      <c r="G20" s="34" t="s">
        <v>20</v>
      </c>
      <c r="H20" s="40" t="s">
        <v>14</v>
      </c>
      <c r="I20" s="85">
        <v>41106</v>
      </c>
      <c r="J20" s="85">
        <v>41110</v>
      </c>
      <c r="K20" s="9">
        <v>5</v>
      </c>
      <c r="L20" s="9" t="s">
        <v>15</v>
      </c>
      <c r="M20" s="57"/>
      <c r="O20" s="72"/>
      <c r="P20" s="72"/>
      <c r="R20" s="15" t="s">
        <v>254</v>
      </c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>
        <v>16</v>
      </c>
      <c r="AK20" s="33">
        <v>37.17</v>
      </c>
      <c r="AL20" s="33">
        <v>37.83</v>
      </c>
      <c r="AM20" s="33">
        <v>55.4</v>
      </c>
      <c r="AN20" s="33">
        <v>48</v>
      </c>
      <c r="AO20" s="33">
        <v>24.17</v>
      </c>
      <c r="AP20" s="33">
        <v>46.399999999999991</v>
      </c>
      <c r="AQ20" s="33">
        <v>21.84</v>
      </c>
      <c r="AR20" s="33">
        <v>33.149999999999991</v>
      </c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>
        <v>319.95999999999992</v>
      </c>
    </row>
    <row r="21" spans="2:56">
      <c r="B21" s="46">
        <v>17</v>
      </c>
      <c r="C21" s="9">
        <v>29</v>
      </c>
      <c r="D21" s="34" t="s">
        <v>73</v>
      </c>
      <c r="E21" s="35"/>
      <c r="F21" s="42" t="s">
        <v>58</v>
      </c>
      <c r="G21" s="34" t="s">
        <v>20</v>
      </c>
      <c r="H21" s="40" t="s">
        <v>14</v>
      </c>
      <c r="I21" s="85">
        <v>41106</v>
      </c>
      <c r="J21" s="85">
        <v>41110</v>
      </c>
      <c r="K21" s="9">
        <v>5</v>
      </c>
      <c r="L21" s="9" t="s">
        <v>15</v>
      </c>
      <c r="M21" s="57"/>
      <c r="O21" s="72"/>
      <c r="P21" s="72"/>
      <c r="R21" s="15" t="s">
        <v>257</v>
      </c>
      <c r="S21" s="33">
        <v>35</v>
      </c>
      <c r="T21" s="33">
        <v>5</v>
      </c>
      <c r="U21" s="33">
        <v>7</v>
      </c>
      <c r="V21" s="33"/>
      <c r="W21" s="33"/>
      <c r="X21" s="33"/>
      <c r="Y21" s="33">
        <v>8.5</v>
      </c>
      <c r="Z21" s="33">
        <v>30</v>
      </c>
      <c r="AA21" s="33">
        <v>8</v>
      </c>
      <c r="AB21" s="33">
        <v>18.5</v>
      </c>
      <c r="AC21" s="33">
        <v>31.5</v>
      </c>
      <c r="AD21" s="33">
        <v>21.59</v>
      </c>
      <c r="AE21" s="33">
        <v>30.08</v>
      </c>
      <c r="AF21" s="33">
        <v>4.5</v>
      </c>
      <c r="AG21" s="33"/>
      <c r="AH21" s="33">
        <v>2.5</v>
      </c>
      <c r="AI21" s="33">
        <v>4</v>
      </c>
      <c r="AJ21" s="33"/>
      <c r="AK21" s="33">
        <v>0.67</v>
      </c>
      <c r="AL21" s="33"/>
      <c r="AM21" s="33"/>
      <c r="AN21" s="33">
        <v>5.17</v>
      </c>
      <c r="AO21" s="33">
        <v>3.66</v>
      </c>
      <c r="AP21" s="33">
        <v>1</v>
      </c>
      <c r="AQ21" s="33">
        <v>11.33</v>
      </c>
      <c r="AR21" s="33"/>
      <c r="AS21" s="33">
        <v>32</v>
      </c>
      <c r="AT21" s="33">
        <v>24</v>
      </c>
      <c r="AU21" s="33">
        <v>38.5</v>
      </c>
      <c r="AV21" s="33">
        <v>1</v>
      </c>
      <c r="AW21" s="33">
        <v>32</v>
      </c>
      <c r="AX21" s="33"/>
      <c r="AY21" s="33">
        <v>35</v>
      </c>
      <c r="AZ21" s="33">
        <v>31</v>
      </c>
      <c r="BA21" s="33">
        <v>31</v>
      </c>
      <c r="BB21" s="33"/>
      <c r="BC21" s="33">
        <v>25</v>
      </c>
      <c r="BD21" s="33">
        <v>477.5</v>
      </c>
    </row>
    <row r="22" spans="2:56">
      <c r="B22" s="46">
        <v>18</v>
      </c>
      <c r="C22" s="9">
        <v>29</v>
      </c>
      <c r="D22" s="10" t="s">
        <v>13</v>
      </c>
      <c r="E22" s="35"/>
      <c r="F22" s="41" t="s">
        <v>41</v>
      </c>
      <c r="G22" s="34" t="s">
        <v>20</v>
      </c>
      <c r="H22" s="40" t="s">
        <v>14</v>
      </c>
      <c r="I22" s="85">
        <v>41106</v>
      </c>
      <c r="J22" s="85">
        <v>41110</v>
      </c>
      <c r="K22" s="9">
        <v>7</v>
      </c>
      <c r="L22" s="9" t="s">
        <v>15</v>
      </c>
      <c r="M22" s="57"/>
      <c r="O22" s="72"/>
      <c r="P22" s="72"/>
      <c r="R22" s="82" t="s">
        <v>221</v>
      </c>
      <c r="S22" s="98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</row>
    <row r="23" spans="2:56">
      <c r="B23" s="46">
        <v>19</v>
      </c>
      <c r="C23" s="9">
        <v>30</v>
      </c>
      <c r="D23" s="34" t="s">
        <v>42</v>
      </c>
      <c r="E23" s="35"/>
      <c r="F23" s="42" t="s">
        <v>43</v>
      </c>
      <c r="G23" s="34" t="s">
        <v>20</v>
      </c>
      <c r="H23" s="9" t="s">
        <v>14</v>
      </c>
      <c r="I23" s="85">
        <v>41113</v>
      </c>
      <c r="J23" s="85">
        <v>41117</v>
      </c>
      <c r="K23" s="9">
        <v>16</v>
      </c>
      <c r="L23" s="9" t="s">
        <v>17</v>
      </c>
      <c r="M23" s="57"/>
      <c r="O23" s="72"/>
      <c r="R23" s="98"/>
      <c r="S23" s="82">
        <v>27</v>
      </c>
      <c r="T23" s="82">
        <v>28</v>
      </c>
      <c r="U23" s="82">
        <v>29</v>
      </c>
      <c r="V23" s="82">
        <v>30</v>
      </c>
      <c r="W23" s="82">
        <v>31</v>
      </c>
      <c r="X23" s="82">
        <v>32</v>
      </c>
      <c r="Y23" s="82">
        <v>33</v>
      </c>
      <c r="Z23" s="82">
        <v>34</v>
      </c>
      <c r="AA23" s="82">
        <v>35</v>
      </c>
      <c r="AB23" s="82">
        <v>36</v>
      </c>
      <c r="AC23" s="82">
        <v>37</v>
      </c>
      <c r="AD23" s="82">
        <v>38</v>
      </c>
      <c r="AE23" s="82">
        <v>39</v>
      </c>
      <c r="AF23" s="82">
        <v>40</v>
      </c>
      <c r="AG23" s="82">
        <v>41</v>
      </c>
      <c r="AH23" s="82">
        <v>42</v>
      </c>
      <c r="AI23" s="82">
        <v>43</v>
      </c>
      <c r="AJ23" s="82">
        <v>44</v>
      </c>
      <c r="AK23" s="82">
        <v>45</v>
      </c>
      <c r="AL23" s="82">
        <v>46</v>
      </c>
      <c r="AM23" s="82">
        <v>47</v>
      </c>
      <c r="AN23" s="82">
        <v>48</v>
      </c>
      <c r="AO23" s="82">
        <v>49</v>
      </c>
      <c r="AP23" s="82">
        <v>50</v>
      </c>
      <c r="AQ23" s="82">
        <v>51</v>
      </c>
      <c r="AR23" s="82">
        <v>52</v>
      </c>
      <c r="AS23" s="82">
        <v>18</v>
      </c>
      <c r="AT23" s="82">
        <v>19</v>
      </c>
      <c r="AU23" s="82">
        <v>20</v>
      </c>
      <c r="AV23" s="82">
        <v>22</v>
      </c>
      <c r="AW23" s="82" t="s">
        <v>377</v>
      </c>
      <c r="AX23" s="82">
        <v>21</v>
      </c>
      <c r="AY23" s="82">
        <v>23</v>
      </c>
      <c r="AZ23" s="82">
        <v>24</v>
      </c>
      <c r="BA23" s="82">
        <v>26</v>
      </c>
      <c r="BB23" s="82" t="s">
        <v>365</v>
      </c>
      <c r="BC23" s="82">
        <v>25</v>
      </c>
      <c r="BD23" s="82" t="s">
        <v>120</v>
      </c>
    </row>
    <row r="24" spans="2:56">
      <c r="B24" s="46">
        <v>20</v>
      </c>
      <c r="C24" s="9">
        <v>30</v>
      </c>
      <c r="D24" s="34" t="s">
        <v>44</v>
      </c>
      <c r="E24" s="35"/>
      <c r="F24" s="42" t="s">
        <v>45</v>
      </c>
      <c r="G24" s="34" t="s">
        <v>20</v>
      </c>
      <c r="H24" s="9" t="s">
        <v>14</v>
      </c>
      <c r="I24" s="85">
        <v>41113</v>
      </c>
      <c r="J24" s="85">
        <v>41117</v>
      </c>
      <c r="K24" s="9">
        <v>11</v>
      </c>
      <c r="L24" s="9" t="s">
        <v>17</v>
      </c>
      <c r="M24" s="57"/>
      <c r="R24" s="98" t="s">
        <v>13</v>
      </c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>
        <v>15</v>
      </c>
      <c r="AW24" s="80"/>
      <c r="AX24" s="80"/>
      <c r="AY24" s="80">
        <v>35</v>
      </c>
      <c r="AZ24" s="80">
        <v>31</v>
      </c>
      <c r="BA24" s="80">
        <v>31</v>
      </c>
      <c r="BB24" s="80"/>
      <c r="BC24" s="80"/>
      <c r="BD24" s="33">
        <v>112</v>
      </c>
    </row>
    <row r="25" spans="2:56">
      <c r="B25" s="46">
        <v>21</v>
      </c>
      <c r="C25" s="9">
        <v>30</v>
      </c>
      <c r="D25" s="34" t="s">
        <v>73</v>
      </c>
      <c r="E25" s="35"/>
      <c r="F25" s="42" t="s">
        <v>39</v>
      </c>
      <c r="G25" s="10" t="s">
        <v>46</v>
      </c>
      <c r="H25" s="9" t="s">
        <v>14</v>
      </c>
      <c r="I25" s="85">
        <v>41113</v>
      </c>
      <c r="J25" s="85">
        <v>41117</v>
      </c>
      <c r="K25" s="9">
        <v>8</v>
      </c>
      <c r="L25" s="9" t="s">
        <v>17</v>
      </c>
      <c r="M25" s="57"/>
      <c r="R25" s="98" t="s">
        <v>327</v>
      </c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>
        <v>8</v>
      </c>
      <c r="AT25" s="80">
        <v>3</v>
      </c>
      <c r="AU25" s="80"/>
      <c r="AV25" s="80"/>
      <c r="AW25" s="80"/>
      <c r="AX25" s="80"/>
      <c r="AY25" s="80"/>
      <c r="AZ25" s="80"/>
      <c r="BA25" s="80"/>
      <c r="BB25" s="80"/>
      <c r="BC25" s="80">
        <v>30</v>
      </c>
      <c r="BD25" s="33">
        <v>41</v>
      </c>
    </row>
    <row r="26" spans="2:56">
      <c r="B26" s="46">
        <v>22</v>
      </c>
      <c r="C26" s="9">
        <v>30</v>
      </c>
      <c r="D26" s="34" t="s">
        <v>44</v>
      </c>
      <c r="E26" s="35"/>
      <c r="F26" s="34" t="s">
        <v>47</v>
      </c>
      <c r="G26" s="34" t="s">
        <v>20</v>
      </c>
      <c r="H26" s="9" t="s">
        <v>14</v>
      </c>
      <c r="I26" s="85">
        <v>41113</v>
      </c>
      <c r="J26" s="85">
        <v>41117</v>
      </c>
      <c r="K26" s="9">
        <v>2</v>
      </c>
      <c r="L26" s="9" t="s">
        <v>16</v>
      </c>
      <c r="M26" s="57"/>
      <c r="R26" s="98" t="s">
        <v>20</v>
      </c>
      <c r="S26" s="80">
        <v>45</v>
      </c>
      <c r="T26" s="80">
        <v>31</v>
      </c>
      <c r="U26" s="80">
        <v>34</v>
      </c>
      <c r="V26" s="80">
        <v>29</v>
      </c>
      <c r="W26" s="80">
        <v>34</v>
      </c>
      <c r="X26" s="80"/>
      <c r="Y26" s="80">
        <v>16.5</v>
      </c>
      <c r="Z26" s="80">
        <v>30</v>
      </c>
      <c r="AA26" s="80">
        <v>14</v>
      </c>
      <c r="AB26" s="80">
        <v>21</v>
      </c>
      <c r="AC26" s="80">
        <v>34.5</v>
      </c>
      <c r="AD26" s="80">
        <v>21.59</v>
      </c>
      <c r="AE26" s="80">
        <v>30.08</v>
      </c>
      <c r="AF26" s="80">
        <v>30.5</v>
      </c>
      <c r="AG26" s="80">
        <v>34.5</v>
      </c>
      <c r="AH26" s="80">
        <v>56</v>
      </c>
      <c r="AI26" s="80">
        <v>12</v>
      </c>
      <c r="AJ26" s="80">
        <v>43.83</v>
      </c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33">
        <v>517.5</v>
      </c>
    </row>
    <row r="27" spans="2:56">
      <c r="B27" s="46">
        <v>23</v>
      </c>
      <c r="C27" s="9">
        <v>31</v>
      </c>
      <c r="D27" s="34" t="s">
        <v>42</v>
      </c>
      <c r="E27" s="35"/>
      <c r="F27" s="42" t="s">
        <v>43</v>
      </c>
      <c r="G27" s="34" t="s">
        <v>20</v>
      </c>
      <c r="H27" s="9" t="s">
        <v>14</v>
      </c>
      <c r="I27" s="85">
        <v>41120</v>
      </c>
      <c r="J27" s="85">
        <v>41125</v>
      </c>
      <c r="K27" s="9">
        <v>34</v>
      </c>
      <c r="L27" s="9" t="s">
        <v>15</v>
      </c>
      <c r="M27" s="57"/>
      <c r="R27" s="98" t="s">
        <v>46</v>
      </c>
      <c r="S27" s="80"/>
      <c r="T27" s="80"/>
      <c r="U27" s="80"/>
      <c r="V27" s="80">
        <v>8</v>
      </c>
      <c r="W27" s="80"/>
      <c r="X27" s="80"/>
      <c r="Y27" s="80"/>
      <c r="Z27" s="80"/>
      <c r="AA27" s="80"/>
      <c r="AB27" s="80">
        <v>8</v>
      </c>
      <c r="AC27" s="80"/>
      <c r="AD27" s="80">
        <v>5</v>
      </c>
      <c r="AE27" s="80"/>
      <c r="AF27" s="80"/>
      <c r="AG27" s="80"/>
      <c r="AH27" s="80"/>
      <c r="AI27" s="80">
        <v>2</v>
      </c>
      <c r="AJ27" s="80"/>
      <c r="AK27" s="80">
        <v>6.84</v>
      </c>
      <c r="AL27" s="80"/>
      <c r="AM27" s="80">
        <v>7.5</v>
      </c>
      <c r="AN27" s="80">
        <v>7.33</v>
      </c>
      <c r="AO27" s="80">
        <v>6.5</v>
      </c>
      <c r="AP27" s="80">
        <v>4</v>
      </c>
      <c r="AQ27" s="80"/>
      <c r="AR27" s="80"/>
      <c r="AS27" s="80"/>
      <c r="AT27" s="80"/>
      <c r="AU27" s="80"/>
      <c r="AV27" s="80">
        <v>25</v>
      </c>
      <c r="AW27" s="80"/>
      <c r="AX27" s="80"/>
      <c r="AY27" s="80"/>
      <c r="AZ27" s="80"/>
      <c r="BA27" s="80"/>
      <c r="BB27" s="80">
        <v>0</v>
      </c>
      <c r="BC27" s="80"/>
      <c r="BD27" s="33">
        <v>80.17</v>
      </c>
    </row>
    <row r="28" spans="2:56">
      <c r="B28" s="46">
        <v>24</v>
      </c>
      <c r="C28" s="9">
        <v>31</v>
      </c>
      <c r="D28" s="34" t="s">
        <v>49</v>
      </c>
      <c r="E28" s="35"/>
      <c r="F28" s="42" t="s">
        <v>50</v>
      </c>
      <c r="G28" s="10" t="s">
        <v>32</v>
      </c>
      <c r="H28" s="9" t="s">
        <v>14</v>
      </c>
      <c r="I28" s="85">
        <v>41124</v>
      </c>
      <c r="J28" s="85">
        <v>41125</v>
      </c>
      <c r="K28" s="9">
        <v>14</v>
      </c>
      <c r="L28" s="9" t="s">
        <v>15</v>
      </c>
      <c r="M28" s="57"/>
      <c r="R28" s="98" t="s">
        <v>32</v>
      </c>
      <c r="S28" s="80"/>
      <c r="T28" s="80"/>
      <c r="U28" s="80">
        <v>8</v>
      </c>
      <c r="V28" s="80"/>
      <c r="W28" s="80">
        <v>14</v>
      </c>
      <c r="X28" s="80">
        <v>40</v>
      </c>
      <c r="Y28" s="80">
        <v>19.5</v>
      </c>
      <c r="Z28" s="80">
        <v>2</v>
      </c>
      <c r="AA28" s="80">
        <v>30</v>
      </c>
      <c r="AB28" s="80">
        <v>11</v>
      </c>
      <c r="AC28" s="80">
        <v>8.51</v>
      </c>
      <c r="AD28" s="80">
        <v>4.83</v>
      </c>
      <c r="AE28" s="80">
        <v>6.5</v>
      </c>
      <c r="AF28" s="80">
        <v>6.5</v>
      </c>
      <c r="AG28" s="80">
        <v>8</v>
      </c>
      <c r="AH28" s="80">
        <v>2</v>
      </c>
      <c r="AI28" s="80">
        <v>19.079999999999998</v>
      </c>
      <c r="AJ28" s="80">
        <v>6</v>
      </c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>
        <v>4</v>
      </c>
      <c r="AW28" s="80"/>
      <c r="AX28" s="80"/>
      <c r="AY28" s="80">
        <v>5</v>
      </c>
      <c r="AZ28" s="80">
        <v>5.5</v>
      </c>
      <c r="BA28" s="80"/>
      <c r="BB28" s="80"/>
      <c r="BC28" s="80"/>
      <c r="BD28" s="33">
        <v>200.42000000000002</v>
      </c>
    </row>
    <row r="29" spans="2:56">
      <c r="B29" s="46">
        <v>25</v>
      </c>
      <c r="C29" s="9">
        <v>32</v>
      </c>
      <c r="D29" s="34" t="s">
        <v>49</v>
      </c>
      <c r="E29" s="35" t="s">
        <v>51</v>
      </c>
      <c r="F29" s="42" t="s">
        <v>50</v>
      </c>
      <c r="G29" s="10" t="s">
        <v>32</v>
      </c>
      <c r="H29" s="9" t="s">
        <v>14</v>
      </c>
      <c r="I29" s="85">
        <v>41134</v>
      </c>
      <c r="J29" s="85">
        <v>41137</v>
      </c>
      <c r="K29" s="9">
        <v>32</v>
      </c>
      <c r="L29" s="9" t="s">
        <v>15</v>
      </c>
      <c r="M29" s="57"/>
      <c r="R29" s="98" t="s">
        <v>247</v>
      </c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>
        <v>15.67</v>
      </c>
      <c r="AL29" s="80">
        <v>37.83</v>
      </c>
      <c r="AM29" s="80">
        <v>40.729999999999997</v>
      </c>
      <c r="AN29" s="80">
        <v>43.33</v>
      </c>
      <c r="AO29" s="80">
        <v>23.17</v>
      </c>
      <c r="AP29" s="80">
        <v>36.399999999999991</v>
      </c>
      <c r="AQ29" s="80">
        <v>29.67</v>
      </c>
      <c r="AR29" s="80">
        <v>31.65</v>
      </c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33">
        <v>258.45</v>
      </c>
    </row>
    <row r="30" spans="2:56">
      <c r="B30" s="46">
        <v>26</v>
      </c>
      <c r="C30" s="9">
        <v>32</v>
      </c>
      <c r="D30" s="34" t="s">
        <v>26</v>
      </c>
      <c r="E30" s="35" t="s">
        <v>51</v>
      </c>
      <c r="F30" s="42" t="s">
        <v>52</v>
      </c>
      <c r="G30" s="10" t="s">
        <v>32</v>
      </c>
      <c r="H30" s="9" t="s">
        <v>14</v>
      </c>
      <c r="I30" s="85">
        <v>41138</v>
      </c>
      <c r="J30" s="85">
        <v>41138</v>
      </c>
      <c r="K30" s="9">
        <v>4</v>
      </c>
      <c r="L30" s="9" t="s">
        <v>15</v>
      </c>
      <c r="M30" s="57"/>
      <c r="R30" s="98" t="s">
        <v>250</v>
      </c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>
        <v>3</v>
      </c>
      <c r="AL30" s="80"/>
      <c r="AM30" s="80">
        <v>7.17</v>
      </c>
      <c r="AN30" s="80">
        <v>1</v>
      </c>
      <c r="AO30" s="80"/>
      <c r="AP30" s="80">
        <v>6</v>
      </c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33">
        <v>17.170000000000002</v>
      </c>
    </row>
    <row r="31" spans="2:56">
      <c r="B31" s="46">
        <v>27</v>
      </c>
      <c r="C31" s="9">
        <v>32</v>
      </c>
      <c r="D31" s="34" t="s">
        <v>18</v>
      </c>
      <c r="E31" s="35" t="s">
        <v>53</v>
      </c>
      <c r="F31" s="42" t="s">
        <v>54</v>
      </c>
      <c r="G31" s="10" t="s">
        <v>32</v>
      </c>
      <c r="H31" s="9" t="s">
        <v>14</v>
      </c>
      <c r="I31" s="85">
        <v>41138</v>
      </c>
      <c r="J31" s="85">
        <v>41138</v>
      </c>
      <c r="K31" s="9">
        <v>4</v>
      </c>
      <c r="L31" s="9" t="s">
        <v>15</v>
      </c>
      <c r="M31" s="57"/>
      <c r="R31" s="98" t="s">
        <v>242</v>
      </c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>
        <v>21.5</v>
      </c>
      <c r="AL31" s="80"/>
      <c r="AM31" s="80"/>
      <c r="AN31" s="80">
        <v>2.83</v>
      </c>
      <c r="AO31" s="80">
        <v>5.66</v>
      </c>
      <c r="AP31" s="80">
        <v>1</v>
      </c>
      <c r="AQ31" s="80">
        <v>9.5</v>
      </c>
      <c r="AR31" s="80">
        <v>1.5</v>
      </c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33">
        <v>41.989999999999995</v>
      </c>
    </row>
    <row r="32" spans="2:56">
      <c r="B32" s="46">
        <v>28</v>
      </c>
      <c r="C32" s="9">
        <v>33</v>
      </c>
      <c r="D32" s="34" t="s">
        <v>49</v>
      </c>
      <c r="E32" s="35" t="s">
        <v>51</v>
      </c>
      <c r="F32" s="10" t="s">
        <v>50</v>
      </c>
      <c r="G32" s="10" t="s">
        <v>32</v>
      </c>
      <c r="H32" s="9" t="s">
        <v>14</v>
      </c>
      <c r="I32" s="85">
        <v>41134</v>
      </c>
      <c r="J32" s="85">
        <v>41139</v>
      </c>
      <c r="K32" s="9">
        <v>17</v>
      </c>
      <c r="L32" s="9" t="s">
        <v>15</v>
      </c>
      <c r="M32" s="57"/>
      <c r="R32" s="98" t="s">
        <v>378</v>
      </c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>
        <v>24</v>
      </c>
      <c r="AT32" s="80">
        <v>10.5</v>
      </c>
      <c r="AU32" s="80">
        <v>38.5</v>
      </c>
      <c r="AV32" s="80"/>
      <c r="AW32" s="80">
        <v>32</v>
      </c>
      <c r="AX32" s="80">
        <v>0</v>
      </c>
      <c r="AY32" s="80"/>
      <c r="AZ32" s="80"/>
      <c r="BA32" s="80"/>
      <c r="BB32" s="80"/>
      <c r="BC32" s="80"/>
      <c r="BD32" s="33">
        <v>105</v>
      </c>
    </row>
    <row r="33" spans="2:56">
      <c r="B33" s="46">
        <v>29</v>
      </c>
      <c r="C33" s="9">
        <v>33</v>
      </c>
      <c r="D33" s="34" t="s">
        <v>73</v>
      </c>
      <c r="E33" s="35" t="s">
        <v>55</v>
      </c>
      <c r="F33" s="38" t="s">
        <v>56</v>
      </c>
      <c r="G33" s="10" t="s">
        <v>32</v>
      </c>
      <c r="H33" s="9" t="s">
        <v>14</v>
      </c>
      <c r="I33" s="85">
        <v>41135</v>
      </c>
      <c r="J33" s="85">
        <v>41135</v>
      </c>
      <c r="K33" s="9">
        <v>2</v>
      </c>
      <c r="L33" s="9" t="s">
        <v>15</v>
      </c>
      <c r="M33" s="57"/>
      <c r="R33" s="98" t="s">
        <v>248</v>
      </c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>
        <v>2.0099999999999998</v>
      </c>
      <c r="AO33" s="80"/>
      <c r="AP33" s="80">
        <v>0.33</v>
      </c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33">
        <v>2.34</v>
      </c>
    </row>
    <row r="34" spans="2:56">
      <c r="B34" s="46">
        <v>30</v>
      </c>
      <c r="C34" s="9">
        <v>33</v>
      </c>
      <c r="D34" s="10" t="s">
        <v>27</v>
      </c>
      <c r="E34" s="35"/>
      <c r="F34" s="10" t="s">
        <v>57</v>
      </c>
      <c r="G34" s="34" t="s">
        <v>20</v>
      </c>
      <c r="H34" s="9" t="s">
        <v>14</v>
      </c>
      <c r="I34" s="85">
        <v>41135</v>
      </c>
      <c r="J34" s="85">
        <v>41137</v>
      </c>
      <c r="K34" s="9">
        <v>8</v>
      </c>
      <c r="L34" s="9" t="s">
        <v>15</v>
      </c>
      <c r="M34" s="57"/>
      <c r="R34" s="98" t="s">
        <v>332</v>
      </c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>
        <v>10.5</v>
      </c>
      <c r="AU34" s="80"/>
      <c r="AV34" s="80"/>
      <c r="AW34" s="80"/>
      <c r="AX34" s="80"/>
      <c r="AY34" s="80"/>
      <c r="AZ34" s="80"/>
      <c r="BA34" s="80">
        <v>3</v>
      </c>
      <c r="BB34" s="80">
        <v>0</v>
      </c>
      <c r="BC34" s="80"/>
      <c r="BD34" s="33">
        <v>13.5</v>
      </c>
    </row>
    <row r="35" spans="2:56">
      <c r="B35" s="46">
        <v>31</v>
      </c>
      <c r="C35" s="9">
        <v>33</v>
      </c>
      <c r="D35" s="10" t="s">
        <v>13</v>
      </c>
      <c r="E35" s="35"/>
      <c r="F35" s="38" t="s">
        <v>59</v>
      </c>
      <c r="G35" s="34" t="s">
        <v>20</v>
      </c>
      <c r="H35" s="9" t="s">
        <v>14</v>
      </c>
      <c r="I35" s="85">
        <v>41137</v>
      </c>
      <c r="J35" s="85">
        <v>41139</v>
      </c>
      <c r="K35" s="9">
        <v>7.5</v>
      </c>
      <c r="L35" s="9" t="s">
        <v>24</v>
      </c>
      <c r="M35" s="57"/>
      <c r="R35" s="98" t="s">
        <v>360</v>
      </c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>
        <v>5.5</v>
      </c>
      <c r="BA35" s="80"/>
      <c r="BB35" s="80"/>
      <c r="BC35" s="80"/>
      <c r="BD35" s="33">
        <v>5.5</v>
      </c>
    </row>
    <row r="36" spans="2:56">
      <c r="B36" s="46">
        <v>32</v>
      </c>
      <c r="C36" s="9">
        <v>33</v>
      </c>
      <c r="D36" s="10" t="s">
        <v>13</v>
      </c>
      <c r="E36" s="35"/>
      <c r="F36" s="10" t="s">
        <v>60</v>
      </c>
      <c r="G36" s="34" t="s">
        <v>20</v>
      </c>
      <c r="H36" s="9" t="s">
        <v>14</v>
      </c>
      <c r="I36" s="85">
        <v>41137</v>
      </c>
      <c r="J36" s="85">
        <v>41137</v>
      </c>
      <c r="K36" s="9">
        <v>1</v>
      </c>
      <c r="L36" s="9" t="s">
        <v>15</v>
      </c>
      <c r="M36" s="57"/>
      <c r="R36" s="98" t="s">
        <v>363</v>
      </c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>
        <v>2</v>
      </c>
      <c r="BA36" s="80"/>
      <c r="BB36" s="80"/>
      <c r="BC36" s="80"/>
      <c r="BD36" s="33">
        <v>2</v>
      </c>
    </row>
    <row r="37" spans="2:56">
      <c r="B37" s="46">
        <v>33</v>
      </c>
      <c r="C37" s="9">
        <v>33</v>
      </c>
      <c r="D37" s="34" t="s">
        <v>26</v>
      </c>
      <c r="E37" s="34" t="s">
        <v>61</v>
      </c>
      <c r="F37" s="43" t="s">
        <v>62</v>
      </c>
      <c r="G37" s="43" t="s">
        <v>32</v>
      </c>
      <c r="H37" s="9" t="s">
        <v>14</v>
      </c>
      <c r="I37" s="85">
        <v>41138.761805555558</v>
      </c>
      <c r="J37" s="85">
        <v>41138.78125</v>
      </c>
      <c r="K37" s="9">
        <v>0.5</v>
      </c>
      <c r="L37" s="9" t="s">
        <v>15</v>
      </c>
      <c r="M37" s="57"/>
      <c r="R37" s="98" t="s">
        <v>370</v>
      </c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>
        <v>2</v>
      </c>
      <c r="BC37" s="80">
        <v>2</v>
      </c>
      <c r="BD37" s="33">
        <v>4</v>
      </c>
    </row>
    <row r="38" spans="2:56">
      <c r="B38" s="46">
        <v>34</v>
      </c>
      <c r="C38" s="9">
        <v>34</v>
      </c>
      <c r="D38" s="10" t="s">
        <v>13</v>
      </c>
      <c r="E38" s="35"/>
      <c r="F38" s="10" t="s">
        <v>67</v>
      </c>
      <c r="G38" s="34" t="s">
        <v>20</v>
      </c>
      <c r="H38" s="9" t="s">
        <v>14</v>
      </c>
      <c r="I38" s="85">
        <v>41142</v>
      </c>
      <c r="J38" s="85">
        <v>41142</v>
      </c>
      <c r="K38" s="9">
        <v>4</v>
      </c>
      <c r="L38" s="9" t="s">
        <v>15</v>
      </c>
      <c r="M38" s="57"/>
      <c r="R38" s="61" t="s">
        <v>120</v>
      </c>
      <c r="S38" s="81">
        <v>45</v>
      </c>
      <c r="T38" s="81">
        <v>31</v>
      </c>
      <c r="U38" s="81">
        <v>42</v>
      </c>
      <c r="V38" s="81">
        <v>37</v>
      </c>
      <c r="W38" s="81">
        <v>48</v>
      </c>
      <c r="X38" s="81">
        <v>40</v>
      </c>
      <c r="Y38" s="81">
        <v>36</v>
      </c>
      <c r="Z38" s="81">
        <v>32</v>
      </c>
      <c r="AA38" s="81">
        <v>44</v>
      </c>
      <c r="AB38" s="81">
        <v>40</v>
      </c>
      <c r="AC38" s="81">
        <v>43.01</v>
      </c>
      <c r="AD38" s="81">
        <v>31.42</v>
      </c>
      <c r="AE38" s="81">
        <v>36.58</v>
      </c>
      <c r="AF38" s="81">
        <v>37</v>
      </c>
      <c r="AG38" s="81">
        <v>42.5</v>
      </c>
      <c r="AH38" s="81">
        <v>58</v>
      </c>
      <c r="AI38" s="81">
        <v>33.08</v>
      </c>
      <c r="AJ38" s="81">
        <v>49.83</v>
      </c>
      <c r="AK38" s="81">
        <v>47.01</v>
      </c>
      <c r="AL38" s="81">
        <v>37.83</v>
      </c>
      <c r="AM38" s="81">
        <v>55.4</v>
      </c>
      <c r="AN38" s="81">
        <v>56.499999999999993</v>
      </c>
      <c r="AO38" s="81">
        <v>35.33</v>
      </c>
      <c r="AP38" s="81">
        <v>47.72999999999999</v>
      </c>
      <c r="AQ38" s="81">
        <v>39.17</v>
      </c>
      <c r="AR38" s="81">
        <v>33.15</v>
      </c>
      <c r="AS38" s="81">
        <v>32</v>
      </c>
      <c r="AT38" s="81">
        <v>24</v>
      </c>
      <c r="AU38" s="81">
        <v>38.5</v>
      </c>
      <c r="AV38" s="81">
        <v>44</v>
      </c>
      <c r="AW38" s="81">
        <v>32</v>
      </c>
      <c r="AX38" s="81">
        <v>0</v>
      </c>
      <c r="AY38" s="81">
        <v>40</v>
      </c>
      <c r="AZ38" s="81">
        <v>44</v>
      </c>
      <c r="BA38" s="81">
        <v>34</v>
      </c>
      <c r="BB38" s="81">
        <v>2</v>
      </c>
      <c r="BC38" s="81">
        <v>32</v>
      </c>
      <c r="BD38" s="81">
        <v>1401.04</v>
      </c>
    </row>
    <row r="39" spans="2:56">
      <c r="B39" s="46">
        <v>35</v>
      </c>
      <c r="C39" s="9">
        <v>34</v>
      </c>
      <c r="D39" s="10" t="s">
        <v>13</v>
      </c>
      <c r="E39" s="35"/>
      <c r="F39" s="10" t="s">
        <v>66</v>
      </c>
      <c r="G39" s="34" t="s">
        <v>20</v>
      </c>
      <c r="H39" s="9" t="s">
        <v>14</v>
      </c>
      <c r="I39" s="85">
        <v>41142</v>
      </c>
      <c r="J39" s="85">
        <v>41142</v>
      </c>
      <c r="K39" s="9">
        <v>26</v>
      </c>
      <c r="L39" s="9" t="s">
        <v>15</v>
      </c>
      <c r="M39" s="57"/>
      <c r="T39" s="31"/>
    </row>
    <row r="40" spans="2:56" ht="15" customHeight="1">
      <c r="B40" s="46">
        <v>36</v>
      </c>
      <c r="C40" s="9">
        <v>34</v>
      </c>
      <c r="D40" s="34" t="s">
        <v>26</v>
      </c>
      <c r="E40" s="35" t="s">
        <v>61</v>
      </c>
      <c r="F40" s="38" t="s">
        <v>65</v>
      </c>
      <c r="G40" s="10" t="s">
        <v>32</v>
      </c>
      <c r="H40" s="9" t="s">
        <v>14</v>
      </c>
      <c r="I40" s="85">
        <v>41142</v>
      </c>
      <c r="J40" s="85">
        <v>41142</v>
      </c>
      <c r="K40" s="9">
        <v>1</v>
      </c>
      <c r="L40" s="9" t="s">
        <v>15</v>
      </c>
      <c r="M40" s="57"/>
      <c r="T40" s="31"/>
    </row>
    <row r="41" spans="2:56">
      <c r="B41" s="46">
        <v>37</v>
      </c>
      <c r="C41" s="9">
        <v>34</v>
      </c>
      <c r="D41" s="34" t="s">
        <v>76</v>
      </c>
      <c r="E41" s="34" t="s">
        <v>63</v>
      </c>
      <c r="F41" s="43" t="s">
        <v>64</v>
      </c>
      <c r="G41" s="43" t="s">
        <v>32</v>
      </c>
      <c r="H41" s="9" t="s">
        <v>14</v>
      </c>
      <c r="I41" s="85">
        <v>41144</v>
      </c>
      <c r="J41" s="85">
        <v>41144</v>
      </c>
      <c r="K41" s="9">
        <v>1</v>
      </c>
      <c r="L41" s="9" t="s">
        <v>15</v>
      </c>
      <c r="M41" s="57"/>
      <c r="T41" s="31"/>
    </row>
    <row r="42" spans="2:56">
      <c r="B42" s="46">
        <v>38</v>
      </c>
      <c r="C42" s="9">
        <v>35</v>
      </c>
      <c r="D42" s="10" t="s">
        <v>13</v>
      </c>
      <c r="E42" s="35"/>
      <c r="F42" s="10" t="s">
        <v>68</v>
      </c>
      <c r="G42" s="34" t="s">
        <v>20</v>
      </c>
      <c r="H42" s="9" t="s">
        <v>14</v>
      </c>
      <c r="I42" s="85">
        <v>41148</v>
      </c>
      <c r="J42" s="85">
        <v>41148</v>
      </c>
      <c r="K42" s="9">
        <v>8</v>
      </c>
      <c r="L42" s="9" t="s">
        <v>24</v>
      </c>
      <c r="M42" s="57"/>
      <c r="T42" s="31"/>
    </row>
    <row r="43" spans="2:56">
      <c r="B43" s="46">
        <v>39</v>
      </c>
      <c r="C43" s="9">
        <v>35</v>
      </c>
      <c r="D43" s="10" t="s">
        <v>49</v>
      </c>
      <c r="E43" s="35" t="s">
        <v>51</v>
      </c>
      <c r="F43" s="10" t="s">
        <v>69</v>
      </c>
      <c r="G43" s="34" t="s">
        <v>20</v>
      </c>
      <c r="H43" s="9" t="s">
        <v>14</v>
      </c>
      <c r="I43" s="85">
        <v>41149</v>
      </c>
      <c r="J43" s="85">
        <v>41149</v>
      </c>
      <c r="K43" s="9">
        <v>6</v>
      </c>
      <c r="L43" s="9" t="s">
        <v>15</v>
      </c>
      <c r="M43" s="57"/>
      <c r="T43" s="31"/>
    </row>
    <row r="44" spans="2:56">
      <c r="B44" s="46">
        <v>40</v>
      </c>
      <c r="C44" s="9">
        <v>35</v>
      </c>
      <c r="D44" s="34" t="s">
        <v>18</v>
      </c>
      <c r="E44" s="35" t="s">
        <v>53</v>
      </c>
      <c r="F44" s="38" t="s">
        <v>70</v>
      </c>
      <c r="G44" s="10" t="s">
        <v>32</v>
      </c>
      <c r="H44" s="9" t="s">
        <v>14</v>
      </c>
      <c r="I44" s="85">
        <v>41149</v>
      </c>
      <c r="J44" s="85">
        <v>41150</v>
      </c>
      <c r="K44" s="9">
        <v>6</v>
      </c>
      <c r="L44" s="9" t="s">
        <v>15</v>
      </c>
      <c r="M44" s="57"/>
      <c r="T44" s="31"/>
    </row>
    <row r="45" spans="2:56">
      <c r="B45" s="46">
        <v>41</v>
      </c>
      <c r="C45" s="9">
        <v>35</v>
      </c>
      <c r="D45" s="34" t="s">
        <v>26</v>
      </c>
      <c r="E45" s="35" t="s">
        <v>51</v>
      </c>
      <c r="F45" s="10" t="s">
        <v>71</v>
      </c>
      <c r="G45" s="10" t="s">
        <v>32</v>
      </c>
      <c r="H45" s="9" t="s">
        <v>14</v>
      </c>
      <c r="I45" s="85">
        <v>41150</v>
      </c>
      <c r="J45" s="85">
        <v>41151</v>
      </c>
      <c r="K45" s="9">
        <v>15</v>
      </c>
      <c r="L45" s="9" t="s">
        <v>15</v>
      </c>
      <c r="M45" s="57"/>
      <c r="T45" s="31"/>
    </row>
    <row r="46" spans="2:56">
      <c r="B46" s="46">
        <v>42</v>
      </c>
      <c r="C46" s="9">
        <v>35</v>
      </c>
      <c r="D46" s="34" t="s">
        <v>26</v>
      </c>
      <c r="E46" s="35" t="s">
        <v>53</v>
      </c>
      <c r="F46" s="10" t="s">
        <v>72</v>
      </c>
      <c r="G46" s="10" t="s">
        <v>32</v>
      </c>
      <c r="H46" s="9" t="s">
        <v>14</v>
      </c>
      <c r="I46" s="85">
        <v>41152</v>
      </c>
      <c r="J46" s="85">
        <v>41152</v>
      </c>
      <c r="K46" s="9">
        <v>4</v>
      </c>
      <c r="L46" s="9" t="s">
        <v>15</v>
      </c>
      <c r="M46" s="57"/>
      <c r="T46" s="31"/>
    </row>
    <row r="47" spans="2:56">
      <c r="B47" s="46">
        <v>43</v>
      </c>
      <c r="C47" s="9">
        <v>35</v>
      </c>
      <c r="D47" s="34" t="s">
        <v>73</v>
      </c>
      <c r="E47" s="35" t="s">
        <v>55</v>
      </c>
      <c r="F47" s="38" t="s">
        <v>74</v>
      </c>
      <c r="G47" s="10" t="s">
        <v>32</v>
      </c>
      <c r="H47" s="9" t="s">
        <v>14</v>
      </c>
      <c r="I47" s="85">
        <v>41152</v>
      </c>
      <c r="J47" s="85">
        <v>41153</v>
      </c>
      <c r="K47" s="9">
        <v>5</v>
      </c>
      <c r="L47" s="9" t="s">
        <v>15</v>
      </c>
      <c r="M47" s="57"/>
      <c r="T47" s="31"/>
    </row>
    <row r="48" spans="2:56">
      <c r="B48" s="46">
        <v>44</v>
      </c>
      <c r="C48" s="9">
        <v>36</v>
      </c>
      <c r="D48" s="10" t="s">
        <v>13</v>
      </c>
      <c r="E48" s="35"/>
      <c r="F48" s="10" t="s">
        <v>93</v>
      </c>
      <c r="G48" s="34" t="s">
        <v>20</v>
      </c>
      <c r="H48" s="9" t="s">
        <v>14</v>
      </c>
      <c r="I48" s="85">
        <v>41155</v>
      </c>
      <c r="J48" s="85">
        <v>41155</v>
      </c>
      <c r="K48" s="9">
        <v>2.5</v>
      </c>
      <c r="L48" s="9" t="s">
        <v>15</v>
      </c>
      <c r="M48" s="57"/>
      <c r="T48" s="31"/>
    </row>
    <row r="49" spans="2:20">
      <c r="B49" s="46">
        <v>45</v>
      </c>
      <c r="C49" s="9">
        <v>36</v>
      </c>
      <c r="D49" s="34" t="s">
        <v>73</v>
      </c>
      <c r="E49" s="35" t="s">
        <v>55</v>
      </c>
      <c r="F49" s="38" t="s">
        <v>97</v>
      </c>
      <c r="G49" s="10" t="s">
        <v>32</v>
      </c>
      <c r="H49" s="9" t="s">
        <v>14</v>
      </c>
      <c r="I49" s="85">
        <v>41155</v>
      </c>
      <c r="J49" s="85">
        <v>41155</v>
      </c>
      <c r="K49" s="9">
        <v>5</v>
      </c>
      <c r="L49" s="9" t="s">
        <v>15</v>
      </c>
      <c r="M49" s="57"/>
      <c r="T49" s="31"/>
    </row>
    <row r="50" spans="2:20">
      <c r="B50" s="46">
        <v>46</v>
      </c>
      <c r="C50" s="9">
        <v>36</v>
      </c>
      <c r="D50" s="10" t="s">
        <v>27</v>
      </c>
      <c r="E50" s="35" t="s">
        <v>83</v>
      </c>
      <c r="F50" s="34" t="s">
        <v>95</v>
      </c>
      <c r="G50" s="10" t="s">
        <v>32</v>
      </c>
      <c r="H50" s="9" t="s">
        <v>14</v>
      </c>
      <c r="I50" s="85">
        <v>41156</v>
      </c>
      <c r="J50" s="85">
        <v>41156</v>
      </c>
      <c r="K50" s="9">
        <v>1</v>
      </c>
      <c r="L50" s="9" t="s">
        <v>15</v>
      </c>
      <c r="M50" s="57"/>
      <c r="S50" s="4"/>
      <c r="T50" s="31"/>
    </row>
    <row r="51" spans="2:20">
      <c r="B51" s="46">
        <v>47</v>
      </c>
      <c r="C51" s="9">
        <v>36</v>
      </c>
      <c r="D51" s="10" t="s">
        <v>73</v>
      </c>
      <c r="E51" s="35" t="s">
        <v>55</v>
      </c>
      <c r="F51" s="38" t="s">
        <v>94</v>
      </c>
      <c r="G51" s="10" t="s">
        <v>46</v>
      </c>
      <c r="H51" s="9" t="s">
        <v>14</v>
      </c>
      <c r="I51" s="85">
        <v>41156</v>
      </c>
      <c r="J51" s="85">
        <v>41156</v>
      </c>
      <c r="K51" s="9">
        <v>3</v>
      </c>
      <c r="L51" s="9" t="s">
        <v>15</v>
      </c>
      <c r="M51" s="57"/>
      <c r="S51" s="30"/>
      <c r="T51" s="31"/>
    </row>
    <row r="52" spans="2:20">
      <c r="B52" s="46">
        <v>48</v>
      </c>
      <c r="C52" s="9">
        <v>36</v>
      </c>
      <c r="D52" s="10" t="s">
        <v>73</v>
      </c>
      <c r="E52" s="35" t="s">
        <v>55</v>
      </c>
      <c r="F52" s="10" t="s">
        <v>96</v>
      </c>
      <c r="G52" s="10" t="s">
        <v>46</v>
      </c>
      <c r="H52" s="9" t="s">
        <v>14</v>
      </c>
      <c r="I52" s="85">
        <v>41156</v>
      </c>
      <c r="J52" s="85">
        <v>41156</v>
      </c>
      <c r="K52" s="9">
        <v>2.5</v>
      </c>
      <c r="L52" s="9" t="s">
        <v>24</v>
      </c>
      <c r="M52" s="57"/>
      <c r="S52" s="4"/>
      <c r="T52" s="31"/>
    </row>
    <row r="53" spans="2:20">
      <c r="B53" s="46">
        <v>49</v>
      </c>
      <c r="C53" s="9">
        <v>36</v>
      </c>
      <c r="D53" s="10" t="s">
        <v>76</v>
      </c>
      <c r="E53" s="35" t="s">
        <v>63</v>
      </c>
      <c r="F53" s="10" t="s">
        <v>98</v>
      </c>
      <c r="G53" s="10" t="s">
        <v>32</v>
      </c>
      <c r="H53" s="9" t="s">
        <v>14</v>
      </c>
      <c r="I53" s="85">
        <v>41156</v>
      </c>
      <c r="J53" s="85">
        <v>41156</v>
      </c>
      <c r="K53" s="9">
        <v>2</v>
      </c>
      <c r="L53" s="9" t="s">
        <v>15</v>
      </c>
      <c r="M53" s="57"/>
      <c r="S53" s="30"/>
      <c r="T53" s="31"/>
    </row>
    <row r="54" spans="2:20">
      <c r="B54" s="46">
        <v>50</v>
      </c>
      <c r="C54" s="9">
        <v>36</v>
      </c>
      <c r="D54" s="10" t="s">
        <v>73</v>
      </c>
      <c r="E54" s="35" t="s">
        <v>55</v>
      </c>
      <c r="F54" s="10" t="s">
        <v>96</v>
      </c>
      <c r="G54" s="10" t="s">
        <v>46</v>
      </c>
      <c r="H54" s="9" t="s">
        <v>14</v>
      </c>
      <c r="I54" s="85">
        <v>41157</v>
      </c>
      <c r="J54" s="85">
        <v>41157</v>
      </c>
      <c r="K54" s="9">
        <v>2.5</v>
      </c>
      <c r="L54" s="9" t="s">
        <v>24</v>
      </c>
      <c r="M54" s="57"/>
      <c r="S54" s="30"/>
      <c r="T54" s="31"/>
    </row>
    <row r="55" spans="2:20">
      <c r="B55" s="46">
        <v>51</v>
      </c>
      <c r="C55" s="9">
        <v>36</v>
      </c>
      <c r="D55" s="10" t="s">
        <v>73</v>
      </c>
      <c r="E55" s="35" t="s">
        <v>55</v>
      </c>
      <c r="F55" s="43" t="s">
        <v>100</v>
      </c>
      <c r="G55" s="34" t="s">
        <v>20</v>
      </c>
      <c r="H55" s="9" t="s">
        <v>14</v>
      </c>
      <c r="I55" s="85">
        <v>41157</v>
      </c>
      <c r="J55" s="85">
        <v>41157</v>
      </c>
      <c r="K55" s="9">
        <v>2.5</v>
      </c>
      <c r="L55" s="9" t="s">
        <v>15</v>
      </c>
      <c r="M55" s="57"/>
      <c r="S55" s="4"/>
      <c r="T55" s="31"/>
    </row>
    <row r="56" spans="2:20">
      <c r="B56" s="46">
        <v>52</v>
      </c>
      <c r="C56" s="9">
        <v>36</v>
      </c>
      <c r="D56" s="10" t="s">
        <v>73</v>
      </c>
      <c r="E56" s="35" t="s">
        <v>55</v>
      </c>
      <c r="F56" s="43" t="s">
        <v>104</v>
      </c>
      <c r="G56" s="10" t="s">
        <v>32</v>
      </c>
      <c r="H56" s="9" t="s">
        <v>14</v>
      </c>
      <c r="I56" s="85">
        <v>41158</v>
      </c>
      <c r="J56" s="85">
        <v>41158</v>
      </c>
      <c r="K56" s="9">
        <v>2</v>
      </c>
      <c r="L56" s="9" t="s">
        <v>15</v>
      </c>
      <c r="M56" s="57"/>
      <c r="S56" s="30"/>
      <c r="T56" s="31"/>
    </row>
    <row r="57" spans="2:20">
      <c r="B57" s="46">
        <v>53</v>
      </c>
      <c r="C57" s="9">
        <v>36</v>
      </c>
      <c r="D57" s="10" t="s">
        <v>13</v>
      </c>
      <c r="E57" s="35"/>
      <c r="F57" s="10" t="s">
        <v>105</v>
      </c>
      <c r="G57" s="34" t="s">
        <v>20</v>
      </c>
      <c r="H57" s="9" t="s">
        <v>14</v>
      </c>
      <c r="I57" s="85">
        <v>41158</v>
      </c>
      <c r="J57" s="85">
        <v>41158</v>
      </c>
      <c r="K57" s="9">
        <v>2</v>
      </c>
      <c r="L57" s="9" t="s">
        <v>15</v>
      </c>
      <c r="M57" s="57"/>
      <c r="S57" s="4"/>
      <c r="T57" s="31"/>
    </row>
    <row r="58" spans="2:20">
      <c r="B58" s="46">
        <v>54</v>
      </c>
      <c r="C58" s="9">
        <v>36</v>
      </c>
      <c r="D58" s="10" t="s">
        <v>13</v>
      </c>
      <c r="E58" s="35"/>
      <c r="F58" s="43" t="s">
        <v>99</v>
      </c>
      <c r="G58" s="34" t="s">
        <v>20</v>
      </c>
      <c r="H58" s="9" t="s">
        <v>14</v>
      </c>
      <c r="I58" s="85">
        <v>41159</v>
      </c>
      <c r="J58" s="85">
        <v>41159</v>
      </c>
      <c r="K58" s="9">
        <v>14</v>
      </c>
      <c r="L58" s="9" t="s">
        <v>15</v>
      </c>
      <c r="M58" s="57"/>
      <c r="S58" s="30"/>
      <c r="T58" s="31"/>
    </row>
    <row r="59" spans="2:20">
      <c r="B59" s="46">
        <v>55</v>
      </c>
      <c r="C59" s="9">
        <v>36</v>
      </c>
      <c r="D59" s="10" t="s">
        <v>27</v>
      </c>
      <c r="E59" s="35" t="s">
        <v>83</v>
      </c>
      <c r="F59" s="43" t="s">
        <v>106</v>
      </c>
      <c r="G59" s="10" t="s">
        <v>32</v>
      </c>
      <c r="H59" s="9" t="s">
        <v>14</v>
      </c>
      <c r="I59" s="85">
        <v>41159</v>
      </c>
      <c r="J59" s="85">
        <v>41159</v>
      </c>
      <c r="K59" s="9">
        <v>1</v>
      </c>
      <c r="L59" s="9" t="s">
        <v>15</v>
      </c>
      <c r="M59" s="57"/>
      <c r="S59" s="4"/>
      <c r="T59" s="31"/>
    </row>
    <row r="60" spans="2:20">
      <c r="B60" s="46">
        <v>56</v>
      </c>
      <c r="C60" s="9">
        <v>37</v>
      </c>
      <c r="D60" s="10" t="s">
        <v>13</v>
      </c>
      <c r="E60" s="10" t="s">
        <v>115</v>
      </c>
      <c r="F60" s="34" t="s">
        <v>108</v>
      </c>
      <c r="G60" s="34" t="s">
        <v>20</v>
      </c>
      <c r="H60" s="9" t="s">
        <v>14</v>
      </c>
      <c r="I60" s="85">
        <v>41162.395833333336</v>
      </c>
      <c r="J60" s="85">
        <v>41164.666666666664</v>
      </c>
      <c r="K60" s="9">
        <v>19.5</v>
      </c>
      <c r="L60" s="9" t="s">
        <v>24</v>
      </c>
      <c r="M60" s="57"/>
      <c r="S60" s="30"/>
      <c r="T60" s="31"/>
    </row>
    <row r="61" spans="2:20">
      <c r="B61" s="46">
        <v>57</v>
      </c>
      <c r="C61" s="9">
        <v>37</v>
      </c>
      <c r="D61" s="10" t="s">
        <v>27</v>
      </c>
      <c r="E61" s="10" t="s">
        <v>83</v>
      </c>
      <c r="F61" s="34" t="s">
        <v>109</v>
      </c>
      <c r="G61" s="35" t="s">
        <v>32</v>
      </c>
      <c r="H61" s="9" t="s">
        <v>14</v>
      </c>
      <c r="I61" s="85">
        <v>41162.604166666664</v>
      </c>
      <c r="J61" s="85">
        <v>41162.760416666664</v>
      </c>
      <c r="K61" s="9">
        <v>3.75</v>
      </c>
      <c r="L61" s="9" t="s">
        <v>15</v>
      </c>
      <c r="M61" s="57"/>
      <c r="S61" s="4"/>
      <c r="T61" s="31"/>
    </row>
    <row r="62" spans="2:20">
      <c r="B62" s="46">
        <v>58</v>
      </c>
      <c r="C62" s="9">
        <v>37</v>
      </c>
      <c r="D62" s="10" t="s">
        <v>13</v>
      </c>
      <c r="E62" s="10" t="s">
        <v>115</v>
      </c>
      <c r="F62" s="34" t="s">
        <v>110</v>
      </c>
      <c r="G62" s="34" t="s">
        <v>20</v>
      </c>
      <c r="H62" s="9" t="s">
        <v>14</v>
      </c>
      <c r="I62" s="85">
        <v>41165.395833333336</v>
      </c>
      <c r="J62" s="85">
        <v>41166.541666666664</v>
      </c>
      <c r="K62" s="9">
        <v>12</v>
      </c>
      <c r="L62" s="9" t="s">
        <v>15</v>
      </c>
      <c r="M62" s="57"/>
      <c r="S62" s="30"/>
      <c r="T62" s="31"/>
    </row>
    <row r="63" spans="2:20">
      <c r="B63" s="46">
        <v>59</v>
      </c>
      <c r="C63" s="9">
        <v>37</v>
      </c>
      <c r="D63" s="34" t="s">
        <v>26</v>
      </c>
      <c r="E63" s="10" t="s">
        <v>53</v>
      </c>
      <c r="F63" s="34" t="s">
        <v>94</v>
      </c>
      <c r="G63" s="34" t="s">
        <v>20</v>
      </c>
      <c r="H63" s="9" t="s">
        <v>14</v>
      </c>
      <c r="I63" s="85">
        <v>41166.604166666664</v>
      </c>
      <c r="J63" s="85">
        <v>41166.729166666664</v>
      </c>
      <c r="K63" s="9">
        <v>3</v>
      </c>
      <c r="L63" s="9" t="s">
        <v>15</v>
      </c>
      <c r="M63" s="57"/>
      <c r="S63" s="4"/>
      <c r="T63" s="31"/>
    </row>
    <row r="64" spans="2:20">
      <c r="B64" s="46">
        <v>60</v>
      </c>
      <c r="C64" s="9">
        <v>37</v>
      </c>
      <c r="D64" s="39" t="s">
        <v>36</v>
      </c>
      <c r="E64" s="10" t="s">
        <v>115</v>
      </c>
      <c r="F64" s="34" t="s">
        <v>111</v>
      </c>
      <c r="G64" s="35" t="s">
        <v>32</v>
      </c>
      <c r="H64" s="9" t="s">
        <v>14</v>
      </c>
      <c r="I64" s="85">
        <v>41166.729166666664</v>
      </c>
      <c r="J64" s="85">
        <v>41166.777777777781</v>
      </c>
      <c r="K64" s="9">
        <v>1.1599999999999999</v>
      </c>
      <c r="L64" s="9" t="s">
        <v>15</v>
      </c>
      <c r="M64" s="57"/>
    </row>
    <row r="65" spans="2:13">
      <c r="B65" s="50">
        <v>61</v>
      </c>
      <c r="C65" s="51">
        <v>37</v>
      </c>
      <c r="D65" s="34" t="s">
        <v>26</v>
      </c>
      <c r="E65" s="52" t="s">
        <v>53</v>
      </c>
      <c r="F65" s="53" t="s">
        <v>114</v>
      </c>
      <c r="G65" s="54" t="s">
        <v>32</v>
      </c>
      <c r="H65" s="51" t="s">
        <v>14</v>
      </c>
      <c r="I65" s="85">
        <v>41167.395833333336</v>
      </c>
      <c r="J65" s="85">
        <v>41167.541666666664</v>
      </c>
      <c r="K65" s="51">
        <v>3.6</v>
      </c>
      <c r="L65" s="51" t="s">
        <v>15</v>
      </c>
      <c r="M65" s="60"/>
    </row>
    <row r="66" spans="2:13">
      <c r="B66" s="64">
        <v>62</v>
      </c>
      <c r="C66" s="9">
        <v>38</v>
      </c>
      <c r="D66" s="10" t="s">
        <v>26</v>
      </c>
      <c r="E66" s="10" t="s">
        <v>53</v>
      </c>
      <c r="F66" s="34" t="s">
        <v>114</v>
      </c>
      <c r="G66" s="35" t="s">
        <v>32</v>
      </c>
      <c r="H66" s="9" t="s">
        <v>14</v>
      </c>
      <c r="I66" s="85">
        <v>41169.416666666664</v>
      </c>
      <c r="J66" s="85">
        <v>41169.770833333336</v>
      </c>
      <c r="K66" s="56">
        <v>3.83</v>
      </c>
      <c r="L66" s="36" t="s">
        <v>15</v>
      </c>
      <c r="M66" s="47"/>
    </row>
    <row r="67" spans="2:13">
      <c r="B67" s="64">
        <v>63</v>
      </c>
      <c r="C67" s="9">
        <v>38</v>
      </c>
      <c r="D67" s="10" t="s">
        <v>13</v>
      </c>
      <c r="E67" s="10" t="s">
        <v>115</v>
      </c>
      <c r="F67" s="34" t="s">
        <v>116</v>
      </c>
      <c r="G67" s="34" t="s">
        <v>20</v>
      </c>
      <c r="H67" s="9" t="s">
        <v>14</v>
      </c>
      <c r="I67" s="85">
        <v>41169.5625</v>
      </c>
      <c r="J67" s="85">
        <v>41172.739583333336</v>
      </c>
      <c r="K67" s="56">
        <v>13.42</v>
      </c>
      <c r="L67" s="36" t="s">
        <v>15</v>
      </c>
      <c r="M67" s="47"/>
    </row>
    <row r="68" spans="2:13">
      <c r="B68" s="64">
        <v>64</v>
      </c>
      <c r="C68" s="9">
        <v>38</v>
      </c>
      <c r="D68" s="10" t="s">
        <v>13</v>
      </c>
      <c r="E68" s="10" t="s">
        <v>115</v>
      </c>
      <c r="F68" s="34" t="s">
        <v>117</v>
      </c>
      <c r="G68" s="34" t="s">
        <v>20</v>
      </c>
      <c r="H68" s="9" t="s">
        <v>14</v>
      </c>
      <c r="I68" s="85">
        <v>41169.479166666664</v>
      </c>
      <c r="J68" s="85">
        <v>41173.708333333336</v>
      </c>
      <c r="K68" s="56">
        <v>6.17</v>
      </c>
      <c r="L68" s="36" t="s">
        <v>24</v>
      </c>
      <c r="M68" s="47"/>
    </row>
    <row r="69" spans="2:13">
      <c r="B69" s="64">
        <v>65</v>
      </c>
      <c r="C69" s="9">
        <v>38</v>
      </c>
      <c r="D69" s="10" t="s">
        <v>26</v>
      </c>
      <c r="E69" s="10" t="s">
        <v>51</v>
      </c>
      <c r="F69" s="34" t="s">
        <v>121</v>
      </c>
      <c r="G69" s="35" t="s">
        <v>46</v>
      </c>
      <c r="H69" s="9" t="s">
        <v>14</v>
      </c>
      <c r="I69" s="85">
        <v>41172.416666666664</v>
      </c>
      <c r="J69" s="85">
        <v>41172.625</v>
      </c>
      <c r="K69" s="56">
        <v>5</v>
      </c>
      <c r="L69" s="36" t="s">
        <v>15</v>
      </c>
      <c r="M69" s="47"/>
    </row>
    <row r="70" spans="2:13">
      <c r="B70" s="64">
        <v>66</v>
      </c>
      <c r="C70" s="9">
        <v>38</v>
      </c>
      <c r="D70" s="10" t="s">
        <v>73</v>
      </c>
      <c r="E70" s="10" t="s">
        <v>55</v>
      </c>
      <c r="F70" s="34" t="s">
        <v>122</v>
      </c>
      <c r="G70" s="35" t="s">
        <v>32</v>
      </c>
      <c r="H70" s="9" t="s">
        <v>14</v>
      </c>
      <c r="I70" s="85">
        <v>41173.458333333336</v>
      </c>
      <c r="J70" s="85">
        <v>41173.5</v>
      </c>
      <c r="K70" s="56">
        <v>1</v>
      </c>
      <c r="L70" s="36" t="s">
        <v>15</v>
      </c>
      <c r="M70" s="47"/>
    </row>
    <row r="71" spans="2:13">
      <c r="B71" s="64">
        <v>67</v>
      </c>
      <c r="C71" s="9">
        <v>38</v>
      </c>
      <c r="D71" s="10" t="s">
        <v>13</v>
      </c>
      <c r="E71" s="10" t="s">
        <v>115</v>
      </c>
      <c r="F71" s="34" t="s">
        <v>123</v>
      </c>
      <c r="G71" s="34" t="s">
        <v>20</v>
      </c>
      <c r="H71" s="9" t="s">
        <v>14</v>
      </c>
      <c r="I71" s="85">
        <v>41173.708333333336</v>
      </c>
      <c r="J71" s="85">
        <v>41173.791666666664</v>
      </c>
      <c r="K71" s="56">
        <v>2</v>
      </c>
      <c r="L71" s="36" t="s">
        <v>15</v>
      </c>
      <c r="M71" s="9"/>
    </row>
    <row r="72" spans="2:13">
      <c r="B72" s="64">
        <v>68</v>
      </c>
      <c r="C72" s="9">
        <v>39</v>
      </c>
      <c r="D72" s="10" t="s">
        <v>13</v>
      </c>
      <c r="E72" s="10" t="s">
        <v>115</v>
      </c>
      <c r="F72" s="34" t="s">
        <v>124</v>
      </c>
      <c r="G72" s="34" t="s">
        <v>20</v>
      </c>
      <c r="H72" s="9" t="s">
        <v>14</v>
      </c>
      <c r="I72" s="85">
        <v>41176.5</v>
      </c>
      <c r="J72" s="85">
        <v>41176.541666666664</v>
      </c>
      <c r="K72" s="56">
        <v>1</v>
      </c>
      <c r="L72" s="36" t="s">
        <v>15</v>
      </c>
      <c r="M72" s="47"/>
    </row>
    <row r="73" spans="2:13">
      <c r="B73" s="64">
        <v>69</v>
      </c>
      <c r="C73" s="9">
        <v>39</v>
      </c>
      <c r="D73" s="10" t="s">
        <v>26</v>
      </c>
      <c r="E73" s="10" t="s">
        <v>80</v>
      </c>
      <c r="F73" s="34" t="s">
        <v>125</v>
      </c>
      <c r="G73" s="35" t="s">
        <v>32</v>
      </c>
      <c r="H73" s="9" t="s">
        <v>14</v>
      </c>
      <c r="I73" s="85">
        <v>41176.520833333336</v>
      </c>
      <c r="J73" s="85">
        <v>41176.729166666664</v>
      </c>
      <c r="K73" s="56">
        <v>5</v>
      </c>
      <c r="L73" s="36" t="s">
        <v>15</v>
      </c>
      <c r="M73" s="47"/>
    </row>
    <row r="74" spans="2:13">
      <c r="B74" s="64">
        <v>70</v>
      </c>
      <c r="C74" s="9">
        <v>39</v>
      </c>
      <c r="D74" s="10" t="s">
        <v>13</v>
      </c>
      <c r="E74" s="10" t="s">
        <v>115</v>
      </c>
      <c r="F74" s="34" t="s">
        <v>126</v>
      </c>
      <c r="G74" s="34" t="s">
        <v>20</v>
      </c>
      <c r="H74" s="9" t="s">
        <v>14</v>
      </c>
      <c r="I74" s="85">
        <v>41176.395833333336</v>
      </c>
      <c r="J74" s="85">
        <v>41176.5</v>
      </c>
      <c r="K74" s="56">
        <v>2.5</v>
      </c>
      <c r="L74" s="36" t="s">
        <v>15</v>
      </c>
      <c r="M74" s="47"/>
    </row>
    <row r="75" spans="2:13">
      <c r="B75" s="64">
        <v>71</v>
      </c>
      <c r="C75" s="9">
        <v>39</v>
      </c>
      <c r="D75" s="10" t="s">
        <v>13</v>
      </c>
      <c r="E75" s="10" t="s">
        <v>115</v>
      </c>
      <c r="F75" s="34" t="s">
        <v>127</v>
      </c>
      <c r="G75" s="34" t="s">
        <v>20</v>
      </c>
      <c r="H75" s="9" t="s">
        <v>14</v>
      </c>
      <c r="I75" s="85">
        <v>41177.395833333336</v>
      </c>
      <c r="J75" s="85">
        <v>41177.541666666664</v>
      </c>
      <c r="K75" s="56">
        <v>3.5</v>
      </c>
      <c r="L75" s="36" t="s">
        <v>15</v>
      </c>
      <c r="M75" s="47"/>
    </row>
    <row r="76" spans="2:13">
      <c r="B76" s="64">
        <v>72</v>
      </c>
      <c r="C76" s="9">
        <v>39</v>
      </c>
      <c r="D76" s="10" t="s">
        <v>13</v>
      </c>
      <c r="E76" s="10" t="s">
        <v>115</v>
      </c>
      <c r="F76" s="34" t="s">
        <v>139</v>
      </c>
      <c r="G76" s="34" t="s">
        <v>20</v>
      </c>
      <c r="H76" s="9" t="s">
        <v>14</v>
      </c>
      <c r="I76" s="85">
        <v>41177.645833333336</v>
      </c>
      <c r="J76" s="85">
        <v>41178.625</v>
      </c>
      <c r="K76" s="56">
        <v>9.58</v>
      </c>
      <c r="L76" s="36" t="s">
        <v>15</v>
      </c>
      <c r="M76" s="47"/>
    </row>
    <row r="77" spans="2:13">
      <c r="B77" s="64">
        <v>73</v>
      </c>
      <c r="C77" s="9">
        <v>39</v>
      </c>
      <c r="D77" s="10" t="s">
        <v>13</v>
      </c>
      <c r="E77" s="10" t="s">
        <v>115</v>
      </c>
      <c r="F77" s="34" t="s">
        <v>152</v>
      </c>
      <c r="G77" s="34" t="s">
        <v>20</v>
      </c>
      <c r="H77" s="9" t="s">
        <v>14</v>
      </c>
      <c r="I77" s="85">
        <v>41178.715277777781</v>
      </c>
      <c r="J77" s="85">
        <v>41178.777777777781</v>
      </c>
      <c r="K77" s="56">
        <v>1.5</v>
      </c>
      <c r="L77" s="36" t="s">
        <v>15</v>
      </c>
      <c r="M77" s="47"/>
    </row>
    <row r="78" spans="2:13">
      <c r="B78" s="64">
        <v>74</v>
      </c>
      <c r="C78" s="9">
        <v>39</v>
      </c>
      <c r="D78" s="10" t="s">
        <v>26</v>
      </c>
      <c r="E78" s="10" t="s">
        <v>51</v>
      </c>
      <c r="F78" s="34" t="s">
        <v>153</v>
      </c>
      <c r="G78" s="35" t="s">
        <v>32</v>
      </c>
      <c r="H78" s="9" t="s">
        <v>14</v>
      </c>
      <c r="I78" s="85">
        <v>41178.625</v>
      </c>
      <c r="J78" s="85">
        <v>41178.6875</v>
      </c>
      <c r="K78" s="56">
        <v>1.5</v>
      </c>
      <c r="L78" s="36" t="s">
        <v>15</v>
      </c>
      <c r="M78" s="47"/>
    </row>
    <row r="79" spans="2:13">
      <c r="B79" s="64">
        <v>75</v>
      </c>
      <c r="C79" s="9">
        <v>39</v>
      </c>
      <c r="D79" s="10" t="s">
        <v>13</v>
      </c>
      <c r="E79" s="35"/>
      <c r="F79" s="34" t="s">
        <v>154</v>
      </c>
      <c r="G79" s="34" t="s">
        <v>20</v>
      </c>
      <c r="H79" s="9" t="s">
        <v>14</v>
      </c>
      <c r="I79" s="85">
        <v>41179.416666666664</v>
      </c>
      <c r="J79" s="85">
        <v>41179.458333333336</v>
      </c>
      <c r="K79" s="56">
        <v>1</v>
      </c>
      <c r="L79" s="36" t="s">
        <v>15</v>
      </c>
      <c r="M79" s="9"/>
    </row>
    <row r="80" spans="2:13">
      <c r="B80" s="64">
        <v>76</v>
      </c>
      <c r="C80" s="9">
        <v>39</v>
      </c>
      <c r="D80" s="10" t="s">
        <v>13</v>
      </c>
      <c r="E80" s="35"/>
      <c r="F80" s="34" t="s">
        <v>155</v>
      </c>
      <c r="G80" s="34" t="s">
        <v>20</v>
      </c>
      <c r="H80" s="9" t="s">
        <v>14</v>
      </c>
      <c r="I80" s="85">
        <v>41179.458333333336</v>
      </c>
      <c r="J80" s="85">
        <v>41179.75</v>
      </c>
      <c r="K80" s="56">
        <v>7</v>
      </c>
      <c r="L80" s="36" t="s">
        <v>15</v>
      </c>
      <c r="M80" s="9"/>
    </row>
    <row r="81" spans="2:13">
      <c r="B81" s="64">
        <v>77</v>
      </c>
      <c r="C81" s="9">
        <v>39</v>
      </c>
      <c r="D81" s="10" t="s">
        <v>13</v>
      </c>
      <c r="E81" s="35"/>
      <c r="F81" s="34" t="s">
        <v>157</v>
      </c>
      <c r="G81" s="34" t="s">
        <v>20</v>
      </c>
      <c r="H81" s="9" t="s">
        <v>14</v>
      </c>
      <c r="I81" s="85">
        <v>41181.416666666664</v>
      </c>
      <c r="J81" s="85">
        <v>41181.479166666664</v>
      </c>
      <c r="K81" s="56">
        <v>1.5</v>
      </c>
      <c r="L81" s="36" t="s">
        <v>15</v>
      </c>
      <c r="M81" s="47"/>
    </row>
    <row r="82" spans="2:13">
      <c r="B82" s="64">
        <v>78</v>
      </c>
      <c r="C82" s="9">
        <v>39</v>
      </c>
      <c r="D82" s="10" t="s">
        <v>13</v>
      </c>
      <c r="E82" s="35"/>
      <c r="F82" s="34" t="s">
        <v>158</v>
      </c>
      <c r="G82" s="34" t="s">
        <v>20</v>
      </c>
      <c r="H82" s="9" t="s">
        <v>14</v>
      </c>
      <c r="I82" s="85">
        <v>41181.479166666664</v>
      </c>
      <c r="J82" s="85">
        <v>41181.583333333336</v>
      </c>
      <c r="K82" s="56">
        <v>2.5</v>
      </c>
      <c r="L82" s="36" t="s">
        <v>15</v>
      </c>
      <c r="M82" s="47"/>
    </row>
    <row r="83" spans="2:13">
      <c r="B83" s="78">
        <v>79</v>
      </c>
      <c r="C83" s="9">
        <v>40</v>
      </c>
      <c r="D83" s="10" t="s">
        <v>13</v>
      </c>
      <c r="E83" s="35"/>
      <c r="F83" s="34" t="s">
        <v>164</v>
      </c>
      <c r="G83" s="34" t="s">
        <v>20</v>
      </c>
      <c r="H83" s="9" t="s">
        <v>14</v>
      </c>
      <c r="I83" s="85">
        <v>41183.395833333336</v>
      </c>
      <c r="J83" s="85">
        <v>41183.458333333336</v>
      </c>
      <c r="K83" s="56">
        <v>1.5</v>
      </c>
      <c r="L83" s="35" t="s">
        <v>15</v>
      </c>
      <c r="M83" s="47"/>
    </row>
    <row r="84" spans="2:13">
      <c r="B84" s="78">
        <v>80</v>
      </c>
      <c r="C84" s="9">
        <v>40</v>
      </c>
      <c r="D84" s="10" t="s">
        <v>13</v>
      </c>
      <c r="E84" s="35"/>
      <c r="F84" s="34" t="s">
        <v>165</v>
      </c>
      <c r="G84" s="34" t="s">
        <v>20</v>
      </c>
      <c r="H84" s="9" t="s">
        <v>14</v>
      </c>
      <c r="I84" s="85">
        <v>41183.458333333336</v>
      </c>
      <c r="J84" s="85">
        <v>41183.520833333336</v>
      </c>
      <c r="K84" s="56">
        <v>1.5</v>
      </c>
      <c r="L84" s="35" t="s">
        <v>15</v>
      </c>
      <c r="M84" s="47"/>
    </row>
    <row r="85" spans="2:13">
      <c r="B85" s="78">
        <v>81</v>
      </c>
      <c r="C85" s="9">
        <v>40</v>
      </c>
      <c r="D85" s="10" t="s">
        <v>183</v>
      </c>
      <c r="E85" s="10" t="s">
        <v>90</v>
      </c>
      <c r="F85" s="34" t="s">
        <v>162</v>
      </c>
      <c r="G85" s="34" t="s">
        <v>20</v>
      </c>
      <c r="H85" s="9" t="s">
        <v>14</v>
      </c>
      <c r="I85" s="85">
        <v>41183.729166666664</v>
      </c>
      <c r="J85" s="85">
        <v>41183.8125</v>
      </c>
      <c r="K85" s="56">
        <v>2</v>
      </c>
      <c r="L85" s="35" t="s">
        <v>15</v>
      </c>
      <c r="M85" s="47"/>
    </row>
    <row r="86" spans="2:13">
      <c r="B86" s="78">
        <v>82</v>
      </c>
      <c r="C86" s="9">
        <v>40</v>
      </c>
      <c r="D86" s="10" t="s">
        <v>166</v>
      </c>
      <c r="E86" s="10" t="s">
        <v>90</v>
      </c>
      <c r="F86" s="34" t="s">
        <v>163</v>
      </c>
      <c r="G86" s="35" t="s">
        <v>32</v>
      </c>
      <c r="H86" s="9" t="s">
        <v>14</v>
      </c>
      <c r="I86" s="85">
        <v>41183.625</v>
      </c>
      <c r="J86" s="85">
        <v>41185.604166666664</v>
      </c>
      <c r="K86" s="56">
        <v>6.5</v>
      </c>
      <c r="L86" s="35" t="s">
        <v>15</v>
      </c>
      <c r="M86" s="47"/>
    </row>
    <row r="87" spans="2:13">
      <c r="B87" s="78">
        <v>83</v>
      </c>
      <c r="C87" s="9">
        <v>40</v>
      </c>
      <c r="D87" s="10" t="s">
        <v>183</v>
      </c>
      <c r="E87" s="10" t="s">
        <v>90</v>
      </c>
      <c r="F87" s="34" t="s">
        <v>167</v>
      </c>
      <c r="G87" s="34" t="s">
        <v>20</v>
      </c>
      <c r="H87" s="9" t="s">
        <v>14</v>
      </c>
      <c r="I87" s="85">
        <v>41185.4375</v>
      </c>
      <c r="J87" s="85">
        <v>41185.479166666664</v>
      </c>
      <c r="K87" s="56">
        <v>1</v>
      </c>
      <c r="L87" s="35" t="s">
        <v>15</v>
      </c>
      <c r="M87" s="47"/>
    </row>
    <row r="88" spans="2:13">
      <c r="B88" s="78">
        <v>84</v>
      </c>
      <c r="C88" s="9">
        <v>40</v>
      </c>
      <c r="D88" s="10" t="s">
        <v>183</v>
      </c>
      <c r="E88" s="10" t="s">
        <v>90</v>
      </c>
      <c r="F88" s="34" t="s">
        <v>171</v>
      </c>
      <c r="G88" s="34" t="s">
        <v>20</v>
      </c>
      <c r="H88" s="9" t="s">
        <v>14</v>
      </c>
      <c r="I88" s="85">
        <v>41185.604166666664</v>
      </c>
      <c r="J88" s="85">
        <v>41185.770833333336</v>
      </c>
      <c r="K88" s="56">
        <v>4</v>
      </c>
      <c r="L88" s="35" t="s">
        <v>15</v>
      </c>
      <c r="M88" s="47"/>
    </row>
    <row r="89" spans="2:13">
      <c r="B89" s="78">
        <v>85</v>
      </c>
      <c r="C89" s="9">
        <v>40</v>
      </c>
      <c r="D89" s="10" t="s">
        <v>183</v>
      </c>
      <c r="E89" s="10" t="s">
        <v>90</v>
      </c>
      <c r="F89" s="34" t="s">
        <v>172</v>
      </c>
      <c r="G89" s="34" t="s">
        <v>20</v>
      </c>
      <c r="H89" s="9" t="s">
        <v>14</v>
      </c>
      <c r="I89" s="85">
        <v>41186.395833333336</v>
      </c>
      <c r="J89" s="85">
        <v>41186.614583333336</v>
      </c>
      <c r="K89" s="56">
        <v>5.25</v>
      </c>
      <c r="L89" s="35" t="s">
        <v>15</v>
      </c>
      <c r="M89" s="9"/>
    </row>
    <row r="90" spans="2:13">
      <c r="B90" s="78">
        <v>86</v>
      </c>
      <c r="C90" s="9">
        <v>40</v>
      </c>
      <c r="D90" s="10" t="s">
        <v>183</v>
      </c>
      <c r="E90" s="10" t="s">
        <v>90</v>
      </c>
      <c r="F90" s="34" t="s">
        <v>173</v>
      </c>
      <c r="G90" s="34" t="s">
        <v>20</v>
      </c>
      <c r="H90" s="9" t="s">
        <v>14</v>
      </c>
      <c r="I90" s="85">
        <v>41186.625</v>
      </c>
      <c r="J90" s="85">
        <v>41186.729166666664</v>
      </c>
      <c r="K90" s="56">
        <v>2.5</v>
      </c>
      <c r="L90" s="35" t="s">
        <v>15</v>
      </c>
      <c r="M90" s="9"/>
    </row>
    <row r="91" spans="2:13">
      <c r="B91" s="78">
        <v>87</v>
      </c>
      <c r="C91" s="9">
        <v>40</v>
      </c>
      <c r="D91" s="10" t="s">
        <v>13</v>
      </c>
      <c r="E91" s="35"/>
      <c r="F91" s="34" t="s">
        <v>174</v>
      </c>
      <c r="G91" s="34" t="s">
        <v>20</v>
      </c>
      <c r="H91" s="9" t="s">
        <v>14</v>
      </c>
      <c r="I91" s="85">
        <v>41187.458333333336</v>
      </c>
      <c r="J91" s="85">
        <v>41187.520833333336</v>
      </c>
      <c r="K91" s="56">
        <v>1.5</v>
      </c>
      <c r="L91" s="35" t="s">
        <v>15</v>
      </c>
      <c r="M91" s="9"/>
    </row>
    <row r="92" spans="2:13">
      <c r="B92" s="78">
        <v>88</v>
      </c>
      <c r="C92" s="9">
        <v>40</v>
      </c>
      <c r="D92" s="10" t="s">
        <v>183</v>
      </c>
      <c r="E92" s="10" t="s">
        <v>90</v>
      </c>
      <c r="F92" s="34" t="s">
        <v>175</v>
      </c>
      <c r="G92" s="34" t="s">
        <v>20</v>
      </c>
      <c r="H92" s="9" t="s">
        <v>14</v>
      </c>
      <c r="I92" s="85">
        <v>41187.395833333336</v>
      </c>
      <c r="J92" s="85">
        <v>41188.572916666664</v>
      </c>
      <c r="K92" s="56">
        <v>8.25</v>
      </c>
      <c r="L92" s="35" t="s">
        <v>24</v>
      </c>
      <c r="M92" s="47"/>
    </row>
    <row r="93" spans="2:13">
      <c r="B93" s="78">
        <v>89</v>
      </c>
      <c r="C93" s="9">
        <v>40</v>
      </c>
      <c r="D93" s="10" t="s">
        <v>183</v>
      </c>
      <c r="E93" s="10" t="s">
        <v>90</v>
      </c>
      <c r="F93" s="34" t="s">
        <v>176</v>
      </c>
      <c r="G93" s="34" t="s">
        <v>20</v>
      </c>
      <c r="H93" s="9" t="s">
        <v>14</v>
      </c>
      <c r="I93" s="85">
        <v>41187.625</v>
      </c>
      <c r="J93" s="85">
        <v>41187.729166666664</v>
      </c>
      <c r="K93" s="56">
        <v>2.5</v>
      </c>
      <c r="L93" s="35" t="s">
        <v>15</v>
      </c>
      <c r="M93" s="47"/>
    </row>
    <row r="94" spans="2:13">
      <c r="B94" s="78">
        <v>90</v>
      </c>
      <c r="C94" s="9">
        <v>40</v>
      </c>
      <c r="D94" s="10" t="s">
        <v>76</v>
      </c>
      <c r="E94" s="10" t="s">
        <v>177</v>
      </c>
      <c r="F94" s="34" t="s">
        <v>178</v>
      </c>
      <c r="G94" s="34" t="s">
        <v>20</v>
      </c>
      <c r="H94" s="9" t="s">
        <v>14</v>
      </c>
      <c r="I94" s="85">
        <v>41188.458333333336</v>
      </c>
      <c r="J94" s="85">
        <v>41188.479166666664</v>
      </c>
      <c r="K94" s="56">
        <v>0.5</v>
      </c>
      <c r="L94" s="35" t="s">
        <v>24</v>
      </c>
      <c r="M94" s="47"/>
    </row>
    <row r="95" spans="2:13">
      <c r="B95" s="78">
        <v>91</v>
      </c>
      <c r="C95" s="9">
        <v>41</v>
      </c>
      <c r="D95" s="10" t="s">
        <v>183</v>
      </c>
      <c r="E95" s="10" t="s">
        <v>90</v>
      </c>
      <c r="F95" s="34" t="s">
        <v>175</v>
      </c>
      <c r="G95" s="34" t="s">
        <v>20</v>
      </c>
      <c r="H95" s="9" t="s">
        <v>14</v>
      </c>
      <c r="I95" s="85">
        <v>41190.395833333336</v>
      </c>
      <c r="J95" s="85">
        <v>41190.4375</v>
      </c>
      <c r="K95" s="56">
        <v>1</v>
      </c>
      <c r="L95" s="35" t="s">
        <v>24</v>
      </c>
      <c r="M95" s="79"/>
    </row>
    <row r="96" spans="2:13">
      <c r="B96" s="78">
        <v>92</v>
      </c>
      <c r="C96" s="9">
        <v>41</v>
      </c>
      <c r="D96" s="10" t="s">
        <v>26</v>
      </c>
      <c r="E96" s="10" t="s">
        <v>51</v>
      </c>
      <c r="F96" s="34" t="s">
        <v>179</v>
      </c>
      <c r="G96" s="34" t="s">
        <v>20</v>
      </c>
      <c r="H96" s="9" t="s">
        <v>14</v>
      </c>
      <c r="I96" s="85">
        <v>41190.4375</v>
      </c>
      <c r="J96" s="85">
        <v>41190.5</v>
      </c>
      <c r="K96" s="56">
        <v>1.5</v>
      </c>
      <c r="L96" s="35" t="s">
        <v>15</v>
      </c>
      <c r="M96" s="79"/>
    </row>
    <row r="97" spans="1:13">
      <c r="B97" s="78">
        <v>93</v>
      </c>
      <c r="C97" s="9">
        <v>41</v>
      </c>
      <c r="D97" s="10" t="s">
        <v>183</v>
      </c>
      <c r="E97" s="10" t="s">
        <v>90</v>
      </c>
      <c r="F97" s="34" t="s">
        <v>180</v>
      </c>
      <c r="G97" s="34" t="s">
        <v>20</v>
      </c>
      <c r="H97" s="9" t="s">
        <v>14</v>
      </c>
      <c r="I97" s="85">
        <v>41190.5</v>
      </c>
      <c r="J97" s="85">
        <v>41190.770833333336</v>
      </c>
      <c r="K97" s="56">
        <v>6.5</v>
      </c>
      <c r="L97" s="35" t="s">
        <v>15</v>
      </c>
      <c r="M97" s="79"/>
    </row>
    <row r="98" spans="1:13">
      <c r="B98" s="78">
        <v>94</v>
      </c>
      <c r="C98" s="9">
        <v>41</v>
      </c>
      <c r="D98" s="10" t="s">
        <v>183</v>
      </c>
      <c r="E98" s="10" t="s">
        <v>90</v>
      </c>
      <c r="F98" s="34" t="s">
        <v>181</v>
      </c>
      <c r="G98" s="34" t="s">
        <v>20</v>
      </c>
      <c r="H98" s="9" t="s">
        <v>14</v>
      </c>
      <c r="I98" s="85">
        <v>41191.395833333336</v>
      </c>
      <c r="J98" s="85">
        <v>41191.75</v>
      </c>
      <c r="K98" s="56">
        <v>8.5</v>
      </c>
      <c r="L98" s="35" t="s">
        <v>15</v>
      </c>
      <c r="M98" s="79"/>
    </row>
    <row r="99" spans="1:13">
      <c r="B99" s="78">
        <v>95</v>
      </c>
      <c r="C99" s="9">
        <v>41</v>
      </c>
      <c r="D99" s="10" t="s">
        <v>27</v>
      </c>
      <c r="E99" s="10" t="s">
        <v>83</v>
      </c>
      <c r="F99" s="34" t="s">
        <v>184</v>
      </c>
      <c r="G99" s="35" t="s">
        <v>32</v>
      </c>
      <c r="H99" s="9" t="s">
        <v>14</v>
      </c>
      <c r="I99" s="85">
        <v>41192.395833333336</v>
      </c>
      <c r="J99" s="85">
        <v>41193.75</v>
      </c>
      <c r="K99" s="56">
        <v>8</v>
      </c>
      <c r="L99" s="35" t="s">
        <v>15</v>
      </c>
      <c r="M99" s="79"/>
    </row>
    <row r="100" spans="1:13">
      <c r="B100" s="78">
        <v>96</v>
      </c>
      <c r="C100" s="9">
        <v>41</v>
      </c>
      <c r="D100" s="10" t="s">
        <v>183</v>
      </c>
      <c r="E100" s="10" t="s">
        <v>90</v>
      </c>
      <c r="F100" s="34" t="s">
        <v>185</v>
      </c>
      <c r="G100" s="34" t="s">
        <v>20</v>
      </c>
      <c r="H100" s="9" t="s">
        <v>14</v>
      </c>
      <c r="I100" s="85">
        <v>41192.5625</v>
      </c>
      <c r="J100" s="85">
        <v>41193.541666666664</v>
      </c>
      <c r="K100" s="56">
        <v>9.5</v>
      </c>
      <c r="L100" s="35" t="s">
        <v>15</v>
      </c>
      <c r="M100" s="79"/>
    </row>
    <row r="101" spans="1:13">
      <c r="B101" s="78">
        <v>97</v>
      </c>
      <c r="C101" s="9">
        <v>41</v>
      </c>
      <c r="D101" s="10" t="s">
        <v>183</v>
      </c>
      <c r="E101" s="10" t="s">
        <v>90</v>
      </c>
      <c r="F101" s="34" t="s">
        <v>191</v>
      </c>
      <c r="G101" s="34" t="s">
        <v>20</v>
      </c>
      <c r="H101" s="9" t="s">
        <v>14</v>
      </c>
      <c r="I101" s="85">
        <v>41194.395833333336</v>
      </c>
      <c r="J101" s="85">
        <v>41194.520833333336</v>
      </c>
      <c r="K101" s="56">
        <v>3</v>
      </c>
      <c r="L101" s="35" t="s">
        <v>15</v>
      </c>
      <c r="M101" s="79"/>
    </row>
    <row r="102" spans="1:13">
      <c r="B102" s="78">
        <v>98</v>
      </c>
      <c r="C102" s="9">
        <v>41</v>
      </c>
      <c r="D102" s="10" t="s">
        <v>183</v>
      </c>
      <c r="E102" s="10" t="s">
        <v>90</v>
      </c>
      <c r="F102" s="34" t="s">
        <v>193</v>
      </c>
      <c r="G102" s="34" t="s">
        <v>20</v>
      </c>
      <c r="H102" s="9" t="s">
        <v>14</v>
      </c>
      <c r="I102" s="85">
        <v>41194.5625</v>
      </c>
      <c r="J102" s="85">
        <v>41194.75</v>
      </c>
      <c r="K102" s="56">
        <v>4.5</v>
      </c>
      <c r="L102" s="35" t="s">
        <v>24</v>
      </c>
      <c r="M102" s="79"/>
    </row>
    <row r="103" spans="1:13">
      <c r="B103" s="78">
        <v>99</v>
      </c>
      <c r="C103" s="9">
        <v>42</v>
      </c>
      <c r="D103" s="10" t="s">
        <v>27</v>
      </c>
      <c r="E103" s="10" t="s">
        <v>83</v>
      </c>
      <c r="F103" s="34" t="s">
        <v>194</v>
      </c>
      <c r="G103" s="35" t="s">
        <v>32</v>
      </c>
      <c r="H103" s="9" t="s">
        <v>14</v>
      </c>
      <c r="I103" s="85">
        <v>41197</v>
      </c>
      <c r="J103" s="85">
        <v>41197</v>
      </c>
      <c r="K103" s="56">
        <v>2</v>
      </c>
      <c r="L103" s="35" t="s">
        <v>15</v>
      </c>
      <c r="M103" s="79"/>
    </row>
    <row r="104" spans="1:13">
      <c r="B104" s="78">
        <v>100</v>
      </c>
      <c r="C104" s="9">
        <v>42</v>
      </c>
      <c r="D104" s="10" t="s">
        <v>13</v>
      </c>
      <c r="E104" s="35"/>
      <c r="F104" s="34" t="s">
        <v>195</v>
      </c>
      <c r="G104" s="34" t="s">
        <v>20</v>
      </c>
      <c r="H104" s="9" t="s">
        <v>14</v>
      </c>
      <c r="I104" s="85">
        <v>41197</v>
      </c>
      <c r="J104" s="85">
        <v>41197</v>
      </c>
      <c r="K104" s="56">
        <v>2.5</v>
      </c>
      <c r="L104" s="35" t="s">
        <v>15</v>
      </c>
      <c r="M104" s="79"/>
    </row>
    <row r="105" spans="1:13">
      <c r="B105" s="78">
        <v>101</v>
      </c>
      <c r="C105" s="9">
        <v>42</v>
      </c>
      <c r="D105" s="10" t="s">
        <v>183</v>
      </c>
      <c r="E105" s="10" t="s">
        <v>90</v>
      </c>
      <c r="F105" s="34" t="s">
        <v>196</v>
      </c>
      <c r="G105" s="34" t="s">
        <v>20</v>
      </c>
      <c r="H105" s="9" t="s">
        <v>14</v>
      </c>
      <c r="I105" s="85">
        <v>41197</v>
      </c>
      <c r="J105" s="85">
        <v>41197</v>
      </c>
      <c r="K105" s="56">
        <v>2</v>
      </c>
      <c r="L105" s="35" t="s">
        <v>75</v>
      </c>
      <c r="M105" s="79"/>
    </row>
    <row r="106" spans="1:13">
      <c r="B106" s="78">
        <v>102</v>
      </c>
      <c r="C106" s="9">
        <v>42</v>
      </c>
      <c r="D106" s="10" t="s">
        <v>183</v>
      </c>
      <c r="E106" s="10" t="s">
        <v>90</v>
      </c>
      <c r="F106" s="34" t="s">
        <v>200</v>
      </c>
      <c r="G106" s="34" t="s">
        <v>20</v>
      </c>
      <c r="H106" s="9" t="s">
        <v>14</v>
      </c>
      <c r="I106" s="85">
        <v>41197</v>
      </c>
      <c r="J106" s="85">
        <v>41198</v>
      </c>
      <c r="K106" s="56">
        <v>10</v>
      </c>
      <c r="L106" s="35" t="s">
        <v>24</v>
      </c>
      <c r="M106" s="79"/>
    </row>
    <row r="107" spans="1:13">
      <c r="B107" s="78">
        <v>103</v>
      </c>
      <c r="C107" s="9">
        <v>42</v>
      </c>
      <c r="D107" s="10" t="s">
        <v>183</v>
      </c>
      <c r="E107" s="10" t="s">
        <v>90</v>
      </c>
      <c r="F107" s="34" t="s">
        <v>198</v>
      </c>
      <c r="G107" s="34" t="s">
        <v>20</v>
      </c>
      <c r="H107" s="9" t="s">
        <v>14</v>
      </c>
      <c r="I107" s="85">
        <v>41199</v>
      </c>
      <c r="J107" s="85">
        <v>41199</v>
      </c>
      <c r="K107" s="56">
        <v>8</v>
      </c>
      <c r="L107" s="35" t="s">
        <v>15</v>
      </c>
      <c r="M107" s="79"/>
    </row>
    <row r="108" spans="1:13">
      <c r="B108" s="78">
        <v>104</v>
      </c>
      <c r="C108" s="9">
        <v>42</v>
      </c>
      <c r="D108" s="10" t="s">
        <v>183</v>
      </c>
      <c r="E108" s="10" t="s">
        <v>90</v>
      </c>
      <c r="F108" s="34" t="s">
        <v>197</v>
      </c>
      <c r="G108" s="34" t="s">
        <v>20</v>
      </c>
      <c r="H108" s="9" t="s">
        <v>14</v>
      </c>
      <c r="I108" s="85">
        <v>41200</v>
      </c>
      <c r="J108" s="85">
        <v>41201</v>
      </c>
      <c r="K108" s="56">
        <v>29</v>
      </c>
      <c r="L108" s="35" t="s">
        <v>75</v>
      </c>
      <c r="M108" s="79"/>
    </row>
    <row r="109" spans="1:13">
      <c r="B109" s="78">
        <v>105</v>
      </c>
      <c r="C109" s="9">
        <v>42</v>
      </c>
      <c r="D109" s="10" t="s">
        <v>183</v>
      </c>
      <c r="E109" s="10" t="s">
        <v>90</v>
      </c>
      <c r="F109" s="34" t="s">
        <v>199</v>
      </c>
      <c r="G109" s="34" t="s">
        <v>20</v>
      </c>
      <c r="H109" s="9" t="s">
        <v>14</v>
      </c>
      <c r="I109" s="85">
        <v>41202</v>
      </c>
      <c r="J109" s="85">
        <v>41202</v>
      </c>
      <c r="K109" s="56">
        <v>4.5</v>
      </c>
      <c r="L109" s="35" t="s">
        <v>24</v>
      </c>
      <c r="M109" s="79"/>
    </row>
    <row r="110" spans="1:13">
      <c r="B110" s="78">
        <v>106</v>
      </c>
      <c r="C110" s="9">
        <v>43</v>
      </c>
      <c r="D110" s="10" t="s">
        <v>27</v>
      </c>
      <c r="E110" s="10" t="s">
        <v>83</v>
      </c>
      <c r="F110" s="34" t="s">
        <v>211</v>
      </c>
      <c r="G110" s="34" t="s">
        <v>20</v>
      </c>
      <c r="H110" s="9" t="s">
        <v>14</v>
      </c>
      <c r="I110" s="85">
        <v>41204.395833333336</v>
      </c>
      <c r="J110" s="85">
        <v>41204.416666666664</v>
      </c>
      <c r="K110" s="56">
        <v>0.5</v>
      </c>
      <c r="L110" s="35" t="s">
        <v>15</v>
      </c>
      <c r="M110" s="47"/>
    </row>
    <row r="111" spans="1:13">
      <c r="A111" s="72"/>
      <c r="B111" s="78">
        <v>107</v>
      </c>
      <c r="C111" s="9">
        <v>43</v>
      </c>
      <c r="D111" s="10" t="s">
        <v>183</v>
      </c>
      <c r="E111" s="10" t="s">
        <v>90</v>
      </c>
      <c r="F111" s="34" t="s">
        <v>212</v>
      </c>
      <c r="G111" s="34" t="s">
        <v>20</v>
      </c>
      <c r="H111" s="9" t="s">
        <v>14</v>
      </c>
      <c r="I111" s="85">
        <v>41204.416666666664</v>
      </c>
      <c r="J111" s="85">
        <v>41204.541666666664</v>
      </c>
      <c r="K111" s="56">
        <v>3</v>
      </c>
      <c r="L111" s="35" t="s">
        <v>24</v>
      </c>
      <c r="M111" s="47"/>
    </row>
    <row r="112" spans="1:13">
      <c r="A112" s="72"/>
      <c r="B112" s="78">
        <v>108</v>
      </c>
      <c r="C112" s="9">
        <v>43</v>
      </c>
      <c r="D112" s="10" t="s">
        <v>13</v>
      </c>
      <c r="E112" s="35"/>
      <c r="F112" s="34" t="s">
        <v>213</v>
      </c>
      <c r="G112" s="34" t="s">
        <v>20</v>
      </c>
      <c r="H112" s="9" t="s">
        <v>14</v>
      </c>
      <c r="I112" s="85">
        <v>41204.5625</v>
      </c>
      <c r="J112" s="85">
        <v>41204.6875</v>
      </c>
      <c r="K112" s="56">
        <v>3</v>
      </c>
      <c r="L112" s="35" t="s">
        <v>15</v>
      </c>
      <c r="M112" s="47"/>
    </row>
    <row r="113" spans="1:13">
      <c r="A113" s="72"/>
      <c r="B113" s="78">
        <v>109</v>
      </c>
      <c r="C113" s="9">
        <v>43</v>
      </c>
      <c r="D113" s="10" t="s">
        <v>13</v>
      </c>
      <c r="E113" s="35"/>
      <c r="F113" s="34" t="s">
        <v>214</v>
      </c>
      <c r="G113" s="34" t="s">
        <v>32</v>
      </c>
      <c r="H113" s="9" t="s">
        <v>14</v>
      </c>
      <c r="I113" s="85">
        <v>41204.708333333336</v>
      </c>
      <c r="J113" s="85">
        <v>41204.75</v>
      </c>
      <c r="K113" s="56">
        <v>1</v>
      </c>
      <c r="L113" s="35" t="s">
        <v>15</v>
      </c>
      <c r="M113" s="47"/>
    </row>
    <row r="114" spans="1:13">
      <c r="A114" s="72"/>
      <c r="B114" s="78">
        <v>110</v>
      </c>
      <c r="C114" s="9">
        <v>43</v>
      </c>
      <c r="D114" s="10" t="s">
        <v>183</v>
      </c>
      <c r="E114" s="10" t="s">
        <v>90</v>
      </c>
      <c r="F114" s="34" t="s">
        <v>216</v>
      </c>
      <c r="G114" s="34" t="s">
        <v>20</v>
      </c>
      <c r="H114" s="9" t="s">
        <v>14</v>
      </c>
      <c r="I114" s="85">
        <v>41206.395833333336</v>
      </c>
      <c r="J114" s="85">
        <v>41206.770833333336</v>
      </c>
      <c r="K114" s="56">
        <v>5.5</v>
      </c>
      <c r="L114" s="35" t="s">
        <v>15</v>
      </c>
      <c r="M114" s="9"/>
    </row>
    <row r="115" spans="1:13">
      <c r="A115" s="72"/>
      <c r="B115" s="78">
        <v>111</v>
      </c>
      <c r="C115" s="9">
        <v>43</v>
      </c>
      <c r="D115" s="10" t="s">
        <v>79</v>
      </c>
      <c r="E115" s="10" t="s">
        <v>115</v>
      </c>
      <c r="F115" s="34" t="s">
        <v>215</v>
      </c>
      <c r="G115" s="34" t="s">
        <v>32</v>
      </c>
      <c r="H115" s="9" t="s">
        <v>14</v>
      </c>
      <c r="I115" s="85">
        <v>41206.423611111109</v>
      </c>
      <c r="J115" s="85">
        <v>41206.465277777781</v>
      </c>
      <c r="K115" s="56">
        <v>1</v>
      </c>
      <c r="L115" s="35" t="s">
        <v>15</v>
      </c>
      <c r="M115" s="47"/>
    </row>
    <row r="116" spans="1:13">
      <c r="A116" s="72"/>
      <c r="B116" s="78">
        <v>112</v>
      </c>
      <c r="C116" s="9">
        <v>43</v>
      </c>
      <c r="D116" s="10" t="s">
        <v>18</v>
      </c>
      <c r="E116" s="10" t="s">
        <v>53</v>
      </c>
      <c r="F116" s="34" t="s">
        <v>217</v>
      </c>
      <c r="G116" s="34" t="s">
        <v>32</v>
      </c>
      <c r="H116" s="9" t="s">
        <v>14</v>
      </c>
      <c r="I116" s="85">
        <v>41206.604166666664</v>
      </c>
      <c r="J116" s="85">
        <v>41206.677083333336</v>
      </c>
      <c r="K116" s="56">
        <v>1.75</v>
      </c>
      <c r="L116" s="35" t="s">
        <v>15</v>
      </c>
      <c r="M116" s="9"/>
    </row>
    <row r="117" spans="1:13">
      <c r="A117" s="72"/>
      <c r="B117" s="78">
        <v>113</v>
      </c>
      <c r="C117" s="9">
        <v>43</v>
      </c>
      <c r="D117" s="10" t="s">
        <v>73</v>
      </c>
      <c r="E117" s="10" t="s">
        <v>55</v>
      </c>
      <c r="F117" s="34" t="s">
        <v>218</v>
      </c>
      <c r="G117" s="34" t="s">
        <v>32</v>
      </c>
      <c r="H117" s="9" t="s">
        <v>14</v>
      </c>
      <c r="I117" s="85">
        <v>41207.4375</v>
      </c>
      <c r="J117" s="85">
        <v>41207.666666666664</v>
      </c>
      <c r="K117" s="56">
        <v>5.5</v>
      </c>
      <c r="L117" s="35" t="s">
        <v>15</v>
      </c>
      <c r="M117" s="9"/>
    </row>
    <row r="118" spans="1:13">
      <c r="A118" s="72"/>
      <c r="B118" s="78">
        <v>114</v>
      </c>
      <c r="C118" s="9">
        <v>43</v>
      </c>
      <c r="D118" s="10" t="s">
        <v>73</v>
      </c>
      <c r="E118" s="10" t="s">
        <v>55</v>
      </c>
      <c r="F118" s="34" t="s">
        <v>219</v>
      </c>
      <c r="G118" s="34" t="s">
        <v>32</v>
      </c>
      <c r="H118" s="9" t="s">
        <v>14</v>
      </c>
      <c r="I118" s="85">
        <v>41207.666666666664</v>
      </c>
      <c r="J118" s="85">
        <v>41207.826388888891</v>
      </c>
      <c r="K118" s="56">
        <v>3.83</v>
      </c>
      <c r="L118" s="35" t="s">
        <v>15</v>
      </c>
      <c r="M118" s="9"/>
    </row>
    <row r="119" spans="1:13">
      <c r="A119" s="72"/>
      <c r="B119" s="78">
        <v>115</v>
      </c>
      <c r="C119" s="9">
        <v>43</v>
      </c>
      <c r="D119" s="10" t="s">
        <v>26</v>
      </c>
      <c r="E119" s="10" t="s">
        <v>82</v>
      </c>
      <c r="F119" s="34" t="s">
        <v>222</v>
      </c>
      <c r="G119" s="34" t="s">
        <v>46</v>
      </c>
      <c r="H119" s="9" t="s">
        <v>14</v>
      </c>
      <c r="I119" s="85">
        <v>41208.395833333336</v>
      </c>
      <c r="J119" s="85">
        <v>41208.479166666664</v>
      </c>
      <c r="K119" s="56">
        <v>2</v>
      </c>
      <c r="L119" s="35" t="s">
        <v>24</v>
      </c>
      <c r="M119" s="9"/>
    </row>
    <row r="120" spans="1:13">
      <c r="A120" s="72"/>
      <c r="B120" s="78">
        <v>116</v>
      </c>
      <c r="C120" s="9">
        <v>43</v>
      </c>
      <c r="D120" s="10" t="s">
        <v>73</v>
      </c>
      <c r="E120" s="10" t="s">
        <v>55</v>
      </c>
      <c r="F120" s="34" t="s">
        <v>223</v>
      </c>
      <c r="G120" s="34" t="s">
        <v>32</v>
      </c>
      <c r="H120" s="9" t="s">
        <v>14</v>
      </c>
      <c r="I120" s="85">
        <v>41208.479166666664</v>
      </c>
      <c r="J120" s="85">
        <v>41208.5625</v>
      </c>
      <c r="K120" s="56">
        <v>2</v>
      </c>
      <c r="L120" s="35" t="s">
        <v>15</v>
      </c>
      <c r="M120" s="47"/>
    </row>
    <row r="121" spans="1:13">
      <c r="A121" s="72"/>
      <c r="B121" s="78">
        <v>117</v>
      </c>
      <c r="C121" s="9">
        <v>43</v>
      </c>
      <c r="D121" s="10" t="s">
        <v>76</v>
      </c>
      <c r="E121" s="10" t="s">
        <v>55</v>
      </c>
      <c r="F121" s="34" t="s">
        <v>224</v>
      </c>
      <c r="G121" s="34" t="s">
        <v>32</v>
      </c>
      <c r="H121" s="9" t="s">
        <v>14</v>
      </c>
      <c r="I121" s="85">
        <v>41208.583333333336</v>
      </c>
      <c r="J121" s="85">
        <v>41208.75</v>
      </c>
      <c r="K121" s="56">
        <v>4</v>
      </c>
      <c r="L121" s="35" t="s">
        <v>15</v>
      </c>
      <c r="M121" s="9"/>
    </row>
    <row r="122" spans="1:13">
      <c r="A122" s="72"/>
      <c r="B122" s="78">
        <v>118</v>
      </c>
      <c r="C122" s="9">
        <v>44</v>
      </c>
      <c r="D122" s="10" t="s">
        <v>183</v>
      </c>
      <c r="E122" s="10" t="s">
        <v>90</v>
      </c>
      <c r="F122" s="34" t="s">
        <v>225</v>
      </c>
      <c r="G122" s="34" t="s">
        <v>20</v>
      </c>
      <c r="H122" s="9" t="s">
        <v>14</v>
      </c>
      <c r="I122" s="85">
        <v>41211.395833333336</v>
      </c>
      <c r="J122" s="85">
        <v>41211.541666666664</v>
      </c>
      <c r="K122" s="56">
        <v>3.5</v>
      </c>
      <c r="L122" s="35" t="s">
        <v>15</v>
      </c>
      <c r="M122" s="47"/>
    </row>
    <row r="123" spans="1:13">
      <c r="A123" s="72"/>
      <c r="B123" s="78">
        <v>119</v>
      </c>
      <c r="C123" s="9">
        <v>44</v>
      </c>
      <c r="D123" s="10" t="s">
        <v>183</v>
      </c>
      <c r="E123" s="10" t="s">
        <v>90</v>
      </c>
      <c r="F123" s="34" t="s">
        <v>226</v>
      </c>
      <c r="G123" s="34" t="s">
        <v>20</v>
      </c>
      <c r="H123" s="9" t="s">
        <v>14</v>
      </c>
      <c r="I123" s="85">
        <v>41211.5625</v>
      </c>
      <c r="J123" s="85">
        <v>41211.75</v>
      </c>
      <c r="K123" s="56">
        <v>4.5</v>
      </c>
      <c r="L123" s="35" t="s">
        <v>15</v>
      </c>
      <c r="M123" s="47"/>
    </row>
    <row r="124" spans="1:13">
      <c r="A124" s="72"/>
      <c r="B124" s="78">
        <v>120</v>
      </c>
      <c r="C124" s="9">
        <v>44</v>
      </c>
      <c r="D124" s="10" t="s">
        <v>183</v>
      </c>
      <c r="E124" s="10" t="s">
        <v>90</v>
      </c>
      <c r="F124" s="34" t="s">
        <v>227</v>
      </c>
      <c r="G124" s="34" t="s">
        <v>20</v>
      </c>
      <c r="H124" s="9" t="s">
        <v>14</v>
      </c>
      <c r="I124" s="85">
        <v>41211.75</v>
      </c>
      <c r="J124" s="85">
        <v>41214.770833333336</v>
      </c>
      <c r="K124" s="56">
        <v>6.17</v>
      </c>
      <c r="L124" s="35" t="s">
        <v>24</v>
      </c>
      <c r="M124" s="47"/>
    </row>
    <row r="125" spans="1:13">
      <c r="A125" s="72"/>
      <c r="B125" s="78">
        <v>121</v>
      </c>
      <c r="C125" s="9">
        <v>44</v>
      </c>
      <c r="D125" s="10" t="s">
        <v>183</v>
      </c>
      <c r="E125" s="10" t="s">
        <v>90</v>
      </c>
      <c r="F125" s="34" t="s">
        <v>228</v>
      </c>
      <c r="G125" s="34" t="s">
        <v>20</v>
      </c>
      <c r="H125" s="9" t="s">
        <v>14</v>
      </c>
      <c r="I125" s="85">
        <v>41212.486111111109</v>
      </c>
      <c r="J125" s="85">
        <v>41214.645833333336</v>
      </c>
      <c r="K125" s="56">
        <v>19.66</v>
      </c>
      <c r="L125" s="35" t="s">
        <v>15</v>
      </c>
      <c r="M125" s="9"/>
    </row>
    <row r="126" spans="1:13">
      <c r="A126" s="72"/>
      <c r="B126" s="78">
        <v>122</v>
      </c>
      <c r="C126" s="9">
        <v>44</v>
      </c>
      <c r="D126" s="10" t="s">
        <v>254</v>
      </c>
      <c r="E126" s="10" t="s">
        <v>90</v>
      </c>
      <c r="F126" s="34" t="s">
        <v>229</v>
      </c>
      <c r="G126" s="34" t="s">
        <v>20</v>
      </c>
      <c r="H126" s="9" t="s">
        <v>14</v>
      </c>
      <c r="I126" s="85">
        <v>41214.645833333336</v>
      </c>
      <c r="J126" s="85">
        <v>41214.6875</v>
      </c>
      <c r="K126" s="56">
        <v>1</v>
      </c>
      <c r="L126" s="35" t="s">
        <v>15</v>
      </c>
      <c r="M126" s="9"/>
    </row>
    <row r="127" spans="1:13">
      <c r="B127" s="78">
        <v>123</v>
      </c>
      <c r="C127" s="9">
        <v>44</v>
      </c>
      <c r="D127" s="10" t="s">
        <v>254</v>
      </c>
      <c r="E127" s="10" t="s">
        <v>90</v>
      </c>
      <c r="F127" s="34" t="s">
        <v>230</v>
      </c>
      <c r="G127" s="34" t="s">
        <v>20</v>
      </c>
      <c r="H127" s="9" t="s">
        <v>14</v>
      </c>
      <c r="I127" s="85">
        <v>41214.770833333336</v>
      </c>
      <c r="J127" s="85">
        <v>41214.8125</v>
      </c>
      <c r="K127" s="56">
        <v>1</v>
      </c>
      <c r="L127" s="35" t="s">
        <v>15</v>
      </c>
      <c r="M127" s="9"/>
    </row>
    <row r="128" spans="1:13">
      <c r="B128" s="78">
        <v>124</v>
      </c>
      <c r="C128" s="9">
        <v>44</v>
      </c>
      <c r="D128" s="10" t="s">
        <v>254</v>
      </c>
      <c r="E128" s="10" t="s">
        <v>90</v>
      </c>
      <c r="F128" s="34" t="s">
        <v>231</v>
      </c>
      <c r="G128" s="34" t="s">
        <v>20</v>
      </c>
      <c r="H128" s="9" t="s">
        <v>14</v>
      </c>
      <c r="I128" s="85">
        <v>41215.4375</v>
      </c>
      <c r="J128" s="85">
        <v>41215.75</v>
      </c>
      <c r="K128" s="56">
        <v>8</v>
      </c>
      <c r="L128" s="35" t="s">
        <v>15</v>
      </c>
      <c r="M128" s="9"/>
    </row>
    <row r="129" spans="2:13">
      <c r="B129" s="78">
        <v>125</v>
      </c>
      <c r="C129" s="9">
        <v>44</v>
      </c>
      <c r="D129" s="10" t="s">
        <v>254</v>
      </c>
      <c r="E129" s="10" t="s">
        <v>90</v>
      </c>
      <c r="F129" s="34" t="s">
        <v>232</v>
      </c>
      <c r="G129" s="34" t="s">
        <v>32</v>
      </c>
      <c r="H129" s="9" t="s">
        <v>14</v>
      </c>
      <c r="I129" s="85">
        <v>41217.395833333336</v>
      </c>
      <c r="J129" s="85">
        <v>41217.645833333336</v>
      </c>
      <c r="K129" s="56">
        <v>6</v>
      </c>
      <c r="L129" s="35" t="s">
        <v>15</v>
      </c>
      <c r="M129" s="9"/>
    </row>
    <row r="130" spans="2:13">
      <c r="B130" s="78">
        <v>126</v>
      </c>
      <c r="C130" s="9">
        <v>45</v>
      </c>
      <c r="D130" s="10" t="s">
        <v>254</v>
      </c>
      <c r="E130" s="10" t="s">
        <v>90</v>
      </c>
      <c r="F130" s="34" t="s">
        <v>233</v>
      </c>
      <c r="G130" s="35" t="s">
        <v>46</v>
      </c>
      <c r="H130" s="9" t="s">
        <v>14</v>
      </c>
      <c r="I130" s="85">
        <v>41218.395833333336</v>
      </c>
      <c r="J130" s="85">
        <v>41218.4375</v>
      </c>
      <c r="K130" s="56">
        <v>1</v>
      </c>
      <c r="L130" s="35" t="s">
        <v>15</v>
      </c>
      <c r="M130" s="47"/>
    </row>
    <row r="131" spans="2:13" ht="16.5" customHeight="1">
      <c r="B131" s="78">
        <v>127</v>
      </c>
      <c r="C131" s="9">
        <v>45</v>
      </c>
      <c r="D131" s="10" t="s">
        <v>254</v>
      </c>
      <c r="E131" s="10" t="s">
        <v>90</v>
      </c>
      <c r="F131" s="34" t="s">
        <v>234</v>
      </c>
      <c r="G131" s="35" t="s">
        <v>247</v>
      </c>
      <c r="H131" s="9" t="s">
        <v>14</v>
      </c>
      <c r="I131" s="85">
        <v>41218.4375</v>
      </c>
      <c r="J131" s="85">
        <v>41218.520833333336</v>
      </c>
      <c r="K131" s="56">
        <v>2</v>
      </c>
      <c r="L131" s="35" t="s">
        <v>15</v>
      </c>
      <c r="M131" s="47"/>
    </row>
    <row r="132" spans="2:13">
      <c r="B132" s="78">
        <v>128</v>
      </c>
      <c r="C132" s="9">
        <v>45</v>
      </c>
      <c r="D132" s="10" t="s">
        <v>254</v>
      </c>
      <c r="E132" s="10" t="s">
        <v>90</v>
      </c>
      <c r="F132" s="34" t="s">
        <v>239</v>
      </c>
      <c r="G132" s="35" t="s">
        <v>250</v>
      </c>
      <c r="H132" s="9" t="s">
        <v>14</v>
      </c>
      <c r="I132" s="85">
        <v>41218.520833333336</v>
      </c>
      <c r="J132" s="85">
        <v>41218.5625</v>
      </c>
      <c r="K132" s="56">
        <v>1</v>
      </c>
      <c r="L132" s="35" t="s">
        <v>15</v>
      </c>
      <c r="M132" s="47"/>
    </row>
    <row r="133" spans="2:13">
      <c r="B133" s="78">
        <v>129</v>
      </c>
      <c r="C133" s="9">
        <v>45</v>
      </c>
      <c r="D133" s="10" t="s">
        <v>254</v>
      </c>
      <c r="E133" s="10" t="s">
        <v>90</v>
      </c>
      <c r="F133" s="34" t="s">
        <v>235</v>
      </c>
      <c r="G133" s="35" t="s">
        <v>242</v>
      </c>
      <c r="H133" s="9" t="s">
        <v>14</v>
      </c>
      <c r="I133" s="85">
        <v>41218.583333333336</v>
      </c>
      <c r="J133" s="85">
        <v>41218.604166666664</v>
      </c>
      <c r="K133" s="56">
        <v>0.5</v>
      </c>
      <c r="L133" s="35" t="s">
        <v>15</v>
      </c>
      <c r="M133" s="47"/>
    </row>
    <row r="134" spans="2:13">
      <c r="B134" s="78">
        <v>130</v>
      </c>
      <c r="C134" s="9">
        <v>45</v>
      </c>
      <c r="D134" s="10" t="s">
        <v>254</v>
      </c>
      <c r="E134" s="10" t="s">
        <v>90</v>
      </c>
      <c r="F134" s="34" t="s">
        <v>236</v>
      </c>
      <c r="G134" s="35" t="s">
        <v>250</v>
      </c>
      <c r="H134" s="9" t="s">
        <v>14</v>
      </c>
      <c r="I134" s="85">
        <v>41218.604166666664</v>
      </c>
      <c r="J134" s="85">
        <v>41218.6875</v>
      </c>
      <c r="K134" s="56">
        <v>2</v>
      </c>
      <c r="L134" s="35" t="s">
        <v>15</v>
      </c>
      <c r="M134" s="9"/>
    </row>
    <row r="135" spans="2:13" ht="18" customHeight="1">
      <c r="B135" s="78">
        <v>131</v>
      </c>
      <c r="C135" s="9">
        <v>45</v>
      </c>
      <c r="D135" s="10" t="s">
        <v>254</v>
      </c>
      <c r="E135" s="10" t="s">
        <v>90</v>
      </c>
      <c r="F135" s="34" t="s">
        <v>237</v>
      </c>
      <c r="G135" s="35" t="s">
        <v>247</v>
      </c>
      <c r="H135" s="9" t="s">
        <v>14</v>
      </c>
      <c r="I135" s="85">
        <v>41218.694444444445</v>
      </c>
      <c r="J135" s="85">
        <v>41219.604166666664</v>
      </c>
      <c r="K135" s="56">
        <v>4</v>
      </c>
      <c r="L135" s="35" t="s">
        <v>15</v>
      </c>
      <c r="M135" s="47"/>
    </row>
    <row r="136" spans="2:13">
      <c r="B136" s="78">
        <v>132</v>
      </c>
      <c r="C136" s="9">
        <v>45</v>
      </c>
      <c r="D136" s="10" t="s">
        <v>27</v>
      </c>
      <c r="E136" s="10" t="s">
        <v>83</v>
      </c>
      <c r="F136" s="34" t="s">
        <v>238</v>
      </c>
      <c r="G136" s="35" t="s">
        <v>46</v>
      </c>
      <c r="H136" s="9" t="s">
        <v>14</v>
      </c>
      <c r="I136" s="85">
        <v>41218.819444444445</v>
      </c>
      <c r="J136" s="85">
        <v>41218.847222222219</v>
      </c>
      <c r="K136" s="56">
        <v>0.67</v>
      </c>
      <c r="L136" s="35" t="s">
        <v>15</v>
      </c>
      <c r="M136" s="47"/>
    </row>
    <row r="137" spans="2:13">
      <c r="B137" s="78">
        <v>133</v>
      </c>
      <c r="C137" s="9">
        <v>45</v>
      </c>
      <c r="D137" s="10" t="s">
        <v>254</v>
      </c>
      <c r="E137" s="10" t="s">
        <v>90</v>
      </c>
      <c r="F137" s="34" t="s">
        <v>240</v>
      </c>
      <c r="G137" s="35" t="s">
        <v>242</v>
      </c>
      <c r="H137" s="9" t="s">
        <v>14</v>
      </c>
      <c r="I137" s="85">
        <v>41219.395833333336</v>
      </c>
      <c r="J137" s="85">
        <v>41219.541666666664</v>
      </c>
      <c r="K137" s="56">
        <v>3.5</v>
      </c>
      <c r="L137" s="35" t="s">
        <v>15</v>
      </c>
      <c r="M137" s="9"/>
    </row>
    <row r="138" spans="2:13" ht="15.75" customHeight="1">
      <c r="B138" s="78">
        <v>134</v>
      </c>
      <c r="C138" s="9">
        <v>45</v>
      </c>
      <c r="D138" s="10" t="s">
        <v>254</v>
      </c>
      <c r="E138" s="10" t="s">
        <v>90</v>
      </c>
      <c r="F138" s="34" t="s">
        <v>241</v>
      </c>
      <c r="G138" s="35" t="s">
        <v>247</v>
      </c>
      <c r="H138" s="9" t="s">
        <v>14</v>
      </c>
      <c r="I138" s="85">
        <v>41219.604166666664</v>
      </c>
      <c r="J138" s="85">
        <v>41219.75</v>
      </c>
      <c r="K138" s="56">
        <v>3.5</v>
      </c>
      <c r="L138" s="35" t="s">
        <v>15</v>
      </c>
      <c r="M138" s="9"/>
    </row>
    <row r="139" spans="2:13" s="72" customFormat="1" ht="15.75" customHeight="1">
      <c r="B139" s="46">
        <v>135</v>
      </c>
      <c r="C139" s="9">
        <v>45</v>
      </c>
      <c r="D139" s="10" t="s">
        <v>254</v>
      </c>
      <c r="E139" s="10" t="s">
        <v>90</v>
      </c>
      <c r="F139" s="34" t="s">
        <v>241</v>
      </c>
      <c r="G139" s="35" t="s">
        <v>247</v>
      </c>
      <c r="H139" s="9" t="s">
        <v>14</v>
      </c>
      <c r="I139" s="85">
        <v>41219.75</v>
      </c>
      <c r="J139" s="85">
        <v>41219.833333333336</v>
      </c>
      <c r="K139" s="95">
        <v>2</v>
      </c>
      <c r="L139" s="35" t="s">
        <v>15</v>
      </c>
      <c r="M139" s="57"/>
    </row>
    <row r="140" spans="2:13" s="72" customFormat="1" ht="15.75" customHeight="1">
      <c r="B140" s="46">
        <v>136</v>
      </c>
      <c r="C140" s="9">
        <v>45</v>
      </c>
      <c r="D140" s="10" t="s">
        <v>254</v>
      </c>
      <c r="E140" s="10" t="s">
        <v>90</v>
      </c>
      <c r="F140" s="34" t="s">
        <v>241</v>
      </c>
      <c r="G140" s="35" t="s">
        <v>247</v>
      </c>
      <c r="H140" s="9" t="s">
        <v>14</v>
      </c>
      <c r="I140" s="85">
        <v>41220.395833333336</v>
      </c>
      <c r="J140" s="85">
        <v>41220.458333333336</v>
      </c>
      <c r="K140" s="95">
        <v>1.5</v>
      </c>
      <c r="L140" s="35" t="s">
        <v>15</v>
      </c>
      <c r="M140" s="57"/>
    </row>
    <row r="141" spans="2:13">
      <c r="B141" s="78">
        <v>135</v>
      </c>
      <c r="C141" s="9">
        <v>45</v>
      </c>
      <c r="D141" s="10" t="s">
        <v>254</v>
      </c>
      <c r="E141" s="10" t="s">
        <v>90</v>
      </c>
      <c r="F141" s="34" t="s">
        <v>243</v>
      </c>
      <c r="G141" s="35" t="s">
        <v>46</v>
      </c>
      <c r="H141" s="9" t="s">
        <v>14</v>
      </c>
      <c r="I141" s="85">
        <v>41220.458333333336</v>
      </c>
      <c r="J141" s="85">
        <v>41220.479166666664</v>
      </c>
      <c r="K141" s="56">
        <v>0.5</v>
      </c>
      <c r="L141" s="35" t="s">
        <v>15</v>
      </c>
      <c r="M141" s="9"/>
    </row>
    <row r="142" spans="2:13">
      <c r="B142" s="78">
        <v>136</v>
      </c>
      <c r="C142" s="9">
        <v>45</v>
      </c>
      <c r="D142" s="10" t="s">
        <v>254</v>
      </c>
      <c r="E142" s="10" t="s">
        <v>90</v>
      </c>
      <c r="F142" s="34" t="s">
        <v>244</v>
      </c>
      <c r="G142" s="35" t="s">
        <v>46</v>
      </c>
      <c r="H142" s="9" t="s">
        <v>14</v>
      </c>
      <c r="I142" s="85">
        <v>41220.479166666664</v>
      </c>
      <c r="J142" s="85">
        <v>41220.722222222219</v>
      </c>
      <c r="K142" s="56">
        <v>1.17</v>
      </c>
      <c r="L142" s="35" t="s">
        <v>15</v>
      </c>
      <c r="M142" s="9"/>
    </row>
    <row r="143" spans="2:13">
      <c r="B143" s="78">
        <v>137</v>
      </c>
      <c r="C143" s="9">
        <v>45</v>
      </c>
      <c r="D143" s="10" t="s">
        <v>254</v>
      </c>
      <c r="E143" s="10" t="s">
        <v>90</v>
      </c>
      <c r="F143" s="34" t="s">
        <v>245</v>
      </c>
      <c r="G143" s="35" t="s">
        <v>242</v>
      </c>
      <c r="H143" s="9" t="s">
        <v>14</v>
      </c>
      <c r="I143" s="85">
        <v>41220.5</v>
      </c>
      <c r="J143" s="85">
        <v>41220.541666666664</v>
      </c>
      <c r="K143" s="56">
        <v>1</v>
      </c>
      <c r="L143" s="35" t="s">
        <v>15</v>
      </c>
      <c r="M143" s="47"/>
    </row>
    <row r="144" spans="2:13" s="72" customFormat="1">
      <c r="B144" s="46"/>
      <c r="C144" s="9">
        <v>45</v>
      </c>
      <c r="D144" s="10" t="s">
        <v>254</v>
      </c>
      <c r="E144" s="10" t="s">
        <v>90</v>
      </c>
      <c r="F144" s="34" t="s">
        <v>245</v>
      </c>
      <c r="G144" s="35" t="s">
        <v>242</v>
      </c>
      <c r="H144" s="9" t="s">
        <v>14</v>
      </c>
      <c r="I144" s="85">
        <v>41220.5625</v>
      </c>
      <c r="J144" s="85">
        <v>41220.75</v>
      </c>
      <c r="K144" s="95">
        <v>4.5</v>
      </c>
      <c r="L144" s="35" t="s">
        <v>15</v>
      </c>
      <c r="M144" s="57"/>
    </row>
    <row r="145" spans="2:13" s="72" customFormat="1">
      <c r="B145" s="46"/>
      <c r="C145" s="9">
        <v>45</v>
      </c>
      <c r="D145" s="10" t="s">
        <v>254</v>
      </c>
      <c r="E145" s="10" t="s">
        <v>90</v>
      </c>
      <c r="F145" s="34" t="s">
        <v>245</v>
      </c>
      <c r="G145" s="35" t="s">
        <v>242</v>
      </c>
      <c r="H145" s="9" t="s">
        <v>14</v>
      </c>
      <c r="I145" s="85">
        <v>41220.75</v>
      </c>
      <c r="J145" s="85">
        <v>41220.8125</v>
      </c>
      <c r="K145" s="95">
        <v>1.5</v>
      </c>
      <c r="L145" s="35" t="s">
        <v>15</v>
      </c>
      <c r="M145" s="57"/>
    </row>
    <row r="146" spans="2:13" s="72" customFormat="1">
      <c r="B146" s="46"/>
      <c r="C146" s="9">
        <v>45</v>
      </c>
      <c r="D146" s="10" t="s">
        <v>254</v>
      </c>
      <c r="E146" s="10" t="s">
        <v>90</v>
      </c>
      <c r="F146" s="34" t="s">
        <v>245</v>
      </c>
      <c r="G146" s="35" t="s">
        <v>242</v>
      </c>
      <c r="H146" s="9" t="s">
        <v>14</v>
      </c>
      <c r="I146" s="85">
        <v>41221.395833333336</v>
      </c>
      <c r="J146" s="85">
        <v>41221.5625</v>
      </c>
      <c r="K146" s="95">
        <v>4</v>
      </c>
      <c r="L146" s="35" t="s">
        <v>15</v>
      </c>
      <c r="M146" s="57"/>
    </row>
    <row r="147" spans="2:13">
      <c r="B147" s="78">
        <v>138</v>
      </c>
      <c r="C147" s="9">
        <v>45</v>
      </c>
      <c r="D147" s="10" t="s">
        <v>254</v>
      </c>
      <c r="E147" s="10" t="s">
        <v>90</v>
      </c>
      <c r="F147" s="34" t="s">
        <v>246</v>
      </c>
      <c r="G147" s="35" t="s">
        <v>242</v>
      </c>
      <c r="H147" s="9" t="s">
        <v>14</v>
      </c>
      <c r="I147" s="85">
        <v>41221.583333333336</v>
      </c>
      <c r="J147" s="85">
        <v>41221.638888888891</v>
      </c>
      <c r="K147" s="56">
        <v>1.5</v>
      </c>
      <c r="L147" s="35" t="s">
        <v>15</v>
      </c>
      <c r="M147" s="9"/>
    </row>
    <row r="148" spans="2:13" ht="18" customHeight="1">
      <c r="B148" s="78">
        <v>139</v>
      </c>
      <c r="C148" s="9">
        <v>45</v>
      </c>
      <c r="D148" s="10" t="s">
        <v>254</v>
      </c>
      <c r="E148" s="10" t="s">
        <v>90</v>
      </c>
      <c r="F148" s="34" t="s">
        <v>249</v>
      </c>
      <c r="G148" s="35" t="s">
        <v>247</v>
      </c>
      <c r="H148" s="9" t="s">
        <v>14</v>
      </c>
      <c r="I148" s="85">
        <v>41221.479166666664</v>
      </c>
      <c r="J148" s="85">
        <v>41221.5625</v>
      </c>
      <c r="K148" s="56">
        <v>2</v>
      </c>
      <c r="L148" s="35" t="s">
        <v>15</v>
      </c>
      <c r="M148" s="47"/>
    </row>
    <row r="149" spans="2:13">
      <c r="B149" s="78">
        <v>140</v>
      </c>
      <c r="C149" s="9">
        <v>45</v>
      </c>
      <c r="D149" s="10" t="s">
        <v>27</v>
      </c>
      <c r="E149" s="10" t="s">
        <v>83</v>
      </c>
      <c r="F149" s="34" t="s">
        <v>251</v>
      </c>
      <c r="G149" s="35" t="s">
        <v>46</v>
      </c>
      <c r="H149" s="9" t="s">
        <v>14</v>
      </c>
      <c r="I149" s="85">
        <v>41221.395833333336</v>
      </c>
      <c r="J149" s="85">
        <v>41221.541666666664</v>
      </c>
      <c r="K149" s="56">
        <v>3.5</v>
      </c>
      <c r="L149" s="35" t="s">
        <v>15</v>
      </c>
      <c r="M149" s="47"/>
    </row>
    <row r="150" spans="2:13">
      <c r="B150" s="78">
        <v>141</v>
      </c>
      <c r="C150" s="9">
        <v>45</v>
      </c>
      <c r="D150" s="10" t="s">
        <v>27</v>
      </c>
      <c r="E150" s="10" t="s">
        <v>83</v>
      </c>
      <c r="F150" s="34" t="s">
        <v>252</v>
      </c>
      <c r="G150" s="35" t="s">
        <v>242</v>
      </c>
      <c r="H150" s="9" t="s">
        <v>14</v>
      </c>
      <c r="I150" s="85">
        <v>41221.576388888891</v>
      </c>
      <c r="J150" s="85">
        <v>41221.784722222219</v>
      </c>
      <c r="K150" s="56">
        <v>4.17</v>
      </c>
      <c r="L150" s="35" t="s">
        <v>15</v>
      </c>
      <c r="M150" s="47"/>
    </row>
    <row r="151" spans="2:13" s="72" customFormat="1">
      <c r="B151" s="46"/>
      <c r="C151" s="9">
        <v>45</v>
      </c>
      <c r="D151" s="10" t="s">
        <v>27</v>
      </c>
      <c r="E151" s="10" t="s">
        <v>83</v>
      </c>
      <c r="F151" s="34" t="s">
        <v>252</v>
      </c>
      <c r="G151" s="35" t="s">
        <v>242</v>
      </c>
      <c r="H151" s="9" t="s">
        <v>14</v>
      </c>
      <c r="I151" s="85">
        <v>41221.75</v>
      </c>
      <c r="J151" s="85">
        <v>41221.784722222219</v>
      </c>
      <c r="K151" s="95">
        <v>0.83</v>
      </c>
      <c r="L151" s="35" t="s">
        <v>15</v>
      </c>
      <c r="M151" s="57"/>
    </row>
    <row r="152" spans="2:13" ht="17.25" customHeight="1">
      <c r="B152" s="78">
        <v>142</v>
      </c>
      <c r="C152" s="51">
        <v>45</v>
      </c>
      <c r="D152" s="52" t="s">
        <v>13</v>
      </c>
      <c r="E152" s="52" t="s">
        <v>242</v>
      </c>
      <c r="F152" s="53" t="s">
        <v>253</v>
      </c>
      <c r="G152" s="54" t="s">
        <v>247</v>
      </c>
      <c r="H152" s="51" t="s">
        <v>14</v>
      </c>
      <c r="I152" s="85">
        <v>41221.784722222219</v>
      </c>
      <c r="J152" s="85">
        <v>41221.8125</v>
      </c>
      <c r="K152" s="56">
        <v>0.67</v>
      </c>
      <c r="L152" s="35" t="s">
        <v>15</v>
      </c>
      <c r="M152" s="55"/>
    </row>
    <row r="153" spans="2:13">
      <c r="B153" s="78">
        <v>143</v>
      </c>
      <c r="C153" s="9">
        <v>46</v>
      </c>
      <c r="D153" s="10" t="s">
        <v>254</v>
      </c>
      <c r="E153" s="35" t="s">
        <v>90</v>
      </c>
      <c r="F153" s="34" t="s">
        <v>255</v>
      </c>
      <c r="G153" s="10" t="s">
        <v>247</v>
      </c>
      <c r="H153" s="9" t="s">
        <v>14</v>
      </c>
      <c r="I153" s="85">
        <v>41225.395833333336</v>
      </c>
      <c r="J153" s="85">
        <v>41225.416666666664</v>
      </c>
      <c r="K153" s="45">
        <f>ROUND(HOUR(TEXT(J153-I153,"hh:mm"))+MINUTE(TEXT(J153-I153,"hh:mm"))/60,2)</f>
        <v>0.5</v>
      </c>
      <c r="L153" s="34" t="s">
        <v>15</v>
      </c>
      <c r="M153" s="89"/>
    </row>
    <row r="154" spans="2:13">
      <c r="B154" s="78">
        <v>144</v>
      </c>
      <c r="C154" s="9">
        <f>C153</f>
        <v>46</v>
      </c>
      <c r="D154" s="10" t="s">
        <v>254</v>
      </c>
      <c r="E154" s="10" t="s">
        <v>90</v>
      </c>
      <c r="F154" s="34" t="s">
        <v>256</v>
      </c>
      <c r="G154" s="10" t="s">
        <v>247</v>
      </c>
      <c r="H154" s="9" t="s">
        <v>14</v>
      </c>
      <c r="I154" s="85">
        <v>41225.416666666664</v>
      </c>
      <c r="J154" s="85">
        <v>41225.541666666664</v>
      </c>
      <c r="K154" s="45">
        <f t="shared" ref="K154:K164" si="0">ROUND(HOUR(TEXT(J154-I154,"hh:mm"))+MINUTE(TEXT(J154-I154,"hh:mm"))/60,2)</f>
        <v>3</v>
      </c>
      <c r="L154" s="34" t="s">
        <v>15</v>
      </c>
      <c r="M154" s="89"/>
    </row>
    <row r="155" spans="2:13">
      <c r="B155" s="78">
        <v>145</v>
      </c>
      <c r="C155" s="9">
        <f t="shared" ref="C155:C164" si="1">C154</f>
        <v>46</v>
      </c>
      <c r="D155" s="10" t="s">
        <v>254</v>
      </c>
      <c r="E155" s="10" t="s">
        <v>90</v>
      </c>
      <c r="F155" s="34" t="s">
        <v>256</v>
      </c>
      <c r="G155" s="10" t="s">
        <v>247</v>
      </c>
      <c r="H155" s="9" t="s">
        <v>14</v>
      </c>
      <c r="I155" s="85">
        <v>41225.5625</v>
      </c>
      <c r="J155" s="85">
        <v>41225.75</v>
      </c>
      <c r="K155" s="45">
        <f t="shared" si="0"/>
        <v>4.5</v>
      </c>
      <c r="L155" s="34" t="s">
        <v>15</v>
      </c>
      <c r="M155" s="89"/>
    </row>
    <row r="156" spans="2:13">
      <c r="B156" s="78">
        <v>146</v>
      </c>
      <c r="C156" s="9">
        <f t="shared" si="1"/>
        <v>46</v>
      </c>
      <c r="D156" s="10" t="s">
        <v>254</v>
      </c>
      <c r="E156" s="10" t="s">
        <v>90</v>
      </c>
      <c r="F156" s="34" t="s">
        <v>256</v>
      </c>
      <c r="G156" s="10" t="s">
        <v>247</v>
      </c>
      <c r="H156" s="9" t="s">
        <v>14</v>
      </c>
      <c r="I156" s="85">
        <v>41227.395833333336</v>
      </c>
      <c r="J156" s="85">
        <v>41227.541666666664</v>
      </c>
      <c r="K156" s="45">
        <f t="shared" si="0"/>
        <v>3.5</v>
      </c>
      <c r="L156" s="34" t="s">
        <v>15</v>
      </c>
      <c r="M156" s="89"/>
    </row>
    <row r="157" spans="2:13">
      <c r="B157" s="78">
        <v>147</v>
      </c>
      <c r="C157" s="9">
        <f t="shared" si="1"/>
        <v>46</v>
      </c>
      <c r="D157" s="10" t="s">
        <v>254</v>
      </c>
      <c r="E157" s="10" t="s">
        <v>90</v>
      </c>
      <c r="F157" s="34" t="s">
        <v>256</v>
      </c>
      <c r="G157" s="10" t="s">
        <v>247</v>
      </c>
      <c r="H157" s="9" t="s">
        <v>14</v>
      </c>
      <c r="I157" s="85">
        <v>41227.5625</v>
      </c>
      <c r="J157" s="85">
        <v>41227.75</v>
      </c>
      <c r="K157" s="45">
        <f t="shared" si="0"/>
        <v>4.5</v>
      </c>
      <c r="L157" s="34" t="s">
        <v>15</v>
      </c>
      <c r="M157" s="89"/>
    </row>
    <row r="158" spans="2:13" s="72" customFormat="1">
      <c r="B158" s="46"/>
      <c r="C158" s="9">
        <f t="shared" si="1"/>
        <v>46</v>
      </c>
      <c r="D158" s="10" t="s">
        <v>254</v>
      </c>
      <c r="E158" s="10" t="s">
        <v>90</v>
      </c>
      <c r="F158" s="34" t="s">
        <v>256</v>
      </c>
      <c r="G158" s="10" t="s">
        <v>247</v>
      </c>
      <c r="H158" s="9" t="s">
        <v>14</v>
      </c>
      <c r="I158" s="85">
        <v>41227.75</v>
      </c>
      <c r="J158" s="85">
        <v>41227.8125</v>
      </c>
      <c r="K158" s="95">
        <v>1.5</v>
      </c>
      <c r="L158" s="34" t="s">
        <v>15</v>
      </c>
      <c r="M158" s="57"/>
    </row>
    <row r="159" spans="2:13">
      <c r="B159" s="78">
        <v>148</v>
      </c>
      <c r="C159" s="9">
        <f>C157</f>
        <v>46</v>
      </c>
      <c r="D159" s="10" t="s">
        <v>254</v>
      </c>
      <c r="E159" s="10" t="s">
        <v>90</v>
      </c>
      <c r="F159" s="34" t="s">
        <v>256</v>
      </c>
      <c r="G159" s="10" t="s">
        <v>247</v>
      </c>
      <c r="H159" s="9" t="s">
        <v>14</v>
      </c>
      <c r="I159" s="85">
        <v>41228.395833333336</v>
      </c>
      <c r="J159" s="85">
        <v>41228.541666666664</v>
      </c>
      <c r="K159" s="45">
        <f t="shared" si="0"/>
        <v>3.5</v>
      </c>
      <c r="L159" s="34" t="s">
        <v>15</v>
      </c>
      <c r="M159" s="89"/>
    </row>
    <row r="160" spans="2:13">
      <c r="B160" s="78">
        <v>149</v>
      </c>
      <c r="C160" s="9">
        <f t="shared" si="1"/>
        <v>46</v>
      </c>
      <c r="D160" s="10" t="s">
        <v>254</v>
      </c>
      <c r="E160" s="10" t="s">
        <v>90</v>
      </c>
      <c r="F160" s="34" t="s">
        <v>256</v>
      </c>
      <c r="G160" s="10" t="s">
        <v>247</v>
      </c>
      <c r="H160" s="9" t="s">
        <v>14</v>
      </c>
      <c r="I160" s="85">
        <v>41228.5625</v>
      </c>
      <c r="J160" s="85">
        <v>41228.75</v>
      </c>
      <c r="K160" s="45">
        <f t="shared" si="0"/>
        <v>4.5</v>
      </c>
      <c r="L160" s="34" t="s">
        <v>15</v>
      </c>
      <c r="M160" s="89"/>
    </row>
    <row r="161" spans="2:13" s="72" customFormat="1">
      <c r="B161" s="46"/>
      <c r="C161" s="9">
        <f t="shared" si="1"/>
        <v>46</v>
      </c>
      <c r="D161" s="10" t="s">
        <v>254</v>
      </c>
      <c r="E161" s="10" t="s">
        <v>90</v>
      </c>
      <c r="F161" s="34" t="s">
        <v>256</v>
      </c>
      <c r="G161" s="10" t="s">
        <v>247</v>
      </c>
      <c r="H161" s="9" t="s">
        <v>14</v>
      </c>
      <c r="I161" s="85">
        <v>41228.75</v>
      </c>
      <c r="J161" s="85">
        <v>41228.791666666664</v>
      </c>
      <c r="K161" s="95">
        <v>1</v>
      </c>
      <c r="L161" s="34" t="s">
        <v>15</v>
      </c>
      <c r="M161" s="57"/>
    </row>
    <row r="162" spans="2:13">
      <c r="B162" s="78">
        <v>150</v>
      </c>
      <c r="C162" s="9">
        <f>C160</f>
        <v>46</v>
      </c>
      <c r="D162" s="10" t="s">
        <v>254</v>
      </c>
      <c r="E162" s="10" t="s">
        <v>90</v>
      </c>
      <c r="F162" s="34" t="s">
        <v>256</v>
      </c>
      <c r="G162" s="10" t="s">
        <v>247</v>
      </c>
      <c r="H162" s="9" t="s">
        <v>14</v>
      </c>
      <c r="I162" s="85">
        <v>41229.395833333336</v>
      </c>
      <c r="J162" s="85">
        <v>41229.534722222219</v>
      </c>
      <c r="K162" s="45">
        <f t="shared" si="0"/>
        <v>3.33</v>
      </c>
      <c r="L162" s="34" t="s">
        <v>15</v>
      </c>
      <c r="M162" s="89"/>
    </row>
    <row r="163" spans="2:13">
      <c r="B163" s="78">
        <v>151</v>
      </c>
      <c r="C163" s="9">
        <f t="shared" si="1"/>
        <v>46</v>
      </c>
      <c r="D163" s="10" t="s">
        <v>254</v>
      </c>
      <c r="E163" s="10" t="s">
        <v>90</v>
      </c>
      <c r="F163" s="34" t="s">
        <v>256</v>
      </c>
      <c r="G163" s="10" t="s">
        <v>247</v>
      </c>
      <c r="H163" s="9" t="s">
        <v>14</v>
      </c>
      <c r="I163" s="85">
        <v>41229.583333333336</v>
      </c>
      <c r="J163" s="85">
        <v>41229.75</v>
      </c>
      <c r="K163" s="45">
        <f t="shared" si="0"/>
        <v>4</v>
      </c>
      <c r="L163" s="34" t="s">
        <v>15</v>
      </c>
      <c r="M163" s="89"/>
    </row>
    <row r="164" spans="2:13">
      <c r="B164" s="78">
        <v>152</v>
      </c>
      <c r="C164" s="9">
        <f t="shared" si="1"/>
        <v>46</v>
      </c>
      <c r="D164" s="10" t="s">
        <v>254</v>
      </c>
      <c r="E164" s="10" t="s">
        <v>90</v>
      </c>
      <c r="F164" s="34" t="s">
        <v>256</v>
      </c>
      <c r="G164" s="10" t="s">
        <v>247</v>
      </c>
      <c r="H164" s="9" t="s">
        <v>14</v>
      </c>
      <c r="I164" s="85">
        <v>41230.395833333336</v>
      </c>
      <c r="J164" s="85">
        <v>41230.5625</v>
      </c>
      <c r="K164" s="45">
        <f t="shared" si="0"/>
        <v>4</v>
      </c>
      <c r="L164" s="34" t="s">
        <v>15</v>
      </c>
      <c r="M164" s="86"/>
    </row>
    <row r="165" spans="2:13">
      <c r="B165" s="78">
        <v>153</v>
      </c>
      <c r="C165" s="9">
        <v>47</v>
      </c>
      <c r="D165" s="10" t="s">
        <v>254</v>
      </c>
      <c r="E165" s="10" t="s">
        <v>90</v>
      </c>
      <c r="F165" s="34" t="s">
        <v>256</v>
      </c>
      <c r="G165" s="10" t="s">
        <v>247</v>
      </c>
      <c r="H165" s="9" t="s">
        <v>14</v>
      </c>
      <c r="I165" s="85">
        <v>41232.395833333336</v>
      </c>
      <c r="J165" s="85">
        <v>41232.541666666664</v>
      </c>
      <c r="K165" s="45">
        <f>ROUND(HOUR(TEXT(J165-I165,"hh:mm"))+MINUTE(TEXT(J165-I165,"hh:mm"))/60,2)</f>
        <v>3.5</v>
      </c>
      <c r="L165" s="34" t="s">
        <v>24</v>
      </c>
      <c r="M165" s="89"/>
    </row>
    <row r="166" spans="2:13">
      <c r="B166" s="78">
        <v>154</v>
      </c>
      <c r="C166" s="9">
        <f>C165</f>
        <v>47</v>
      </c>
      <c r="D166" s="10" t="s">
        <v>254</v>
      </c>
      <c r="E166" s="10" t="s">
        <v>90</v>
      </c>
      <c r="F166" s="34" t="s">
        <v>256</v>
      </c>
      <c r="G166" s="10" t="s">
        <v>247</v>
      </c>
      <c r="H166" s="9" t="s">
        <v>14</v>
      </c>
      <c r="I166" s="85">
        <v>41232.5625</v>
      </c>
      <c r="J166" s="85">
        <v>41232.708333333336</v>
      </c>
      <c r="K166" s="45">
        <f t="shared" ref="K166:K189" si="2">ROUND(HOUR(TEXT(J166-I166,"hh:mm"))+MINUTE(TEXT(J166-I166,"hh:mm"))/60,2)</f>
        <v>3.5</v>
      </c>
      <c r="L166" s="34" t="s">
        <v>24</v>
      </c>
      <c r="M166" s="89"/>
    </row>
    <row r="167" spans="2:13">
      <c r="B167" s="78">
        <v>155</v>
      </c>
      <c r="C167" s="9">
        <f t="shared" ref="C167:C189" si="3">C166</f>
        <v>47</v>
      </c>
      <c r="D167" s="10" t="s">
        <v>254</v>
      </c>
      <c r="E167" s="10" t="s">
        <v>90</v>
      </c>
      <c r="F167" s="34" t="s">
        <v>258</v>
      </c>
      <c r="G167" s="10" t="s">
        <v>247</v>
      </c>
      <c r="H167" s="9" t="s">
        <v>14</v>
      </c>
      <c r="I167" s="85">
        <v>41232.708333333336</v>
      </c>
      <c r="J167" s="85">
        <v>41232.75</v>
      </c>
      <c r="K167" s="45">
        <f t="shared" si="2"/>
        <v>1</v>
      </c>
      <c r="L167" s="34" t="s">
        <v>24</v>
      </c>
      <c r="M167" s="89"/>
    </row>
    <row r="168" spans="2:13">
      <c r="B168" s="78">
        <v>156</v>
      </c>
      <c r="C168" s="9">
        <f t="shared" si="3"/>
        <v>47</v>
      </c>
      <c r="D168" s="10" t="s">
        <v>254</v>
      </c>
      <c r="E168" s="10" t="s">
        <v>90</v>
      </c>
      <c r="F168" s="34" t="s">
        <v>258</v>
      </c>
      <c r="G168" s="10" t="s">
        <v>247</v>
      </c>
      <c r="H168" s="9" t="s">
        <v>14</v>
      </c>
      <c r="I168" s="85">
        <v>41232.75</v>
      </c>
      <c r="J168" s="85">
        <v>41232.822916666664</v>
      </c>
      <c r="K168" s="45">
        <f t="shared" si="2"/>
        <v>1.75</v>
      </c>
      <c r="L168" s="34" t="s">
        <v>24</v>
      </c>
      <c r="M168" s="89"/>
    </row>
    <row r="169" spans="2:13">
      <c r="B169" s="78">
        <v>157</v>
      </c>
      <c r="C169" s="9">
        <f t="shared" si="3"/>
        <v>47</v>
      </c>
      <c r="D169" s="10" t="s">
        <v>254</v>
      </c>
      <c r="E169" s="10" t="s">
        <v>90</v>
      </c>
      <c r="F169" s="34" t="s">
        <v>258</v>
      </c>
      <c r="G169" s="10" t="s">
        <v>247</v>
      </c>
      <c r="H169" s="9" t="s">
        <v>14</v>
      </c>
      <c r="I169" s="85">
        <v>41233.395833333336</v>
      </c>
      <c r="J169" s="85">
        <v>41233.472222222219</v>
      </c>
      <c r="K169" s="45">
        <f t="shared" si="2"/>
        <v>1.83</v>
      </c>
      <c r="L169" s="34" t="s">
        <v>15</v>
      </c>
      <c r="M169" s="89"/>
    </row>
    <row r="170" spans="2:13">
      <c r="B170" s="78">
        <v>158</v>
      </c>
      <c r="C170" s="9">
        <f t="shared" si="3"/>
        <v>47</v>
      </c>
      <c r="D170" s="10" t="s">
        <v>254</v>
      </c>
      <c r="E170" s="10" t="s">
        <v>90</v>
      </c>
      <c r="F170" s="34" t="s">
        <v>256</v>
      </c>
      <c r="G170" s="10" t="s">
        <v>247</v>
      </c>
      <c r="H170" s="9" t="s">
        <v>14</v>
      </c>
      <c r="I170" s="85">
        <v>41233.472222222219</v>
      </c>
      <c r="J170" s="85">
        <v>41233.548611111109</v>
      </c>
      <c r="K170" s="45">
        <f t="shared" si="2"/>
        <v>1.83</v>
      </c>
      <c r="L170" s="34" t="s">
        <v>24</v>
      </c>
      <c r="M170" s="89"/>
    </row>
    <row r="171" spans="2:13">
      <c r="B171" s="78">
        <v>159</v>
      </c>
      <c r="C171" s="9">
        <f t="shared" si="3"/>
        <v>47</v>
      </c>
      <c r="D171" s="10" t="s">
        <v>254</v>
      </c>
      <c r="E171" s="10" t="s">
        <v>90</v>
      </c>
      <c r="F171" s="34" t="s">
        <v>256</v>
      </c>
      <c r="G171" s="10" t="s">
        <v>247</v>
      </c>
      <c r="H171" s="9" t="s">
        <v>14</v>
      </c>
      <c r="I171" s="85">
        <v>41233.569444444445</v>
      </c>
      <c r="J171" s="85">
        <v>41233.6875</v>
      </c>
      <c r="K171" s="45">
        <f t="shared" si="2"/>
        <v>2.83</v>
      </c>
      <c r="L171" s="34" t="s">
        <v>24</v>
      </c>
      <c r="M171" s="89"/>
    </row>
    <row r="172" spans="2:13">
      <c r="B172" s="78">
        <v>160</v>
      </c>
      <c r="C172" s="9">
        <f t="shared" si="3"/>
        <v>47</v>
      </c>
      <c r="D172" s="10" t="s">
        <v>254</v>
      </c>
      <c r="E172" s="10" t="s">
        <v>90</v>
      </c>
      <c r="F172" s="34" t="s">
        <v>256</v>
      </c>
      <c r="G172" s="10" t="s">
        <v>247</v>
      </c>
      <c r="H172" s="9" t="s">
        <v>14</v>
      </c>
      <c r="I172" s="85">
        <v>41233.694444444445</v>
      </c>
      <c r="J172" s="85">
        <v>41233.75</v>
      </c>
      <c r="K172" s="45">
        <f t="shared" si="2"/>
        <v>1.33</v>
      </c>
      <c r="L172" s="34" t="s">
        <v>24</v>
      </c>
      <c r="M172" s="89"/>
    </row>
    <row r="173" spans="2:13">
      <c r="B173" s="78">
        <v>161</v>
      </c>
      <c r="C173" s="9">
        <f t="shared" si="3"/>
        <v>47</v>
      </c>
      <c r="D173" s="10" t="s">
        <v>254</v>
      </c>
      <c r="E173" s="10" t="s">
        <v>90</v>
      </c>
      <c r="F173" s="34" t="s">
        <v>256</v>
      </c>
      <c r="G173" s="10" t="s">
        <v>247</v>
      </c>
      <c r="H173" s="9" t="s">
        <v>14</v>
      </c>
      <c r="I173" s="85">
        <v>41233.75</v>
      </c>
      <c r="J173" s="85">
        <v>41233.826388888891</v>
      </c>
      <c r="K173" s="45">
        <f t="shared" si="2"/>
        <v>1.83</v>
      </c>
      <c r="L173" s="34" t="s">
        <v>24</v>
      </c>
      <c r="M173" s="89"/>
    </row>
    <row r="174" spans="2:13">
      <c r="B174" s="78">
        <v>162</v>
      </c>
      <c r="C174" s="9">
        <f t="shared" si="3"/>
        <v>47</v>
      </c>
      <c r="D174" s="10" t="s">
        <v>254</v>
      </c>
      <c r="E174" s="10" t="s">
        <v>90</v>
      </c>
      <c r="F174" s="34" t="s">
        <v>256</v>
      </c>
      <c r="G174" s="10" t="s">
        <v>247</v>
      </c>
      <c r="H174" s="9" t="s">
        <v>14</v>
      </c>
      <c r="I174" s="85">
        <v>41233.395833333336</v>
      </c>
      <c r="J174" s="85">
        <v>41233.541666666664</v>
      </c>
      <c r="K174" s="45">
        <f t="shared" si="2"/>
        <v>3.5</v>
      </c>
      <c r="L174" s="34" t="s">
        <v>24</v>
      </c>
      <c r="M174" s="89"/>
    </row>
    <row r="175" spans="2:13">
      <c r="B175" s="78">
        <v>163</v>
      </c>
      <c r="C175" s="9">
        <f t="shared" si="3"/>
        <v>47</v>
      </c>
      <c r="D175" s="10" t="s">
        <v>254</v>
      </c>
      <c r="E175" s="10" t="s">
        <v>90</v>
      </c>
      <c r="F175" s="34" t="s">
        <v>256</v>
      </c>
      <c r="G175" s="10" t="s">
        <v>247</v>
      </c>
      <c r="H175" s="9" t="s">
        <v>14</v>
      </c>
      <c r="I175" s="85">
        <v>41233.5625</v>
      </c>
      <c r="J175" s="85">
        <v>41233.6875</v>
      </c>
      <c r="K175" s="45">
        <f t="shared" si="2"/>
        <v>3</v>
      </c>
      <c r="L175" s="34" t="s">
        <v>24</v>
      </c>
      <c r="M175" s="89"/>
    </row>
    <row r="176" spans="2:13">
      <c r="B176" s="78">
        <v>164</v>
      </c>
      <c r="C176" s="9">
        <f t="shared" si="3"/>
        <v>47</v>
      </c>
      <c r="D176" s="10" t="s">
        <v>254</v>
      </c>
      <c r="E176" s="10" t="s">
        <v>90</v>
      </c>
      <c r="F176" s="34" t="s">
        <v>256</v>
      </c>
      <c r="G176" s="10" t="s">
        <v>247</v>
      </c>
      <c r="H176" s="9" t="s">
        <v>14</v>
      </c>
      <c r="I176" s="85">
        <v>41233.694444444445</v>
      </c>
      <c r="J176" s="85">
        <v>41233.75</v>
      </c>
      <c r="K176" s="45">
        <f t="shared" si="2"/>
        <v>1.33</v>
      </c>
      <c r="L176" s="34" t="s">
        <v>24</v>
      </c>
      <c r="M176" s="89"/>
    </row>
    <row r="177" spans="2:13">
      <c r="B177" s="78">
        <v>165</v>
      </c>
      <c r="C177" s="9">
        <f t="shared" si="3"/>
        <v>47</v>
      </c>
      <c r="D177" s="10" t="s">
        <v>254</v>
      </c>
      <c r="E177" s="10" t="s">
        <v>90</v>
      </c>
      <c r="F177" s="34" t="s">
        <v>256</v>
      </c>
      <c r="G177" s="10" t="s">
        <v>247</v>
      </c>
      <c r="H177" s="9" t="s">
        <v>14</v>
      </c>
      <c r="I177" s="85">
        <v>41233.75</v>
      </c>
      <c r="J177" s="85">
        <v>41233.8125</v>
      </c>
      <c r="K177" s="45">
        <f t="shared" si="2"/>
        <v>1.5</v>
      </c>
      <c r="L177" s="34" t="s">
        <v>24</v>
      </c>
      <c r="M177" s="89"/>
    </row>
    <row r="178" spans="2:13">
      <c r="B178" s="78">
        <v>166</v>
      </c>
      <c r="C178" s="9">
        <f t="shared" si="3"/>
        <v>47</v>
      </c>
      <c r="D178" s="10" t="s">
        <v>254</v>
      </c>
      <c r="E178" s="10" t="s">
        <v>90</v>
      </c>
      <c r="F178" s="34" t="s">
        <v>256</v>
      </c>
      <c r="G178" s="10" t="s">
        <v>247</v>
      </c>
      <c r="H178" s="9" t="s">
        <v>14</v>
      </c>
      <c r="I178" s="85">
        <v>41234.395833333336</v>
      </c>
      <c r="J178" s="85">
        <v>41234.541666666664</v>
      </c>
      <c r="K178" s="45">
        <f t="shared" si="2"/>
        <v>3.5</v>
      </c>
      <c r="L178" s="34" t="s">
        <v>15</v>
      </c>
      <c r="M178" s="89"/>
    </row>
    <row r="179" spans="2:13">
      <c r="B179" s="78">
        <v>167</v>
      </c>
      <c r="C179" s="9">
        <f t="shared" si="3"/>
        <v>47</v>
      </c>
      <c r="D179" s="10" t="s">
        <v>254</v>
      </c>
      <c r="E179" s="10" t="s">
        <v>90</v>
      </c>
      <c r="F179" s="34" t="s">
        <v>259</v>
      </c>
      <c r="G179" s="10" t="s">
        <v>247</v>
      </c>
      <c r="H179" s="9" t="s">
        <v>14</v>
      </c>
      <c r="I179" s="85">
        <v>41234.5625</v>
      </c>
      <c r="J179" s="85">
        <v>41234.583333333336</v>
      </c>
      <c r="K179" s="45">
        <f t="shared" si="2"/>
        <v>0.5</v>
      </c>
      <c r="L179" s="34" t="s">
        <v>24</v>
      </c>
      <c r="M179" s="89"/>
    </row>
    <row r="180" spans="2:13">
      <c r="B180" s="78">
        <v>168</v>
      </c>
      <c r="C180" s="9">
        <f t="shared" si="3"/>
        <v>47</v>
      </c>
      <c r="D180" s="10" t="s">
        <v>254</v>
      </c>
      <c r="E180" s="10" t="s">
        <v>90</v>
      </c>
      <c r="F180" s="34" t="s">
        <v>260</v>
      </c>
      <c r="G180" s="10" t="s">
        <v>46</v>
      </c>
      <c r="H180" s="9" t="s">
        <v>14</v>
      </c>
      <c r="I180" s="85">
        <v>41234.583333333336</v>
      </c>
      <c r="J180" s="85">
        <v>41234.625</v>
      </c>
      <c r="K180" s="45">
        <f t="shared" si="2"/>
        <v>1</v>
      </c>
      <c r="L180" s="34" t="s">
        <v>24</v>
      </c>
      <c r="M180" s="89"/>
    </row>
    <row r="181" spans="2:13">
      <c r="B181" s="78">
        <v>169</v>
      </c>
      <c r="C181" s="9">
        <f t="shared" si="3"/>
        <v>47</v>
      </c>
      <c r="D181" s="10" t="s">
        <v>254</v>
      </c>
      <c r="E181" s="10" t="s">
        <v>90</v>
      </c>
      <c r="F181" s="34" t="s">
        <v>256</v>
      </c>
      <c r="G181" s="10" t="s">
        <v>46</v>
      </c>
      <c r="H181" s="9" t="s">
        <v>14</v>
      </c>
      <c r="I181" s="85">
        <v>41234.625</v>
      </c>
      <c r="J181" s="85">
        <v>41234.666666666664</v>
      </c>
      <c r="K181" s="45">
        <f t="shared" si="2"/>
        <v>1</v>
      </c>
      <c r="L181" s="34" t="s">
        <v>15</v>
      </c>
      <c r="M181" s="89"/>
    </row>
    <row r="182" spans="2:13">
      <c r="B182" s="78">
        <v>170</v>
      </c>
      <c r="C182" s="9">
        <f t="shared" si="3"/>
        <v>47</v>
      </c>
      <c r="D182" s="10" t="s">
        <v>254</v>
      </c>
      <c r="E182" s="10" t="s">
        <v>90</v>
      </c>
      <c r="F182" s="34" t="s">
        <v>260</v>
      </c>
      <c r="G182" s="10" t="s">
        <v>46</v>
      </c>
      <c r="H182" s="9" t="s">
        <v>14</v>
      </c>
      <c r="I182" s="85">
        <v>41234.666666666664</v>
      </c>
      <c r="J182" s="85">
        <v>41234.75</v>
      </c>
      <c r="K182" s="45">
        <f t="shared" si="2"/>
        <v>2</v>
      </c>
      <c r="L182" s="34" t="s">
        <v>15</v>
      </c>
      <c r="M182" s="89"/>
    </row>
    <row r="183" spans="2:13">
      <c r="B183" s="78">
        <v>171</v>
      </c>
      <c r="C183" s="9">
        <f t="shared" si="3"/>
        <v>47</v>
      </c>
      <c r="D183" s="10" t="s">
        <v>254</v>
      </c>
      <c r="E183" s="10" t="s">
        <v>90</v>
      </c>
      <c r="F183" s="34" t="s">
        <v>260</v>
      </c>
      <c r="G183" s="10" t="s">
        <v>46</v>
      </c>
      <c r="H183" s="9" t="s">
        <v>14</v>
      </c>
      <c r="I183" s="85">
        <v>41234.75</v>
      </c>
      <c r="J183" s="85">
        <v>41234.791666666664</v>
      </c>
      <c r="K183" s="45">
        <f t="shared" si="2"/>
        <v>1</v>
      </c>
      <c r="L183" s="34" t="s">
        <v>15</v>
      </c>
      <c r="M183" s="89"/>
    </row>
    <row r="184" spans="2:13">
      <c r="B184" s="78">
        <v>172</v>
      </c>
      <c r="C184" s="9">
        <f t="shared" si="3"/>
        <v>47</v>
      </c>
      <c r="D184" s="10" t="s">
        <v>254</v>
      </c>
      <c r="E184" s="10" t="s">
        <v>90</v>
      </c>
      <c r="F184" s="35" t="s">
        <v>263</v>
      </c>
      <c r="G184" s="10" t="s">
        <v>247</v>
      </c>
      <c r="H184" s="9" t="s">
        <v>14</v>
      </c>
      <c r="I184" s="85">
        <v>41235.395833333336</v>
      </c>
      <c r="J184" s="85">
        <v>41235.541666666664</v>
      </c>
      <c r="K184" s="45">
        <f t="shared" si="2"/>
        <v>3.5</v>
      </c>
      <c r="L184" s="34" t="s">
        <v>15</v>
      </c>
      <c r="M184" s="89"/>
    </row>
    <row r="185" spans="2:13">
      <c r="B185" s="78">
        <v>173</v>
      </c>
      <c r="C185" s="9">
        <f t="shared" si="3"/>
        <v>47</v>
      </c>
      <c r="D185" s="10" t="s">
        <v>254</v>
      </c>
      <c r="E185" s="10" t="s">
        <v>90</v>
      </c>
      <c r="F185" s="34" t="s">
        <v>264</v>
      </c>
      <c r="G185" s="10" t="s">
        <v>247</v>
      </c>
      <c r="H185" s="9" t="s">
        <v>14</v>
      </c>
      <c r="I185" s="85">
        <v>41235.5625</v>
      </c>
      <c r="J185" s="85">
        <v>41235.75</v>
      </c>
      <c r="K185" s="45">
        <f t="shared" si="2"/>
        <v>4.5</v>
      </c>
      <c r="L185" s="34" t="s">
        <v>15</v>
      </c>
      <c r="M185" s="89"/>
    </row>
    <row r="186" spans="2:13">
      <c r="B186" s="78">
        <v>174</v>
      </c>
      <c r="C186" s="9">
        <f t="shared" si="3"/>
        <v>47</v>
      </c>
      <c r="D186" s="10" t="s">
        <v>254</v>
      </c>
      <c r="E186" s="10" t="s">
        <v>90</v>
      </c>
      <c r="F186" s="34" t="s">
        <v>260</v>
      </c>
      <c r="G186" s="10" t="s">
        <v>46</v>
      </c>
      <c r="H186" s="9" t="s">
        <v>14</v>
      </c>
      <c r="I186" s="85">
        <v>41235.75</v>
      </c>
      <c r="J186" s="85">
        <v>41235.791666666664</v>
      </c>
      <c r="K186" s="45">
        <f t="shared" si="2"/>
        <v>1</v>
      </c>
      <c r="L186" s="34" t="s">
        <v>15</v>
      </c>
      <c r="M186" s="89"/>
    </row>
    <row r="187" spans="2:13">
      <c r="B187" s="78">
        <v>175</v>
      </c>
      <c r="C187" s="9">
        <f t="shared" si="3"/>
        <v>47</v>
      </c>
      <c r="D187" s="10" t="s">
        <v>254</v>
      </c>
      <c r="E187" s="10" t="s">
        <v>90</v>
      </c>
      <c r="F187" s="35" t="s">
        <v>261</v>
      </c>
      <c r="G187" s="10" t="s">
        <v>250</v>
      </c>
      <c r="H187" s="9" t="s">
        <v>14</v>
      </c>
      <c r="I187" s="85">
        <v>41236.395833333336</v>
      </c>
      <c r="J187" s="85">
        <v>41236.527777777781</v>
      </c>
      <c r="K187" s="45">
        <f t="shared" si="2"/>
        <v>3.17</v>
      </c>
      <c r="L187" s="34" t="s">
        <v>15</v>
      </c>
      <c r="M187" s="89"/>
    </row>
    <row r="188" spans="2:13">
      <c r="B188" s="78">
        <v>176</v>
      </c>
      <c r="C188" s="9">
        <f t="shared" si="3"/>
        <v>47</v>
      </c>
      <c r="D188" s="10" t="s">
        <v>254</v>
      </c>
      <c r="E188" s="10" t="s">
        <v>90</v>
      </c>
      <c r="F188" s="35" t="s">
        <v>261</v>
      </c>
      <c r="G188" s="10" t="s">
        <v>250</v>
      </c>
      <c r="H188" s="9" t="s">
        <v>14</v>
      </c>
      <c r="I188" s="85">
        <v>41236.583333333336</v>
      </c>
      <c r="J188" s="85">
        <v>41236.75</v>
      </c>
      <c r="K188" s="45">
        <f t="shared" si="2"/>
        <v>4</v>
      </c>
      <c r="L188" s="34" t="s">
        <v>15</v>
      </c>
      <c r="M188" s="89"/>
    </row>
    <row r="189" spans="2:13">
      <c r="B189" s="78">
        <v>177</v>
      </c>
      <c r="C189" s="9">
        <f t="shared" si="3"/>
        <v>47</v>
      </c>
      <c r="D189" s="10" t="s">
        <v>254</v>
      </c>
      <c r="E189" s="10" t="s">
        <v>90</v>
      </c>
      <c r="F189" s="35" t="s">
        <v>262</v>
      </c>
      <c r="G189" s="10" t="s">
        <v>46</v>
      </c>
      <c r="H189" s="9" t="s">
        <v>14</v>
      </c>
      <c r="I189" s="85">
        <v>41236.75</v>
      </c>
      <c r="J189" s="85">
        <v>41236.8125</v>
      </c>
      <c r="K189" s="45">
        <f t="shared" si="2"/>
        <v>1.5</v>
      </c>
      <c r="L189" s="34" t="s">
        <v>15</v>
      </c>
      <c r="M189" s="86"/>
    </row>
    <row r="190" spans="2:13">
      <c r="B190" s="92">
        <v>178</v>
      </c>
      <c r="C190" s="9">
        <v>48</v>
      </c>
      <c r="D190" s="10" t="s">
        <v>254</v>
      </c>
      <c r="E190" s="10" t="s">
        <v>90</v>
      </c>
      <c r="F190" s="34" t="s">
        <v>265</v>
      </c>
      <c r="G190" s="10" t="s">
        <v>250</v>
      </c>
      <c r="H190" s="9" t="s">
        <v>14</v>
      </c>
      <c r="I190" s="85">
        <v>41239.395833333336</v>
      </c>
      <c r="J190" s="85">
        <v>41239.4375</v>
      </c>
      <c r="K190" s="45">
        <f>ROUND(HOUR(TEXT(J190-I190,"hh:mm"))+MINUTE(TEXT(J190-I190,"hh:mm"))/60,2)</f>
        <v>1</v>
      </c>
      <c r="L190" s="34" t="s">
        <v>15</v>
      </c>
      <c r="M190" s="89"/>
    </row>
    <row r="191" spans="2:13">
      <c r="B191" s="92">
        <v>179</v>
      </c>
      <c r="C191" s="9">
        <f>C190</f>
        <v>48</v>
      </c>
      <c r="D191" s="10" t="s">
        <v>254</v>
      </c>
      <c r="E191" s="10" t="s">
        <v>90</v>
      </c>
      <c r="F191" s="34" t="s">
        <v>267</v>
      </c>
      <c r="G191" s="10" t="s">
        <v>247</v>
      </c>
      <c r="H191" s="9" t="s">
        <v>14</v>
      </c>
      <c r="I191" s="85">
        <v>41239.4375</v>
      </c>
      <c r="J191" s="85">
        <v>41239.541666666664</v>
      </c>
      <c r="K191" s="45">
        <f t="shared" ref="K191:K223" si="4">ROUND(HOUR(TEXT(J191-I191,"hh:mm"))+MINUTE(TEXT(J191-I191,"hh:mm"))/60,2)</f>
        <v>2.5</v>
      </c>
      <c r="L191" s="34" t="s">
        <v>24</v>
      </c>
      <c r="M191" s="89"/>
    </row>
    <row r="192" spans="2:13">
      <c r="B192" s="92">
        <v>180</v>
      </c>
      <c r="C192" s="9">
        <f t="shared" ref="C192:C223" si="5">C191</f>
        <v>48</v>
      </c>
      <c r="D192" s="10" t="s">
        <v>254</v>
      </c>
      <c r="E192" s="10" t="s">
        <v>90</v>
      </c>
      <c r="F192" s="34" t="s">
        <v>267</v>
      </c>
      <c r="G192" s="10" t="s">
        <v>247</v>
      </c>
      <c r="H192" s="9" t="s">
        <v>14</v>
      </c>
      <c r="I192" s="85">
        <v>41239.541666666664</v>
      </c>
      <c r="J192" s="85">
        <v>41239.6875</v>
      </c>
      <c r="K192" s="45">
        <f t="shared" si="4"/>
        <v>3.5</v>
      </c>
      <c r="L192" s="34" t="s">
        <v>24</v>
      </c>
      <c r="M192" s="89"/>
    </row>
    <row r="193" spans="2:13">
      <c r="B193" s="92">
        <v>181</v>
      </c>
      <c r="C193" s="9">
        <f t="shared" si="5"/>
        <v>48</v>
      </c>
      <c r="D193" s="10" t="s">
        <v>27</v>
      </c>
      <c r="E193" s="35" t="s">
        <v>83</v>
      </c>
      <c r="F193" s="34" t="s">
        <v>266</v>
      </c>
      <c r="G193" s="10" t="s">
        <v>242</v>
      </c>
      <c r="H193" s="9" t="s">
        <v>14</v>
      </c>
      <c r="I193" s="85">
        <v>41239.708333333336</v>
      </c>
      <c r="J193" s="85">
        <v>41239.791666666664</v>
      </c>
      <c r="K193" s="45">
        <f t="shared" si="4"/>
        <v>2</v>
      </c>
      <c r="L193" s="34" t="s">
        <v>24</v>
      </c>
      <c r="M193" s="89"/>
    </row>
    <row r="194" spans="2:13">
      <c r="B194" s="92">
        <v>182</v>
      </c>
      <c r="C194" s="9">
        <f t="shared" si="5"/>
        <v>48</v>
      </c>
      <c r="D194" s="10" t="s">
        <v>254</v>
      </c>
      <c r="E194" s="10" t="s">
        <v>90</v>
      </c>
      <c r="F194" s="34" t="s">
        <v>268</v>
      </c>
      <c r="G194" s="10" t="s">
        <v>46</v>
      </c>
      <c r="H194" s="9" t="s">
        <v>14</v>
      </c>
      <c r="I194" s="85">
        <v>41239.791666666664</v>
      </c>
      <c r="J194" s="85">
        <v>41239.819444444445</v>
      </c>
      <c r="K194" s="45">
        <f t="shared" si="4"/>
        <v>0.67</v>
      </c>
      <c r="L194" s="34" t="s">
        <v>15</v>
      </c>
      <c r="M194" s="89"/>
    </row>
    <row r="195" spans="2:13">
      <c r="B195" s="92">
        <v>183</v>
      </c>
      <c r="C195" s="9">
        <f t="shared" si="5"/>
        <v>48</v>
      </c>
      <c r="D195" s="10" t="s">
        <v>254</v>
      </c>
      <c r="E195" s="10" t="s">
        <v>90</v>
      </c>
      <c r="F195" s="34" t="s">
        <v>269</v>
      </c>
      <c r="G195" s="10" t="s">
        <v>46</v>
      </c>
      <c r="H195" s="9" t="s">
        <v>14</v>
      </c>
      <c r="I195" s="85">
        <v>41240.395833333336</v>
      </c>
      <c r="J195" s="85">
        <v>41240.479166666664</v>
      </c>
      <c r="K195" s="45">
        <f t="shared" si="4"/>
        <v>2</v>
      </c>
      <c r="L195" s="34" t="s">
        <v>15</v>
      </c>
      <c r="M195" s="89"/>
    </row>
    <row r="196" spans="2:13">
      <c r="B196" s="92">
        <v>184</v>
      </c>
      <c r="C196" s="9">
        <f t="shared" si="5"/>
        <v>48</v>
      </c>
      <c r="D196" s="10" t="s">
        <v>13</v>
      </c>
      <c r="E196" s="35" t="s">
        <v>242</v>
      </c>
      <c r="F196" s="34" t="s">
        <v>270</v>
      </c>
      <c r="G196" s="10" t="s">
        <v>46</v>
      </c>
      <c r="H196" s="9" t="s">
        <v>14</v>
      </c>
      <c r="I196" s="85">
        <v>41240.479166666664</v>
      </c>
      <c r="J196" s="85">
        <v>41240.541666666664</v>
      </c>
      <c r="K196" s="45">
        <f t="shared" si="4"/>
        <v>1.5</v>
      </c>
      <c r="L196" s="34" t="s">
        <v>15</v>
      </c>
      <c r="M196" s="89"/>
    </row>
    <row r="197" spans="2:13">
      <c r="B197" s="92">
        <v>185</v>
      </c>
      <c r="C197" s="9">
        <f t="shared" si="5"/>
        <v>48</v>
      </c>
      <c r="D197" s="10" t="s">
        <v>254</v>
      </c>
      <c r="E197" s="10" t="s">
        <v>90</v>
      </c>
      <c r="F197" s="34" t="s">
        <v>271</v>
      </c>
      <c r="G197" s="10" t="s">
        <v>46</v>
      </c>
      <c r="H197" s="9" t="s">
        <v>14</v>
      </c>
      <c r="I197" s="85">
        <v>41240.5625</v>
      </c>
      <c r="J197" s="85">
        <v>41240.604166666664</v>
      </c>
      <c r="K197" s="45">
        <f t="shared" si="4"/>
        <v>1</v>
      </c>
      <c r="L197" s="34" t="s">
        <v>15</v>
      </c>
      <c r="M197" s="89"/>
    </row>
    <row r="198" spans="2:13">
      <c r="B198" s="92">
        <v>186</v>
      </c>
      <c r="C198" s="9">
        <f t="shared" si="5"/>
        <v>48</v>
      </c>
      <c r="D198" s="10" t="s">
        <v>254</v>
      </c>
      <c r="E198" s="10" t="s">
        <v>90</v>
      </c>
      <c r="F198" s="34" t="s">
        <v>267</v>
      </c>
      <c r="G198" s="10" t="s">
        <v>247</v>
      </c>
      <c r="H198" s="9" t="s">
        <v>14</v>
      </c>
      <c r="I198" s="85">
        <v>41240.604166666664</v>
      </c>
      <c r="J198" s="85">
        <v>41240.75</v>
      </c>
      <c r="K198" s="45">
        <f t="shared" si="4"/>
        <v>3.5</v>
      </c>
      <c r="L198" s="34" t="s">
        <v>24</v>
      </c>
      <c r="M198" s="89"/>
    </row>
    <row r="199" spans="2:13">
      <c r="B199" s="92">
        <v>187</v>
      </c>
      <c r="C199" s="9">
        <f t="shared" si="5"/>
        <v>48</v>
      </c>
      <c r="D199" s="10" t="s">
        <v>254</v>
      </c>
      <c r="E199" s="10" t="s">
        <v>90</v>
      </c>
      <c r="F199" s="34" t="s">
        <v>267</v>
      </c>
      <c r="G199" s="10" t="s">
        <v>247</v>
      </c>
      <c r="H199" s="9" t="s">
        <v>14</v>
      </c>
      <c r="I199" s="85">
        <v>41240.75</v>
      </c>
      <c r="J199" s="85">
        <v>41240.791666666664</v>
      </c>
      <c r="K199" s="45">
        <f t="shared" si="4"/>
        <v>1</v>
      </c>
      <c r="L199" s="34" t="s">
        <v>24</v>
      </c>
      <c r="M199" s="89"/>
    </row>
    <row r="200" spans="2:13">
      <c r="B200" s="92">
        <v>188</v>
      </c>
      <c r="C200" s="9">
        <f t="shared" si="5"/>
        <v>48</v>
      </c>
      <c r="D200" s="10" t="s">
        <v>254</v>
      </c>
      <c r="E200" s="10" t="s">
        <v>90</v>
      </c>
      <c r="F200" s="34" t="s">
        <v>267</v>
      </c>
      <c r="G200" s="10" t="s">
        <v>247</v>
      </c>
      <c r="H200" s="9" t="s">
        <v>14</v>
      </c>
      <c r="I200" s="85">
        <v>41241.395833333336</v>
      </c>
      <c r="J200" s="85">
        <v>41241.451388888891</v>
      </c>
      <c r="K200" s="45">
        <f t="shared" si="4"/>
        <v>1.33</v>
      </c>
      <c r="L200" s="34" t="s">
        <v>24</v>
      </c>
      <c r="M200" s="89"/>
    </row>
    <row r="201" spans="2:13">
      <c r="B201" s="92">
        <v>189</v>
      </c>
      <c r="C201" s="9">
        <f t="shared" si="5"/>
        <v>48</v>
      </c>
      <c r="D201" s="10" t="s">
        <v>13</v>
      </c>
      <c r="E201" s="35" t="s">
        <v>242</v>
      </c>
      <c r="F201" s="34" t="s">
        <v>272</v>
      </c>
      <c r="G201" s="10" t="s">
        <v>248</v>
      </c>
      <c r="H201" s="9" t="s">
        <v>14</v>
      </c>
      <c r="I201" s="85">
        <v>41241.451388888891</v>
      </c>
      <c r="J201" s="85">
        <v>41241.472222222219</v>
      </c>
      <c r="K201" s="45">
        <f t="shared" si="4"/>
        <v>0.5</v>
      </c>
      <c r="L201" s="34" t="s">
        <v>15</v>
      </c>
      <c r="M201" s="89"/>
    </row>
    <row r="202" spans="2:13">
      <c r="B202" s="92">
        <v>190</v>
      </c>
      <c r="C202" s="9">
        <f t="shared" si="5"/>
        <v>48</v>
      </c>
      <c r="D202" s="10" t="s">
        <v>254</v>
      </c>
      <c r="E202" s="10" t="s">
        <v>90</v>
      </c>
      <c r="F202" s="34" t="s">
        <v>267</v>
      </c>
      <c r="G202" s="10" t="s">
        <v>247</v>
      </c>
      <c r="H202" s="9" t="s">
        <v>14</v>
      </c>
      <c r="I202" s="85">
        <v>41241.472222222219</v>
      </c>
      <c r="J202" s="85">
        <v>41241.541666666664</v>
      </c>
      <c r="K202" s="45">
        <f t="shared" si="4"/>
        <v>1.67</v>
      </c>
      <c r="L202" s="34" t="s">
        <v>24</v>
      </c>
      <c r="M202" s="89"/>
    </row>
    <row r="203" spans="2:13">
      <c r="B203" s="92">
        <v>191</v>
      </c>
      <c r="C203" s="9">
        <f t="shared" si="5"/>
        <v>48</v>
      </c>
      <c r="D203" s="10" t="s">
        <v>254</v>
      </c>
      <c r="E203" s="10" t="s">
        <v>90</v>
      </c>
      <c r="F203" s="34" t="s">
        <v>267</v>
      </c>
      <c r="G203" s="10" t="s">
        <v>247</v>
      </c>
      <c r="H203" s="9" t="s">
        <v>14</v>
      </c>
      <c r="I203" s="85">
        <v>41241.5625</v>
      </c>
      <c r="J203" s="85">
        <v>41241.770833333336</v>
      </c>
      <c r="K203" s="45">
        <f t="shared" si="4"/>
        <v>5</v>
      </c>
      <c r="L203" s="34" t="s">
        <v>24</v>
      </c>
      <c r="M203" s="89"/>
    </row>
    <row r="204" spans="2:13">
      <c r="B204" s="92">
        <v>192</v>
      </c>
      <c r="C204" s="9">
        <f t="shared" si="5"/>
        <v>48</v>
      </c>
      <c r="D204" s="10" t="s">
        <v>254</v>
      </c>
      <c r="E204" s="10" t="s">
        <v>90</v>
      </c>
      <c r="F204" s="34" t="s">
        <v>267</v>
      </c>
      <c r="G204" s="10" t="s">
        <v>247</v>
      </c>
      <c r="H204" s="9" t="s">
        <v>14</v>
      </c>
      <c r="I204" s="85">
        <v>41241.395833333336</v>
      </c>
      <c r="J204" s="85">
        <v>41241.541666666664</v>
      </c>
      <c r="K204" s="45">
        <f t="shared" si="4"/>
        <v>3.5</v>
      </c>
      <c r="L204" s="34" t="s">
        <v>24</v>
      </c>
      <c r="M204" s="89"/>
    </row>
    <row r="205" spans="2:13">
      <c r="B205" s="92">
        <v>193</v>
      </c>
      <c r="C205" s="9">
        <f t="shared" si="5"/>
        <v>48</v>
      </c>
      <c r="D205" s="10" t="s">
        <v>254</v>
      </c>
      <c r="E205" s="10" t="s">
        <v>90</v>
      </c>
      <c r="F205" s="34" t="s">
        <v>267</v>
      </c>
      <c r="G205" s="10" t="s">
        <v>247</v>
      </c>
      <c r="H205" s="9" t="s">
        <v>14</v>
      </c>
      <c r="I205" s="85">
        <v>41241.5625</v>
      </c>
      <c r="J205" s="85">
        <v>41241.708333333336</v>
      </c>
      <c r="K205" s="45">
        <f t="shared" si="4"/>
        <v>3.5</v>
      </c>
      <c r="L205" s="34" t="s">
        <v>24</v>
      </c>
      <c r="M205" s="89"/>
    </row>
    <row r="206" spans="2:13">
      <c r="B206" s="92">
        <v>194</v>
      </c>
      <c r="C206" s="9">
        <f t="shared" si="5"/>
        <v>48</v>
      </c>
      <c r="D206" s="10" t="s">
        <v>27</v>
      </c>
      <c r="E206" s="35" t="s">
        <v>83</v>
      </c>
      <c r="F206" s="34" t="s">
        <v>276</v>
      </c>
      <c r="G206" s="10" t="s">
        <v>46</v>
      </c>
      <c r="H206" s="9" t="s">
        <v>14</v>
      </c>
      <c r="I206" s="85">
        <v>41241.708333333336</v>
      </c>
      <c r="J206" s="85">
        <v>41241.763888888891</v>
      </c>
      <c r="K206" s="45">
        <f t="shared" si="4"/>
        <v>1.33</v>
      </c>
      <c r="L206" s="34" t="s">
        <v>24</v>
      </c>
      <c r="M206" s="89"/>
    </row>
    <row r="207" spans="2:13">
      <c r="B207" s="92">
        <v>195</v>
      </c>
      <c r="C207" s="9">
        <f t="shared" si="5"/>
        <v>48</v>
      </c>
      <c r="D207" s="10" t="s">
        <v>254</v>
      </c>
      <c r="E207" s="10" t="s">
        <v>90</v>
      </c>
      <c r="F207" s="34" t="s">
        <v>267</v>
      </c>
      <c r="G207" s="10" t="s">
        <v>247</v>
      </c>
      <c r="H207" s="9" t="s">
        <v>14</v>
      </c>
      <c r="I207" s="85">
        <v>41243.395833333336</v>
      </c>
      <c r="J207" s="85">
        <v>41243.527777777781</v>
      </c>
      <c r="K207" s="45">
        <f t="shared" si="4"/>
        <v>3.17</v>
      </c>
      <c r="L207" s="34" t="s">
        <v>24</v>
      </c>
      <c r="M207" s="89"/>
    </row>
    <row r="208" spans="2:13">
      <c r="B208" s="92">
        <v>196</v>
      </c>
      <c r="C208" s="9">
        <f t="shared" si="5"/>
        <v>48</v>
      </c>
      <c r="D208" s="10" t="s">
        <v>254</v>
      </c>
      <c r="E208" s="10" t="s">
        <v>90</v>
      </c>
      <c r="F208" s="34" t="s">
        <v>267</v>
      </c>
      <c r="G208" s="10" t="s">
        <v>247</v>
      </c>
      <c r="H208" s="9" t="s">
        <v>14</v>
      </c>
      <c r="I208" s="85">
        <v>41243.569444444445</v>
      </c>
      <c r="J208" s="85">
        <v>41243.597222222219</v>
      </c>
      <c r="K208" s="45">
        <f t="shared" si="4"/>
        <v>0.67</v>
      </c>
      <c r="L208" s="34" t="s">
        <v>24</v>
      </c>
      <c r="M208" s="89"/>
    </row>
    <row r="209" spans="2:13">
      <c r="B209" s="92">
        <v>197</v>
      </c>
      <c r="C209" s="9">
        <f t="shared" si="5"/>
        <v>48</v>
      </c>
      <c r="D209" s="10" t="s">
        <v>13</v>
      </c>
      <c r="E209" s="35" t="s">
        <v>242</v>
      </c>
      <c r="F209" s="34" t="s">
        <v>277</v>
      </c>
      <c r="G209" s="10" t="s">
        <v>46</v>
      </c>
      <c r="H209" s="9" t="s">
        <v>14</v>
      </c>
      <c r="I209" s="85">
        <v>41243.597222222219</v>
      </c>
      <c r="J209" s="85">
        <v>41243.631944444445</v>
      </c>
      <c r="K209" s="45">
        <f t="shared" si="4"/>
        <v>0.83</v>
      </c>
      <c r="L209" s="34" t="s">
        <v>15</v>
      </c>
      <c r="M209" s="89"/>
    </row>
    <row r="210" spans="2:13">
      <c r="B210" s="92">
        <v>198</v>
      </c>
      <c r="C210" s="9">
        <f t="shared" si="5"/>
        <v>48</v>
      </c>
      <c r="D210" s="10" t="s">
        <v>13</v>
      </c>
      <c r="E210" s="35" t="s">
        <v>242</v>
      </c>
      <c r="F210" s="34" t="s">
        <v>278</v>
      </c>
      <c r="G210" s="10" t="s">
        <v>242</v>
      </c>
      <c r="H210" s="9" t="s">
        <v>14</v>
      </c>
      <c r="I210" s="85">
        <v>41243.631944444445</v>
      </c>
      <c r="J210" s="85">
        <v>41243.666666666664</v>
      </c>
      <c r="K210" s="45">
        <f t="shared" si="4"/>
        <v>0.83</v>
      </c>
      <c r="L210" s="34" t="s">
        <v>15</v>
      </c>
      <c r="M210" s="89"/>
    </row>
    <row r="211" spans="2:13">
      <c r="B211" s="92">
        <v>199</v>
      </c>
      <c r="C211" s="9">
        <f t="shared" si="5"/>
        <v>48</v>
      </c>
      <c r="D211" s="10" t="s">
        <v>13</v>
      </c>
      <c r="E211" s="35" t="s">
        <v>242</v>
      </c>
      <c r="F211" s="34" t="s">
        <v>272</v>
      </c>
      <c r="G211" s="10" t="s">
        <v>248</v>
      </c>
      <c r="H211" s="9" t="s">
        <v>14</v>
      </c>
      <c r="I211" s="85">
        <v>41243.666666666664</v>
      </c>
      <c r="J211" s="85">
        <v>41243.6875</v>
      </c>
      <c r="K211" s="45">
        <f t="shared" si="4"/>
        <v>0.5</v>
      </c>
      <c r="L211" s="34" t="s">
        <v>15</v>
      </c>
      <c r="M211" s="89"/>
    </row>
    <row r="212" spans="2:13">
      <c r="B212" s="92">
        <v>200</v>
      </c>
      <c r="C212" s="9">
        <f t="shared" si="5"/>
        <v>48</v>
      </c>
      <c r="D212" s="10" t="s">
        <v>254</v>
      </c>
      <c r="E212" s="10" t="s">
        <v>90</v>
      </c>
      <c r="F212" s="34" t="s">
        <v>267</v>
      </c>
      <c r="G212" s="10" t="s">
        <v>247</v>
      </c>
      <c r="H212" s="9" t="s">
        <v>14</v>
      </c>
      <c r="I212" s="85">
        <v>41243.6875</v>
      </c>
      <c r="J212" s="85">
        <v>41243.722222222219</v>
      </c>
      <c r="K212" s="45">
        <f t="shared" si="4"/>
        <v>0.83</v>
      </c>
      <c r="L212" s="34" t="s">
        <v>15</v>
      </c>
      <c r="M212" s="89"/>
    </row>
    <row r="213" spans="2:13">
      <c r="B213" s="92">
        <v>201</v>
      </c>
      <c r="C213" s="9">
        <f t="shared" si="5"/>
        <v>48</v>
      </c>
      <c r="D213" s="10" t="s">
        <v>13</v>
      </c>
      <c r="E213" s="35" t="s">
        <v>242</v>
      </c>
      <c r="F213" s="34" t="s">
        <v>272</v>
      </c>
      <c r="G213" s="10" t="s">
        <v>248</v>
      </c>
      <c r="H213" s="9" t="s">
        <v>14</v>
      </c>
      <c r="I213" s="85">
        <v>41243.722222222219</v>
      </c>
      <c r="J213" s="85">
        <v>41243.729166666664</v>
      </c>
      <c r="K213" s="45">
        <f t="shared" si="4"/>
        <v>0.17</v>
      </c>
      <c r="L213" s="34" t="s">
        <v>15</v>
      </c>
      <c r="M213" s="89"/>
    </row>
    <row r="214" spans="2:13">
      <c r="B214" s="92">
        <v>202</v>
      </c>
      <c r="C214" s="9">
        <f t="shared" si="5"/>
        <v>48</v>
      </c>
      <c r="D214" s="10" t="s">
        <v>13</v>
      </c>
      <c r="E214" s="35" t="s">
        <v>242</v>
      </c>
      <c r="F214" s="34" t="s">
        <v>279</v>
      </c>
      <c r="G214" s="10" t="s">
        <v>248</v>
      </c>
      <c r="H214" s="9" t="s">
        <v>14</v>
      </c>
      <c r="I214" s="85">
        <v>41243.729166666664</v>
      </c>
      <c r="J214" s="85">
        <v>41243.736111111109</v>
      </c>
      <c r="K214" s="45">
        <f t="shared" si="4"/>
        <v>0.17</v>
      </c>
      <c r="L214" s="34" t="s">
        <v>15</v>
      </c>
      <c r="M214" s="89"/>
    </row>
    <row r="215" spans="2:13">
      <c r="B215" s="92">
        <v>203</v>
      </c>
      <c r="C215" s="9">
        <f t="shared" si="5"/>
        <v>48</v>
      </c>
      <c r="D215" s="10" t="s">
        <v>254</v>
      </c>
      <c r="E215" s="10" t="s">
        <v>90</v>
      </c>
      <c r="F215" s="34" t="s">
        <v>267</v>
      </c>
      <c r="G215" s="10" t="s">
        <v>247</v>
      </c>
      <c r="H215" s="9" t="s">
        <v>14</v>
      </c>
      <c r="I215" s="85">
        <v>41243.736111111109</v>
      </c>
      <c r="J215" s="85">
        <v>41243.75</v>
      </c>
      <c r="K215" s="45">
        <f t="shared" si="4"/>
        <v>0.33</v>
      </c>
      <c r="L215" s="34" t="s">
        <v>24</v>
      </c>
      <c r="M215" s="89"/>
    </row>
    <row r="216" spans="2:13">
      <c r="B216" s="92">
        <v>204</v>
      </c>
      <c r="C216" s="9">
        <f t="shared" si="5"/>
        <v>48</v>
      </c>
      <c r="D216" s="10" t="s">
        <v>254</v>
      </c>
      <c r="E216" s="10" t="s">
        <v>90</v>
      </c>
      <c r="F216" s="34" t="s">
        <v>267</v>
      </c>
      <c r="G216" s="10" t="s">
        <v>247</v>
      </c>
      <c r="H216" s="9" t="s">
        <v>14</v>
      </c>
      <c r="I216" s="85">
        <v>41243.75</v>
      </c>
      <c r="J216" s="85">
        <v>41243.784722222219</v>
      </c>
      <c r="K216" s="45">
        <f t="shared" si="4"/>
        <v>0.83</v>
      </c>
      <c r="L216" s="34" t="s">
        <v>24</v>
      </c>
      <c r="M216" s="89"/>
    </row>
    <row r="217" spans="2:13">
      <c r="B217" s="92">
        <v>205</v>
      </c>
      <c r="C217" s="9">
        <f t="shared" si="5"/>
        <v>48</v>
      </c>
      <c r="D217" s="10" t="s">
        <v>254</v>
      </c>
      <c r="E217" s="10" t="s">
        <v>90</v>
      </c>
      <c r="F217" s="34" t="s">
        <v>267</v>
      </c>
      <c r="G217" s="10" t="s">
        <v>247</v>
      </c>
      <c r="H217" s="9" t="s">
        <v>14</v>
      </c>
      <c r="I217" s="85">
        <v>41242.395833333336</v>
      </c>
      <c r="J217" s="85">
        <v>41242.541666666664</v>
      </c>
      <c r="K217" s="45">
        <f t="shared" si="4"/>
        <v>3.5</v>
      </c>
      <c r="L217" s="34" t="s">
        <v>24</v>
      </c>
      <c r="M217" s="89"/>
    </row>
    <row r="218" spans="2:13">
      <c r="B218" s="92">
        <v>206</v>
      </c>
      <c r="C218" s="9">
        <f t="shared" si="5"/>
        <v>48</v>
      </c>
      <c r="D218" s="10" t="s">
        <v>254</v>
      </c>
      <c r="E218" s="10" t="s">
        <v>90</v>
      </c>
      <c r="F218" s="34" t="s">
        <v>267</v>
      </c>
      <c r="G218" s="10" t="s">
        <v>247</v>
      </c>
      <c r="H218" s="9" t="s">
        <v>14</v>
      </c>
      <c r="I218" s="85">
        <v>41242.5625</v>
      </c>
      <c r="J218" s="85">
        <v>41242.6875</v>
      </c>
      <c r="K218" s="45">
        <f t="shared" si="4"/>
        <v>3</v>
      </c>
      <c r="L218" s="34" t="s">
        <v>24</v>
      </c>
      <c r="M218" s="89"/>
    </row>
    <row r="219" spans="2:13">
      <c r="B219" s="93">
        <v>207</v>
      </c>
      <c r="C219" s="9">
        <f t="shared" si="5"/>
        <v>48</v>
      </c>
      <c r="D219" s="10" t="s">
        <v>254</v>
      </c>
      <c r="E219" s="10" t="s">
        <v>90</v>
      </c>
      <c r="F219" s="34" t="s">
        <v>267</v>
      </c>
      <c r="G219" s="10" t="s">
        <v>247</v>
      </c>
      <c r="H219" s="9" t="s">
        <v>14</v>
      </c>
      <c r="I219" s="85">
        <v>41242.6875</v>
      </c>
      <c r="J219" s="85">
        <v>41242.75</v>
      </c>
      <c r="K219" s="45">
        <f t="shared" si="4"/>
        <v>1.5</v>
      </c>
      <c r="L219" s="34" t="s">
        <v>24</v>
      </c>
      <c r="M219" s="86"/>
    </row>
    <row r="220" spans="2:13">
      <c r="B220" s="92">
        <v>208</v>
      </c>
      <c r="C220" s="9">
        <f t="shared" si="5"/>
        <v>48</v>
      </c>
      <c r="D220" s="10" t="s">
        <v>254</v>
      </c>
      <c r="E220" s="10" t="s">
        <v>90</v>
      </c>
      <c r="F220" s="34" t="s">
        <v>267</v>
      </c>
      <c r="G220" s="10" t="s">
        <v>247</v>
      </c>
      <c r="H220" s="9" t="s">
        <v>14</v>
      </c>
      <c r="I220" s="85">
        <v>41242.75</v>
      </c>
      <c r="J220" s="85">
        <v>41242.770833333336</v>
      </c>
      <c r="K220" s="45">
        <f t="shared" si="4"/>
        <v>0.5</v>
      </c>
      <c r="L220" s="34" t="s">
        <v>24</v>
      </c>
      <c r="M220" s="89"/>
    </row>
    <row r="221" spans="2:13">
      <c r="B221" s="92">
        <v>209</v>
      </c>
      <c r="C221" s="9">
        <f t="shared" si="5"/>
        <v>48</v>
      </c>
      <c r="D221" s="10" t="s">
        <v>254</v>
      </c>
      <c r="E221" s="10" t="s">
        <v>90</v>
      </c>
      <c r="F221" s="34" t="s">
        <v>267</v>
      </c>
      <c r="G221" s="10" t="s">
        <v>247</v>
      </c>
      <c r="H221" s="9" t="s">
        <v>14</v>
      </c>
      <c r="I221" s="85">
        <v>41244.395833333336</v>
      </c>
      <c r="J221" s="85">
        <v>41244.444444444445</v>
      </c>
      <c r="K221" s="45">
        <f t="shared" si="4"/>
        <v>1.17</v>
      </c>
      <c r="L221" s="34" t="s">
        <v>24</v>
      </c>
      <c r="M221" s="89"/>
    </row>
    <row r="222" spans="2:13">
      <c r="B222" s="92">
        <v>210</v>
      </c>
      <c r="C222" s="9">
        <f t="shared" si="5"/>
        <v>48</v>
      </c>
      <c r="D222" s="10" t="s">
        <v>13</v>
      </c>
      <c r="E222" s="35" t="s">
        <v>242</v>
      </c>
      <c r="F222" s="34" t="s">
        <v>279</v>
      </c>
      <c r="G222" s="10" t="s">
        <v>248</v>
      </c>
      <c r="H222" s="9" t="s">
        <v>14</v>
      </c>
      <c r="I222" s="85">
        <v>41244.444444444445</v>
      </c>
      <c r="J222" s="85">
        <v>41244.472222222219</v>
      </c>
      <c r="K222" s="45">
        <f t="shared" si="4"/>
        <v>0.67</v>
      </c>
      <c r="L222" s="34" t="s">
        <v>15</v>
      </c>
      <c r="M222" s="89"/>
    </row>
    <row r="223" spans="2:13">
      <c r="B223" s="94">
        <v>211</v>
      </c>
      <c r="C223" s="9">
        <f t="shared" si="5"/>
        <v>48</v>
      </c>
      <c r="D223" s="10" t="s">
        <v>254</v>
      </c>
      <c r="E223" s="35" t="s">
        <v>90</v>
      </c>
      <c r="F223" s="34" t="s">
        <v>267</v>
      </c>
      <c r="G223" s="10" t="s">
        <v>247</v>
      </c>
      <c r="H223" s="9" t="s">
        <v>14</v>
      </c>
      <c r="I223" s="85">
        <v>41244.472222222219</v>
      </c>
      <c r="J223" s="85">
        <v>41244.569444444445</v>
      </c>
      <c r="K223" s="45">
        <f t="shared" si="4"/>
        <v>2.33</v>
      </c>
      <c r="L223" s="34" t="s">
        <v>24</v>
      </c>
      <c r="M223" s="89"/>
    </row>
    <row r="224" spans="2:13">
      <c r="B224" s="94">
        <v>212</v>
      </c>
      <c r="C224" s="9">
        <v>49</v>
      </c>
      <c r="D224" s="10" t="s">
        <v>254</v>
      </c>
      <c r="E224" s="10" t="s">
        <v>90</v>
      </c>
      <c r="F224" s="34" t="s">
        <v>280</v>
      </c>
      <c r="G224" s="10" t="s">
        <v>247</v>
      </c>
      <c r="H224" s="9" t="s">
        <v>14</v>
      </c>
      <c r="I224" s="85">
        <v>41246.395833333336</v>
      </c>
      <c r="J224" s="85">
        <v>41246.416666666664</v>
      </c>
      <c r="K224" s="45">
        <f>ROUND(HOUR(TEXT(J224-I224,"hh:mm"))+MINUTE(TEXT(J224-I224,"hh:mm"))/60,2)</f>
        <v>0.5</v>
      </c>
      <c r="L224" s="34" t="s">
        <v>15</v>
      </c>
      <c r="M224" s="89"/>
    </row>
    <row r="225" spans="2:13">
      <c r="B225" s="94">
        <v>213</v>
      </c>
      <c r="C225" s="9">
        <f>C224</f>
        <v>49</v>
      </c>
      <c r="D225" s="10" t="s">
        <v>254</v>
      </c>
      <c r="E225" s="10" t="s">
        <v>90</v>
      </c>
      <c r="F225" s="34" t="s">
        <v>267</v>
      </c>
      <c r="G225" s="10" t="s">
        <v>247</v>
      </c>
      <c r="H225" s="9" t="s">
        <v>14</v>
      </c>
      <c r="I225" s="85">
        <v>41246.416666666664</v>
      </c>
      <c r="J225" s="85">
        <v>41246.541666666664</v>
      </c>
      <c r="K225" s="45">
        <f t="shared" ref="K225:K243" si="6">ROUND(HOUR(TEXT(J225-I225,"hh:mm"))+MINUTE(TEXT(J225-I225,"hh:mm"))/60,2)</f>
        <v>3</v>
      </c>
      <c r="L225" s="34" t="s">
        <v>24</v>
      </c>
      <c r="M225" s="89"/>
    </row>
    <row r="226" spans="2:13">
      <c r="B226" s="94">
        <v>214</v>
      </c>
      <c r="C226" s="9">
        <f t="shared" ref="C226:C243" si="7">C225</f>
        <v>49</v>
      </c>
      <c r="D226" s="10" t="s">
        <v>254</v>
      </c>
      <c r="E226" s="10" t="s">
        <v>90</v>
      </c>
      <c r="F226" s="34" t="s">
        <v>267</v>
      </c>
      <c r="G226" s="10" t="s">
        <v>247</v>
      </c>
      <c r="H226" s="9" t="s">
        <v>14</v>
      </c>
      <c r="I226" s="85">
        <v>41246.5625</v>
      </c>
      <c r="J226" s="85">
        <v>41246.6875</v>
      </c>
      <c r="K226" s="45">
        <f t="shared" si="6"/>
        <v>3</v>
      </c>
      <c r="L226" s="34" t="s">
        <v>24</v>
      </c>
      <c r="M226" s="89"/>
    </row>
    <row r="227" spans="2:13">
      <c r="B227" s="94">
        <v>215</v>
      </c>
      <c r="C227" s="9">
        <f t="shared" si="7"/>
        <v>49</v>
      </c>
      <c r="D227" s="10" t="s">
        <v>254</v>
      </c>
      <c r="E227" s="10" t="s">
        <v>90</v>
      </c>
      <c r="F227" s="34" t="s">
        <v>267</v>
      </c>
      <c r="G227" s="10" t="s">
        <v>247</v>
      </c>
      <c r="H227" s="9" t="s">
        <v>14</v>
      </c>
      <c r="I227" s="85">
        <v>41246.694444444445</v>
      </c>
      <c r="J227" s="85">
        <v>41246.75</v>
      </c>
      <c r="K227" s="45">
        <f t="shared" si="6"/>
        <v>1.33</v>
      </c>
      <c r="L227" s="34" t="s">
        <v>24</v>
      </c>
      <c r="M227" s="89"/>
    </row>
    <row r="228" spans="2:13">
      <c r="B228" s="94">
        <v>216</v>
      </c>
      <c r="C228" s="9">
        <f t="shared" si="7"/>
        <v>49</v>
      </c>
      <c r="D228" s="10" t="s">
        <v>254</v>
      </c>
      <c r="E228" s="10" t="s">
        <v>90</v>
      </c>
      <c r="F228" s="34" t="s">
        <v>267</v>
      </c>
      <c r="G228" s="10" t="s">
        <v>247</v>
      </c>
      <c r="H228" s="9" t="s">
        <v>14</v>
      </c>
      <c r="I228" s="85">
        <v>41246.75</v>
      </c>
      <c r="J228" s="85">
        <v>41246.763888888891</v>
      </c>
      <c r="K228" s="45">
        <f t="shared" si="6"/>
        <v>0.33</v>
      </c>
      <c r="L228" s="34" t="s">
        <v>24</v>
      </c>
      <c r="M228" s="89"/>
    </row>
    <row r="229" spans="2:13">
      <c r="B229" s="94">
        <v>217</v>
      </c>
      <c r="C229" s="9">
        <f t="shared" si="7"/>
        <v>49</v>
      </c>
      <c r="D229" s="10" t="s">
        <v>254</v>
      </c>
      <c r="E229" s="10" t="s">
        <v>90</v>
      </c>
      <c r="F229" s="34" t="s">
        <v>267</v>
      </c>
      <c r="G229" s="10" t="s">
        <v>247</v>
      </c>
      <c r="H229" s="9" t="s">
        <v>14</v>
      </c>
      <c r="I229" s="85">
        <v>41247.395833333336</v>
      </c>
      <c r="J229" s="85">
        <v>41247.416666666664</v>
      </c>
      <c r="K229" s="45">
        <f t="shared" si="6"/>
        <v>0.5</v>
      </c>
      <c r="L229" s="34" t="s">
        <v>24</v>
      </c>
      <c r="M229" s="89"/>
    </row>
    <row r="230" spans="2:13">
      <c r="B230" s="94">
        <v>218</v>
      </c>
      <c r="C230" s="9">
        <f t="shared" si="7"/>
        <v>49</v>
      </c>
      <c r="D230" s="10" t="s">
        <v>18</v>
      </c>
      <c r="E230" s="35" t="s">
        <v>53</v>
      </c>
      <c r="F230" s="34" t="s">
        <v>282</v>
      </c>
      <c r="G230" s="10" t="s">
        <v>242</v>
      </c>
      <c r="H230" s="9" t="s">
        <v>14</v>
      </c>
      <c r="I230" s="85">
        <v>41247.416666666664</v>
      </c>
      <c r="J230" s="85">
        <v>41247.458333333336</v>
      </c>
      <c r="K230" s="45">
        <f t="shared" si="6"/>
        <v>1</v>
      </c>
      <c r="L230" s="34" t="s">
        <v>15</v>
      </c>
      <c r="M230" s="89"/>
    </row>
    <row r="231" spans="2:13">
      <c r="B231" s="94">
        <v>219</v>
      </c>
      <c r="C231" s="9">
        <f t="shared" si="7"/>
        <v>49</v>
      </c>
      <c r="D231" s="10" t="s">
        <v>254</v>
      </c>
      <c r="E231" s="10" t="s">
        <v>90</v>
      </c>
      <c r="F231" s="34" t="s">
        <v>267</v>
      </c>
      <c r="G231" s="10" t="s">
        <v>247</v>
      </c>
      <c r="H231" s="9" t="s">
        <v>14</v>
      </c>
      <c r="I231" s="85">
        <v>41247.458333333336</v>
      </c>
      <c r="J231" s="85">
        <v>41247.541666666664</v>
      </c>
      <c r="K231" s="45">
        <f t="shared" si="6"/>
        <v>2</v>
      </c>
      <c r="L231" s="34" t="s">
        <v>24</v>
      </c>
      <c r="M231" s="89"/>
    </row>
    <row r="232" spans="2:13">
      <c r="B232" s="94">
        <v>220</v>
      </c>
      <c r="C232" s="9">
        <f t="shared" si="7"/>
        <v>49</v>
      </c>
      <c r="D232" s="10" t="s">
        <v>254</v>
      </c>
      <c r="E232" s="10" t="s">
        <v>90</v>
      </c>
      <c r="F232" s="34" t="s">
        <v>267</v>
      </c>
      <c r="G232" s="10" t="s">
        <v>247</v>
      </c>
      <c r="H232" s="9" t="s">
        <v>14</v>
      </c>
      <c r="I232" s="85">
        <v>41247.5625</v>
      </c>
      <c r="J232" s="85">
        <v>41247.6875</v>
      </c>
      <c r="K232" s="45">
        <f t="shared" si="6"/>
        <v>3</v>
      </c>
      <c r="L232" s="34" t="s">
        <v>24</v>
      </c>
      <c r="M232" s="89"/>
    </row>
    <row r="233" spans="2:13">
      <c r="B233" s="94">
        <v>221</v>
      </c>
      <c r="C233" s="9">
        <f t="shared" si="7"/>
        <v>49</v>
      </c>
      <c r="D233" s="10" t="s">
        <v>254</v>
      </c>
      <c r="E233" s="10" t="s">
        <v>90</v>
      </c>
      <c r="F233" s="34" t="s">
        <v>267</v>
      </c>
      <c r="G233" s="10" t="s">
        <v>247</v>
      </c>
      <c r="H233" s="9" t="s">
        <v>14</v>
      </c>
      <c r="I233" s="85">
        <v>41247.75</v>
      </c>
      <c r="J233" s="85">
        <v>41247.8125</v>
      </c>
      <c r="K233" s="45">
        <f t="shared" si="6"/>
        <v>1.5</v>
      </c>
      <c r="L233" s="34" t="s">
        <v>24</v>
      </c>
      <c r="M233" s="89"/>
    </row>
    <row r="234" spans="2:13">
      <c r="B234" s="94">
        <v>222</v>
      </c>
      <c r="C234" s="9">
        <f t="shared" si="7"/>
        <v>49</v>
      </c>
      <c r="D234" s="10" t="s">
        <v>13</v>
      </c>
      <c r="E234" s="35" t="s">
        <v>242</v>
      </c>
      <c r="F234" s="34" t="s">
        <v>283</v>
      </c>
      <c r="G234" s="10" t="s">
        <v>242</v>
      </c>
      <c r="H234" s="9" t="s">
        <v>14</v>
      </c>
      <c r="I234" s="85">
        <v>41247.6875</v>
      </c>
      <c r="J234" s="85">
        <v>41247.743055555555</v>
      </c>
      <c r="K234" s="45">
        <f t="shared" si="6"/>
        <v>1.33</v>
      </c>
      <c r="L234" s="34" t="s">
        <v>15</v>
      </c>
      <c r="M234" s="89"/>
    </row>
    <row r="235" spans="2:13">
      <c r="B235" s="94">
        <v>223</v>
      </c>
      <c r="C235" s="9">
        <f t="shared" si="7"/>
        <v>49</v>
      </c>
      <c r="D235" s="10" t="s">
        <v>27</v>
      </c>
      <c r="E235" s="35" t="s">
        <v>83</v>
      </c>
      <c r="F235" s="34" t="s">
        <v>284</v>
      </c>
      <c r="G235" s="10" t="s">
        <v>46</v>
      </c>
      <c r="H235" s="9" t="s">
        <v>14</v>
      </c>
      <c r="I235" s="85">
        <v>41249.395833333336</v>
      </c>
      <c r="J235" s="85">
        <v>41249.541666666664</v>
      </c>
      <c r="K235" s="45">
        <f t="shared" si="6"/>
        <v>3.5</v>
      </c>
      <c r="L235" s="34" t="s">
        <v>24</v>
      </c>
      <c r="M235" s="89"/>
    </row>
    <row r="236" spans="2:13">
      <c r="B236" s="94">
        <v>224</v>
      </c>
      <c r="C236" s="9">
        <f t="shared" si="7"/>
        <v>49</v>
      </c>
      <c r="D236" s="10" t="s">
        <v>254</v>
      </c>
      <c r="E236" s="35" t="s">
        <v>90</v>
      </c>
      <c r="F236" s="34" t="s">
        <v>267</v>
      </c>
      <c r="G236" s="10" t="s">
        <v>247</v>
      </c>
      <c r="H236" s="9" t="s">
        <v>14</v>
      </c>
      <c r="I236" s="85">
        <v>41249.5625</v>
      </c>
      <c r="J236" s="85">
        <v>41249.652777777781</v>
      </c>
      <c r="K236" s="45">
        <f t="shared" si="6"/>
        <v>2.17</v>
      </c>
      <c r="L236" s="34" t="s">
        <v>24</v>
      </c>
      <c r="M236" s="89"/>
    </row>
    <row r="237" spans="2:13">
      <c r="B237" s="94">
        <v>225</v>
      </c>
      <c r="C237" s="9">
        <f t="shared" si="7"/>
        <v>49</v>
      </c>
      <c r="D237" s="10" t="s">
        <v>254</v>
      </c>
      <c r="E237" s="10" t="s">
        <v>90</v>
      </c>
      <c r="F237" s="34" t="s">
        <v>285</v>
      </c>
      <c r="G237" s="10" t="s">
        <v>242</v>
      </c>
      <c r="H237" s="9" t="s">
        <v>14</v>
      </c>
      <c r="I237" s="85">
        <v>41249.652777777781</v>
      </c>
      <c r="J237" s="85">
        <v>41249.694444444445</v>
      </c>
      <c r="K237" s="45">
        <f t="shared" si="6"/>
        <v>1</v>
      </c>
      <c r="L237" s="34" t="s">
        <v>15</v>
      </c>
      <c r="M237" s="89"/>
    </row>
    <row r="238" spans="2:13">
      <c r="B238" s="94">
        <v>226</v>
      </c>
      <c r="C238" s="9">
        <f t="shared" si="7"/>
        <v>49</v>
      </c>
      <c r="D238" s="10" t="s">
        <v>13</v>
      </c>
      <c r="E238" s="35" t="s">
        <v>242</v>
      </c>
      <c r="F238" s="34" t="s">
        <v>283</v>
      </c>
      <c r="G238" s="10" t="s">
        <v>242</v>
      </c>
      <c r="H238" s="9" t="s">
        <v>14</v>
      </c>
      <c r="I238" s="85">
        <v>41249.694444444445</v>
      </c>
      <c r="J238" s="85">
        <v>41249.729166666664</v>
      </c>
      <c r="K238" s="45">
        <f t="shared" si="6"/>
        <v>0.83</v>
      </c>
      <c r="L238" s="34" t="s">
        <v>15</v>
      </c>
      <c r="M238" s="89"/>
    </row>
    <row r="239" spans="2:13">
      <c r="B239" s="94">
        <v>227</v>
      </c>
      <c r="C239" s="9">
        <f t="shared" si="7"/>
        <v>49</v>
      </c>
      <c r="D239" s="10" t="s">
        <v>254</v>
      </c>
      <c r="E239" s="10" t="s">
        <v>90</v>
      </c>
      <c r="F239" s="34" t="s">
        <v>267</v>
      </c>
      <c r="G239" s="10" t="s">
        <v>247</v>
      </c>
      <c r="H239" s="9" t="s">
        <v>14</v>
      </c>
      <c r="I239" s="85">
        <v>41249.729166666664</v>
      </c>
      <c r="J239" s="85">
        <v>41249.75</v>
      </c>
      <c r="K239" s="45">
        <f t="shared" si="6"/>
        <v>0.5</v>
      </c>
      <c r="L239" s="34" t="s">
        <v>24</v>
      </c>
      <c r="M239" s="89"/>
    </row>
    <row r="240" spans="2:13">
      <c r="B240" s="94">
        <v>228</v>
      </c>
      <c r="C240" s="9">
        <f t="shared" si="7"/>
        <v>49</v>
      </c>
      <c r="D240" s="10" t="s">
        <v>13</v>
      </c>
      <c r="E240" s="35" t="s">
        <v>242</v>
      </c>
      <c r="F240" s="34" t="s">
        <v>286</v>
      </c>
      <c r="G240" s="10" t="s">
        <v>242</v>
      </c>
      <c r="H240" s="9" t="s">
        <v>14</v>
      </c>
      <c r="I240" s="85">
        <v>41249.75</v>
      </c>
      <c r="J240" s="85">
        <v>41249.8125</v>
      </c>
      <c r="K240" s="45">
        <f t="shared" si="6"/>
        <v>1.5</v>
      </c>
      <c r="L240" s="34" t="s">
        <v>15</v>
      </c>
      <c r="M240" s="89"/>
    </row>
    <row r="241" spans="2:13">
      <c r="B241" s="94">
        <v>229</v>
      </c>
      <c r="C241" s="9">
        <f t="shared" si="7"/>
        <v>49</v>
      </c>
      <c r="D241" s="10" t="s">
        <v>27</v>
      </c>
      <c r="E241" s="35" t="s">
        <v>83</v>
      </c>
      <c r="F241" s="34" t="s">
        <v>284</v>
      </c>
      <c r="G241" s="10" t="s">
        <v>46</v>
      </c>
      <c r="H241" s="9" t="s">
        <v>14</v>
      </c>
      <c r="I241" s="85">
        <v>41250.395833333336</v>
      </c>
      <c r="J241" s="85">
        <v>41250.520833333336</v>
      </c>
      <c r="K241" s="45">
        <f t="shared" si="6"/>
        <v>3</v>
      </c>
      <c r="L241" s="34" t="s">
        <v>24</v>
      </c>
      <c r="M241" s="89"/>
    </row>
    <row r="242" spans="2:13">
      <c r="B242" s="94">
        <v>230</v>
      </c>
      <c r="C242" s="9">
        <f t="shared" si="7"/>
        <v>49</v>
      </c>
      <c r="D242" s="10" t="s">
        <v>254</v>
      </c>
      <c r="E242" s="10" t="s">
        <v>90</v>
      </c>
      <c r="F242" s="34" t="s">
        <v>267</v>
      </c>
      <c r="G242" s="10" t="s">
        <v>247</v>
      </c>
      <c r="H242" s="9" t="s">
        <v>14</v>
      </c>
      <c r="I242" s="85">
        <v>41250.576388888891</v>
      </c>
      <c r="J242" s="85">
        <v>41250.75</v>
      </c>
      <c r="K242" s="45">
        <f t="shared" si="6"/>
        <v>4.17</v>
      </c>
      <c r="L242" s="34" t="s">
        <v>24</v>
      </c>
      <c r="M242" s="89"/>
    </row>
    <row r="243" spans="2:13">
      <c r="B243" s="94">
        <v>231</v>
      </c>
      <c r="C243" s="9">
        <f t="shared" si="7"/>
        <v>49</v>
      </c>
      <c r="D243" s="10" t="s">
        <v>254</v>
      </c>
      <c r="E243" s="10" t="s">
        <v>90</v>
      </c>
      <c r="F243" s="34" t="s">
        <v>267</v>
      </c>
      <c r="G243" s="10" t="s">
        <v>247</v>
      </c>
      <c r="H243" s="9" t="s">
        <v>14</v>
      </c>
      <c r="I243" s="85">
        <v>41250.75</v>
      </c>
      <c r="J243" s="85">
        <v>41250.798611111109</v>
      </c>
      <c r="K243" s="45">
        <f t="shared" si="6"/>
        <v>1.17</v>
      </c>
      <c r="L243" s="34" t="s">
        <v>24</v>
      </c>
      <c r="M243" s="86"/>
    </row>
    <row r="244" spans="2:13">
      <c r="B244" s="94">
        <v>232</v>
      </c>
      <c r="C244" s="9">
        <v>50</v>
      </c>
      <c r="D244" s="10" t="s">
        <v>254</v>
      </c>
      <c r="E244" s="10" t="s">
        <v>90</v>
      </c>
      <c r="F244" s="34" t="s">
        <v>288</v>
      </c>
      <c r="G244" s="10" t="s">
        <v>247</v>
      </c>
      <c r="H244" s="9" t="s">
        <v>14</v>
      </c>
      <c r="I244" s="85">
        <v>41253.395833333336</v>
      </c>
      <c r="J244" s="85">
        <v>41253.541666666664</v>
      </c>
      <c r="K244" s="45">
        <f>ROUND(HOUR(TEXT(J244-I244,"hh:mm"))+MINUTE(TEXT(J244-I244,"hh:mm"))/60,2)</f>
        <v>3.5</v>
      </c>
      <c r="L244" s="34" t="s">
        <v>24</v>
      </c>
      <c r="M244" s="89"/>
    </row>
    <row r="245" spans="2:13">
      <c r="B245" s="94">
        <v>233</v>
      </c>
      <c r="C245" s="9">
        <f>C244</f>
        <v>50</v>
      </c>
      <c r="D245" s="10" t="s">
        <v>254</v>
      </c>
      <c r="E245" s="10" t="s">
        <v>90</v>
      </c>
      <c r="F245" s="34" t="s">
        <v>288</v>
      </c>
      <c r="G245" s="10" t="s">
        <v>247</v>
      </c>
      <c r="H245" s="9" t="s">
        <v>14</v>
      </c>
      <c r="I245" s="85">
        <v>41253.5625</v>
      </c>
      <c r="J245" s="85">
        <v>41253.75</v>
      </c>
      <c r="K245" s="45">
        <f t="shared" ref="K245:K267" si="8">ROUND(HOUR(TEXT(J245-I245,"hh:mm"))+MINUTE(TEXT(J245-I245,"hh:mm"))/60,2)</f>
        <v>4.5</v>
      </c>
      <c r="L245" s="34" t="s">
        <v>24</v>
      </c>
      <c r="M245" s="89"/>
    </row>
    <row r="246" spans="2:13">
      <c r="B246" s="94">
        <v>234</v>
      </c>
      <c r="C246" s="9">
        <f t="shared" ref="C246:C267" si="9">C245</f>
        <v>50</v>
      </c>
      <c r="D246" s="10" t="s">
        <v>254</v>
      </c>
      <c r="E246" s="10" t="s">
        <v>90</v>
      </c>
      <c r="F246" s="34" t="s">
        <v>288</v>
      </c>
      <c r="G246" s="10" t="s">
        <v>247</v>
      </c>
      <c r="H246" s="9" t="s">
        <v>14</v>
      </c>
      <c r="I246" s="85">
        <v>41253.75</v>
      </c>
      <c r="J246" s="85">
        <v>41253.805555555555</v>
      </c>
      <c r="K246" s="45">
        <f t="shared" si="8"/>
        <v>1.33</v>
      </c>
      <c r="L246" s="34" t="s">
        <v>24</v>
      </c>
      <c r="M246" s="89"/>
    </row>
    <row r="247" spans="2:13">
      <c r="B247" s="94">
        <v>235</v>
      </c>
      <c r="C247" s="9">
        <v>50</v>
      </c>
      <c r="D247" s="10" t="s">
        <v>254</v>
      </c>
      <c r="E247" s="10" t="s">
        <v>90</v>
      </c>
      <c r="F247" s="34" t="s">
        <v>288</v>
      </c>
      <c r="G247" s="10" t="s">
        <v>247</v>
      </c>
      <c r="H247" s="9" t="s">
        <v>14</v>
      </c>
      <c r="I247" s="85">
        <v>41254.395833333336</v>
      </c>
      <c r="J247" s="85">
        <v>41254.541666666664</v>
      </c>
      <c r="K247" s="45">
        <f t="shared" si="8"/>
        <v>3.5</v>
      </c>
      <c r="L247" s="34" t="s">
        <v>24</v>
      </c>
      <c r="M247" s="89"/>
    </row>
    <row r="248" spans="2:13">
      <c r="B248" s="94">
        <v>236</v>
      </c>
      <c r="C248" s="9">
        <f t="shared" si="9"/>
        <v>50</v>
      </c>
      <c r="D248" s="10" t="s">
        <v>254</v>
      </c>
      <c r="E248" s="10" t="s">
        <v>90</v>
      </c>
      <c r="F248" s="34" t="s">
        <v>288</v>
      </c>
      <c r="G248" s="10" t="s">
        <v>247</v>
      </c>
      <c r="H248" s="9" t="s">
        <v>14</v>
      </c>
      <c r="I248" s="85">
        <v>41254.5625</v>
      </c>
      <c r="J248" s="85">
        <v>41254.6875</v>
      </c>
      <c r="K248" s="45">
        <f t="shared" si="8"/>
        <v>3</v>
      </c>
      <c r="L248" s="34" t="s">
        <v>24</v>
      </c>
      <c r="M248" s="89"/>
    </row>
    <row r="249" spans="2:13">
      <c r="B249" s="94">
        <v>237</v>
      </c>
      <c r="C249" s="9">
        <f t="shared" si="9"/>
        <v>50</v>
      </c>
      <c r="D249" s="10" t="s">
        <v>254</v>
      </c>
      <c r="E249" s="10" t="s">
        <v>90</v>
      </c>
      <c r="F249" s="34" t="s">
        <v>288</v>
      </c>
      <c r="G249" s="10" t="s">
        <v>247</v>
      </c>
      <c r="H249" s="9" t="s">
        <v>14</v>
      </c>
      <c r="I249" s="85">
        <v>41254.697916666664</v>
      </c>
      <c r="J249" s="85">
        <v>41254.75</v>
      </c>
      <c r="K249" s="45">
        <f t="shared" si="8"/>
        <v>1.25</v>
      </c>
      <c r="L249" s="34" t="s">
        <v>24</v>
      </c>
      <c r="M249" s="89"/>
    </row>
    <row r="250" spans="2:13">
      <c r="B250" s="94">
        <v>238</v>
      </c>
      <c r="C250" s="9">
        <f t="shared" si="9"/>
        <v>50</v>
      </c>
      <c r="D250" s="10" t="s">
        <v>254</v>
      </c>
      <c r="E250" s="10" t="s">
        <v>90</v>
      </c>
      <c r="F250" s="34" t="s">
        <v>288</v>
      </c>
      <c r="G250" s="10" t="s">
        <v>247</v>
      </c>
      <c r="H250" s="9" t="s">
        <v>14</v>
      </c>
      <c r="I250" s="85">
        <v>41254.75</v>
      </c>
      <c r="J250" s="85">
        <v>41254.826388888891</v>
      </c>
      <c r="K250" s="45">
        <f t="shared" si="8"/>
        <v>1.83</v>
      </c>
      <c r="L250" s="34" t="s">
        <v>24</v>
      </c>
      <c r="M250" s="89"/>
    </row>
    <row r="251" spans="2:13">
      <c r="B251" s="94">
        <v>239</v>
      </c>
      <c r="C251" s="9">
        <f t="shared" si="9"/>
        <v>50</v>
      </c>
      <c r="D251" s="10" t="s">
        <v>254</v>
      </c>
      <c r="E251" s="10" t="s">
        <v>90</v>
      </c>
      <c r="F251" s="34" t="s">
        <v>288</v>
      </c>
      <c r="G251" s="10" t="s">
        <v>247</v>
      </c>
      <c r="H251" s="9" t="s">
        <v>14</v>
      </c>
      <c r="I251" s="85">
        <v>41255.395833333336</v>
      </c>
      <c r="J251" s="85">
        <v>41255.541666666664</v>
      </c>
      <c r="K251" s="45">
        <f t="shared" si="8"/>
        <v>3.5</v>
      </c>
      <c r="L251" s="34" t="s">
        <v>24</v>
      </c>
      <c r="M251" s="89"/>
    </row>
    <row r="252" spans="2:13">
      <c r="B252" s="94">
        <v>240</v>
      </c>
      <c r="C252" s="9">
        <f t="shared" si="9"/>
        <v>50</v>
      </c>
      <c r="D252" s="10" t="s">
        <v>254</v>
      </c>
      <c r="E252" s="10" t="s">
        <v>90</v>
      </c>
      <c r="F252" s="34" t="s">
        <v>288</v>
      </c>
      <c r="G252" s="10" t="s">
        <v>247</v>
      </c>
      <c r="H252" s="9" t="s">
        <v>14</v>
      </c>
      <c r="I252" s="85">
        <v>41255.5625</v>
      </c>
      <c r="J252" s="85">
        <v>41255.6875</v>
      </c>
      <c r="K252" s="45">
        <f t="shared" si="8"/>
        <v>3</v>
      </c>
      <c r="L252" s="34" t="s">
        <v>15</v>
      </c>
      <c r="M252" s="89"/>
    </row>
    <row r="253" spans="2:13">
      <c r="B253" s="94">
        <v>241</v>
      </c>
      <c r="C253" s="9">
        <f t="shared" si="9"/>
        <v>50</v>
      </c>
      <c r="D253" s="10" t="s">
        <v>254</v>
      </c>
      <c r="E253" s="10" t="s">
        <v>90</v>
      </c>
      <c r="F253" s="34" t="s">
        <v>308</v>
      </c>
      <c r="G253" s="10" t="s">
        <v>250</v>
      </c>
      <c r="H253" s="9" t="s">
        <v>14</v>
      </c>
      <c r="I253" s="85">
        <v>41255.701388888891</v>
      </c>
      <c r="J253" s="85">
        <v>41255.75</v>
      </c>
      <c r="K253" s="45">
        <f t="shared" si="8"/>
        <v>1.17</v>
      </c>
      <c r="L253" s="34" t="s">
        <v>24</v>
      </c>
      <c r="M253" s="89"/>
    </row>
    <row r="254" spans="2:13">
      <c r="B254" s="94">
        <v>242</v>
      </c>
      <c r="C254" s="9">
        <f t="shared" si="9"/>
        <v>50</v>
      </c>
      <c r="D254" s="10" t="s">
        <v>254</v>
      </c>
      <c r="E254" s="10" t="s">
        <v>90</v>
      </c>
      <c r="F254" s="34" t="s">
        <v>308</v>
      </c>
      <c r="G254" s="10" t="s">
        <v>250</v>
      </c>
      <c r="H254" s="9" t="s">
        <v>14</v>
      </c>
      <c r="I254" s="85">
        <v>41255.75</v>
      </c>
      <c r="J254" s="85">
        <v>41255.805555555555</v>
      </c>
      <c r="K254" s="45">
        <f t="shared" si="8"/>
        <v>1.33</v>
      </c>
      <c r="L254" s="34" t="s">
        <v>24</v>
      </c>
      <c r="M254" s="89"/>
    </row>
    <row r="255" spans="2:13">
      <c r="B255" s="94">
        <v>243</v>
      </c>
      <c r="C255" s="9">
        <f t="shared" si="9"/>
        <v>50</v>
      </c>
      <c r="D255" s="10" t="s">
        <v>254</v>
      </c>
      <c r="E255" s="10" t="s">
        <v>90</v>
      </c>
      <c r="F255" s="34" t="s">
        <v>308</v>
      </c>
      <c r="G255" s="10" t="s">
        <v>250</v>
      </c>
      <c r="H255" s="9" t="s">
        <v>14</v>
      </c>
      <c r="I255" s="85">
        <v>41256.395833333336</v>
      </c>
      <c r="J255" s="85">
        <v>41256.541666666664</v>
      </c>
      <c r="K255" s="45">
        <f t="shared" si="8"/>
        <v>3.5</v>
      </c>
      <c r="L255" s="34" t="s">
        <v>15</v>
      </c>
      <c r="M255" s="89"/>
    </row>
    <row r="256" spans="2:13">
      <c r="B256" s="94">
        <v>244</v>
      </c>
      <c r="C256" s="9">
        <f t="shared" si="9"/>
        <v>50</v>
      </c>
      <c r="D256" s="10" t="s">
        <v>254</v>
      </c>
      <c r="E256" s="10" t="s">
        <v>90</v>
      </c>
      <c r="F256" s="34" t="s">
        <v>309</v>
      </c>
      <c r="G256" s="10" t="s">
        <v>46</v>
      </c>
      <c r="H256" s="9" t="s">
        <v>14</v>
      </c>
      <c r="I256" s="85">
        <v>41256.541666666664</v>
      </c>
      <c r="J256" s="85">
        <v>41256.6875</v>
      </c>
      <c r="K256" s="45">
        <f t="shared" si="8"/>
        <v>3.5</v>
      </c>
      <c r="L256" s="34" t="s">
        <v>15</v>
      </c>
      <c r="M256" s="89"/>
    </row>
    <row r="257" spans="2:13">
      <c r="B257" s="94">
        <v>245</v>
      </c>
      <c r="C257" s="9">
        <f t="shared" si="9"/>
        <v>50</v>
      </c>
      <c r="D257" s="10" t="s">
        <v>254</v>
      </c>
      <c r="E257" s="10" t="s">
        <v>90</v>
      </c>
      <c r="F257" s="34" t="s">
        <v>310</v>
      </c>
      <c r="G257" s="10" t="s">
        <v>247</v>
      </c>
      <c r="H257" s="9" t="s">
        <v>14</v>
      </c>
      <c r="I257" s="85">
        <v>41256.694444444445</v>
      </c>
      <c r="J257" s="85">
        <v>41256.75</v>
      </c>
      <c r="K257" s="45">
        <f t="shared" si="8"/>
        <v>1.33</v>
      </c>
      <c r="L257" s="34" t="s">
        <v>24</v>
      </c>
      <c r="M257" s="89"/>
    </row>
    <row r="258" spans="2:13">
      <c r="B258" s="94">
        <v>246</v>
      </c>
      <c r="C258" s="9">
        <f t="shared" si="9"/>
        <v>50</v>
      </c>
      <c r="D258" s="10" t="s">
        <v>254</v>
      </c>
      <c r="E258" s="10" t="s">
        <v>90</v>
      </c>
      <c r="F258" s="34" t="s">
        <v>310</v>
      </c>
      <c r="G258" s="10" t="s">
        <v>247</v>
      </c>
      <c r="H258" s="9" t="s">
        <v>14</v>
      </c>
      <c r="I258" s="85">
        <v>41256.75</v>
      </c>
      <c r="J258" s="85">
        <v>41256.8125</v>
      </c>
      <c r="K258" s="45">
        <f t="shared" si="8"/>
        <v>1.5</v>
      </c>
      <c r="L258" s="34" t="s">
        <v>24</v>
      </c>
      <c r="M258" s="89"/>
    </row>
    <row r="259" spans="2:13">
      <c r="B259" s="94">
        <v>247</v>
      </c>
      <c r="C259" s="9">
        <f t="shared" si="9"/>
        <v>50</v>
      </c>
      <c r="D259" s="10" t="s">
        <v>254</v>
      </c>
      <c r="E259" s="10" t="s">
        <v>90</v>
      </c>
      <c r="F259" s="34" t="s">
        <v>310</v>
      </c>
      <c r="G259" s="10" t="s">
        <v>247</v>
      </c>
      <c r="H259" s="9" t="s">
        <v>14</v>
      </c>
      <c r="I259" s="85">
        <v>41257.493055555555</v>
      </c>
      <c r="J259" s="85">
        <v>41257.527777777781</v>
      </c>
      <c r="K259" s="45">
        <f t="shared" si="8"/>
        <v>0.83</v>
      </c>
      <c r="L259" s="34" t="s">
        <v>24</v>
      </c>
      <c r="M259" s="89"/>
    </row>
    <row r="260" spans="2:13">
      <c r="B260" s="94">
        <v>248</v>
      </c>
      <c r="C260" s="9">
        <f t="shared" si="9"/>
        <v>50</v>
      </c>
      <c r="D260" s="10" t="s">
        <v>254</v>
      </c>
      <c r="E260" s="10" t="s">
        <v>90</v>
      </c>
      <c r="F260" s="34" t="s">
        <v>310</v>
      </c>
      <c r="G260" s="10" t="s">
        <v>247</v>
      </c>
      <c r="H260" s="9" t="s">
        <v>14</v>
      </c>
      <c r="I260" s="85">
        <v>41257.569444444445</v>
      </c>
      <c r="J260" s="85">
        <v>41257.694444444445</v>
      </c>
      <c r="K260" s="45">
        <f t="shared" si="8"/>
        <v>3</v>
      </c>
      <c r="L260" s="34" t="s">
        <v>24</v>
      </c>
      <c r="M260" s="89"/>
    </row>
    <row r="261" spans="2:13">
      <c r="B261" s="94">
        <v>249</v>
      </c>
      <c r="C261" s="9">
        <f t="shared" si="9"/>
        <v>50</v>
      </c>
      <c r="D261" s="10" t="s">
        <v>254</v>
      </c>
      <c r="E261" s="10" t="s">
        <v>90</v>
      </c>
      <c r="F261" s="34" t="s">
        <v>309</v>
      </c>
      <c r="G261" s="10" t="s">
        <v>247</v>
      </c>
      <c r="H261" s="9" t="s">
        <v>14</v>
      </c>
      <c r="I261" s="85">
        <v>41257.694444444445</v>
      </c>
      <c r="J261" s="85">
        <v>41257.75</v>
      </c>
      <c r="K261" s="45">
        <f t="shared" si="8"/>
        <v>1.33</v>
      </c>
      <c r="L261" s="34" t="s">
        <v>15</v>
      </c>
      <c r="M261" s="89"/>
    </row>
    <row r="262" spans="2:13">
      <c r="B262" s="94">
        <v>250</v>
      </c>
      <c r="C262" s="9">
        <f t="shared" si="9"/>
        <v>50</v>
      </c>
      <c r="D262" s="10" t="s">
        <v>254</v>
      </c>
      <c r="E262" s="10" t="s">
        <v>90</v>
      </c>
      <c r="F262" s="34" t="s">
        <v>310</v>
      </c>
      <c r="G262" s="10" t="s">
        <v>247</v>
      </c>
      <c r="H262" s="9" t="s">
        <v>14</v>
      </c>
      <c r="I262" s="85">
        <v>41258.395833333336</v>
      </c>
      <c r="J262" s="85">
        <v>41258.479166666664</v>
      </c>
      <c r="K262" s="45">
        <f t="shared" si="8"/>
        <v>2</v>
      </c>
      <c r="L262" s="34" t="s">
        <v>24</v>
      </c>
      <c r="M262" s="89"/>
    </row>
    <row r="263" spans="2:13">
      <c r="B263" s="94">
        <v>251</v>
      </c>
      <c r="C263" s="9">
        <f t="shared" si="9"/>
        <v>50</v>
      </c>
      <c r="D263" s="10" t="s">
        <v>254</v>
      </c>
      <c r="E263" s="10" t="s">
        <v>90</v>
      </c>
      <c r="F263" s="34" t="s">
        <v>309</v>
      </c>
      <c r="G263" s="10" t="s">
        <v>46</v>
      </c>
      <c r="H263" s="9" t="s">
        <v>14</v>
      </c>
      <c r="I263" s="85">
        <v>41258.479166666664</v>
      </c>
      <c r="J263" s="85">
        <v>41258.5</v>
      </c>
      <c r="K263" s="45">
        <f t="shared" si="8"/>
        <v>0.5</v>
      </c>
      <c r="L263" s="34" t="s">
        <v>15</v>
      </c>
      <c r="M263" s="89"/>
    </row>
    <row r="264" spans="2:13">
      <c r="B264" s="94">
        <v>252</v>
      </c>
      <c r="C264" s="9">
        <f t="shared" si="9"/>
        <v>50</v>
      </c>
      <c r="D264" s="10" t="s">
        <v>254</v>
      </c>
      <c r="E264" s="10" t="s">
        <v>90</v>
      </c>
      <c r="F264" s="34" t="s">
        <v>310</v>
      </c>
      <c r="G264" s="10" t="s">
        <v>247</v>
      </c>
      <c r="H264" s="9" t="s">
        <v>14</v>
      </c>
      <c r="I264" s="85">
        <v>41258.5</v>
      </c>
      <c r="J264" s="85">
        <v>41258.513888888891</v>
      </c>
      <c r="K264" s="45">
        <f t="shared" si="8"/>
        <v>0.33</v>
      </c>
      <c r="L264" s="34" t="s">
        <v>24</v>
      </c>
      <c r="M264" s="89"/>
    </row>
    <row r="265" spans="2:13">
      <c r="B265" s="94">
        <v>253</v>
      </c>
      <c r="C265" s="9">
        <f t="shared" si="9"/>
        <v>50</v>
      </c>
      <c r="D265" s="10" t="s">
        <v>13</v>
      </c>
      <c r="E265" s="35" t="s">
        <v>242</v>
      </c>
      <c r="F265" s="34" t="s">
        <v>283</v>
      </c>
      <c r="G265" s="10" t="s">
        <v>242</v>
      </c>
      <c r="H265" s="9" t="s">
        <v>14</v>
      </c>
      <c r="I265" s="85">
        <v>41258.513888888891</v>
      </c>
      <c r="J265" s="85">
        <v>41258.555555555555</v>
      </c>
      <c r="K265" s="45">
        <f t="shared" si="8"/>
        <v>1</v>
      </c>
      <c r="L265" s="34"/>
      <c r="M265" s="89"/>
    </row>
    <row r="266" spans="2:13">
      <c r="B266" s="94">
        <v>254</v>
      </c>
      <c r="C266" s="9">
        <f t="shared" si="9"/>
        <v>50</v>
      </c>
      <c r="D266" s="10" t="s">
        <v>26</v>
      </c>
      <c r="E266" s="35" t="s">
        <v>82</v>
      </c>
      <c r="F266" s="34" t="s">
        <v>311</v>
      </c>
      <c r="G266" s="10" t="s">
        <v>248</v>
      </c>
      <c r="H266" s="9" t="s">
        <v>14</v>
      </c>
      <c r="I266" s="85">
        <v>41258.555555555555</v>
      </c>
      <c r="J266" s="85">
        <v>41258.569444444445</v>
      </c>
      <c r="K266" s="45">
        <f t="shared" si="8"/>
        <v>0.33</v>
      </c>
      <c r="L266" s="34" t="s">
        <v>15</v>
      </c>
      <c r="M266" s="89"/>
    </row>
    <row r="267" spans="2:13">
      <c r="B267" s="94">
        <v>255</v>
      </c>
      <c r="C267" s="9">
        <f t="shared" si="9"/>
        <v>50</v>
      </c>
      <c r="D267" s="10" t="s">
        <v>254</v>
      </c>
      <c r="E267" s="10" t="s">
        <v>90</v>
      </c>
      <c r="F267" s="34" t="s">
        <v>310</v>
      </c>
      <c r="G267" s="10" t="s">
        <v>247</v>
      </c>
      <c r="H267" s="9" t="s">
        <v>14</v>
      </c>
      <c r="I267" s="85">
        <v>41258.569444444445</v>
      </c>
      <c r="J267" s="85">
        <v>41258.597222222219</v>
      </c>
      <c r="K267" s="45">
        <f t="shared" si="8"/>
        <v>0.67</v>
      </c>
      <c r="L267" s="34" t="s">
        <v>24</v>
      </c>
      <c r="M267" s="86"/>
    </row>
    <row r="268" spans="2:13">
      <c r="B268" s="94">
        <v>256</v>
      </c>
      <c r="C268" s="9">
        <v>51</v>
      </c>
      <c r="D268" s="10" t="s">
        <v>183</v>
      </c>
      <c r="E268" s="35" t="s">
        <v>90</v>
      </c>
      <c r="F268" s="34" t="s">
        <v>310</v>
      </c>
      <c r="G268" s="10" t="s">
        <v>247</v>
      </c>
      <c r="H268" s="9" t="s">
        <v>14</v>
      </c>
      <c r="I268" s="85">
        <v>41260.395833333336</v>
      </c>
      <c r="J268" s="85">
        <v>41260.541666666664</v>
      </c>
      <c r="K268" s="45">
        <f>ROUND(HOUR(TEXT(J268-I268,"hh:mm"))+MINUTE(TEXT(J268-I268,"hh:mm"))/60,2)</f>
        <v>3.5</v>
      </c>
      <c r="L268" s="34" t="s">
        <v>24</v>
      </c>
      <c r="M268" s="89"/>
    </row>
    <row r="269" spans="2:13">
      <c r="B269" s="94">
        <v>257</v>
      </c>
      <c r="C269" s="9">
        <f>C268</f>
        <v>51</v>
      </c>
      <c r="D269" s="10" t="s">
        <v>183</v>
      </c>
      <c r="E269" s="35" t="s">
        <v>90</v>
      </c>
      <c r="F269" s="34" t="s">
        <v>310</v>
      </c>
      <c r="G269" s="10" t="s">
        <v>247</v>
      </c>
      <c r="H269" s="9" t="s">
        <v>14</v>
      </c>
      <c r="I269" s="85">
        <v>41260.541666666664</v>
      </c>
      <c r="J269" s="85">
        <v>41260.645833333336</v>
      </c>
      <c r="K269" s="45">
        <f t="shared" ref="K269:K285" si="10">ROUND(HOUR(TEXT(J269-I269,"hh:mm"))+MINUTE(TEXT(J269-I269,"hh:mm"))/60,2)</f>
        <v>2.5</v>
      </c>
      <c r="L269" s="34" t="s">
        <v>24</v>
      </c>
      <c r="M269" s="89"/>
    </row>
    <row r="270" spans="2:13">
      <c r="B270" s="94">
        <v>258</v>
      </c>
      <c r="C270" s="9">
        <f t="shared" ref="C270:C285" si="11">C269</f>
        <v>51</v>
      </c>
      <c r="D270" s="10" t="s">
        <v>13</v>
      </c>
      <c r="E270" s="35" t="s">
        <v>242</v>
      </c>
      <c r="F270" s="34" t="s">
        <v>283</v>
      </c>
      <c r="G270" s="10" t="s">
        <v>247</v>
      </c>
      <c r="H270" s="9" t="s">
        <v>14</v>
      </c>
      <c r="I270" s="85">
        <v>41260.645833333336</v>
      </c>
      <c r="J270" s="85">
        <v>41260.722222222219</v>
      </c>
      <c r="K270" s="45">
        <f t="shared" si="10"/>
        <v>1.83</v>
      </c>
      <c r="L270" s="34" t="s">
        <v>15</v>
      </c>
      <c r="M270" s="89"/>
    </row>
    <row r="271" spans="2:13">
      <c r="B271" s="94">
        <v>259</v>
      </c>
      <c r="C271" s="9">
        <v>51</v>
      </c>
      <c r="D271" s="10" t="s">
        <v>254</v>
      </c>
      <c r="E271" s="10" t="s">
        <v>90</v>
      </c>
      <c r="F271" s="34" t="s">
        <v>310</v>
      </c>
      <c r="G271" s="10" t="s">
        <v>247</v>
      </c>
      <c r="H271" s="9" t="s">
        <v>14</v>
      </c>
      <c r="I271" s="85">
        <v>41260.722222222219</v>
      </c>
      <c r="J271" s="85">
        <v>41260.75</v>
      </c>
      <c r="K271" s="45">
        <f t="shared" si="10"/>
        <v>0.67</v>
      </c>
      <c r="L271" s="34" t="s">
        <v>15</v>
      </c>
      <c r="M271" s="89"/>
    </row>
    <row r="272" spans="2:13">
      <c r="B272" s="94">
        <v>260</v>
      </c>
      <c r="C272" s="9">
        <f t="shared" si="11"/>
        <v>51</v>
      </c>
      <c r="D272" s="10" t="s">
        <v>254</v>
      </c>
      <c r="E272" s="10" t="s">
        <v>90</v>
      </c>
      <c r="F272" s="34" t="s">
        <v>310</v>
      </c>
      <c r="G272" s="10" t="s">
        <v>247</v>
      </c>
      <c r="H272" s="9" t="s">
        <v>14</v>
      </c>
      <c r="I272" s="85">
        <v>41260.75</v>
      </c>
      <c r="J272" s="85">
        <v>41260.791666666664</v>
      </c>
      <c r="K272" s="45">
        <f t="shared" si="10"/>
        <v>1</v>
      </c>
      <c r="L272" s="34" t="s">
        <v>15</v>
      </c>
      <c r="M272" s="89"/>
    </row>
    <row r="273" spans="2:13">
      <c r="B273" s="94">
        <v>261</v>
      </c>
      <c r="C273" s="9">
        <f t="shared" si="11"/>
        <v>51</v>
      </c>
      <c r="D273" s="10" t="s">
        <v>254</v>
      </c>
      <c r="E273" s="10" t="s">
        <v>90</v>
      </c>
      <c r="F273" s="34" t="s">
        <v>310</v>
      </c>
      <c r="G273" s="10" t="s">
        <v>247</v>
      </c>
      <c r="H273" s="9" t="s">
        <v>14</v>
      </c>
      <c r="I273" s="85">
        <v>41261.395833333336</v>
      </c>
      <c r="J273" s="85">
        <v>41261.541666666664</v>
      </c>
      <c r="K273" s="45">
        <f t="shared" si="10"/>
        <v>3.5</v>
      </c>
      <c r="L273" s="34" t="s">
        <v>24</v>
      </c>
      <c r="M273" s="89"/>
    </row>
    <row r="274" spans="2:13">
      <c r="B274" s="94">
        <v>262</v>
      </c>
      <c r="C274" s="9">
        <f t="shared" si="11"/>
        <v>51</v>
      </c>
      <c r="D274" s="10" t="s">
        <v>254</v>
      </c>
      <c r="E274" s="10" t="s">
        <v>90</v>
      </c>
      <c r="F274" s="34" t="s">
        <v>310</v>
      </c>
      <c r="G274" s="10" t="s">
        <v>247</v>
      </c>
      <c r="H274" s="9" t="s">
        <v>14</v>
      </c>
      <c r="I274" s="85">
        <v>41261.5625</v>
      </c>
      <c r="J274" s="85">
        <v>41261.645833333336</v>
      </c>
      <c r="K274" s="45">
        <f t="shared" si="10"/>
        <v>2</v>
      </c>
      <c r="L274" s="34" t="s">
        <v>24</v>
      </c>
      <c r="M274" s="89"/>
    </row>
    <row r="275" spans="2:13">
      <c r="B275" s="94">
        <v>263</v>
      </c>
      <c r="C275" s="9">
        <f t="shared" si="11"/>
        <v>51</v>
      </c>
      <c r="D275" s="10" t="s">
        <v>13</v>
      </c>
      <c r="E275" s="35" t="s">
        <v>242</v>
      </c>
      <c r="F275" s="34" t="s">
        <v>312</v>
      </c>
      <c r="G275" s="10" t="s">
        <v>242</v>
      </c>
      <c r="H275" s="9" t="s">
        <v>14</v>
      </c>
      <c r="I275" s="85">
        <v>41261.645833333336</v>
      </c>
      <c r="J275" s="85">
        <v>41261.791666666664</v>
      </c>
      <c r="K275" s="45">
        <f t="shared" si="10"/>
        <v>3.5</v>
      </c>
      <c r="L275" s="34" t="s">
        <v>15</v>
      </c>
      <c r="M275" s="89"/>
    </row>
    <row r="276" spans="2:13">
      <c r="B276" s="94">
        <v>264</v>
      </c>
      <c r="C276" s="9">
        <f t="shared" si="11"/>
        <v>51</v>
      </c>
      <c r="D276" s="10" t="s">
        <v>254</v>
      </c>
      <c r="E276" s="10" t="s">
        <v>90</v>
      </c>
      <c r="F276" s="34" t="s">
        <v>310</v>
      </c>
      <c r="G276" s="10" t="s">
        <v>247</v>
      </c>
      <c r="H276" s="9" t="s">
        <v>14</v>
      </c>
      <c r="I276" s="85">
        <v>41261.791666666664</v>
      </c>
      <c r="J276" s="85">
        <v>41261.819444444445</v>
      </c>
      <c r="K276" s="45">
        <f t="shared" si="10"/>
        <v>0.67</v>
      </c>
      <c r="L276" s="34" t="s">
        <v>24</v>
      </c>
      <c r="M276" s="89"/>
    </row>
    <row r="277" spans="2:13">
      <c r="B277" s="94">
        <v>265</v>
      </c>
      <c r="C277" s="9">
        <f t="shared" si="11"/>
        <v>51</v>
      </c>
      <c r="D277" s="10" t="s">
        <v>254</v>
      </c>
      <c r="E277" s="10" t="s">
        <v>90</v>
      </c>
      <c r="F277" s="34" t="s">
        <v>310</v>
      </c>
      <c r="G277" s="10" t="s">
        <v>247</v>
      </c>
      <c r="H277" s="9" t="s">
        <v>14</v>
      </c>
      <c r="I277" s="85">
        <v>41262.395833333336</v>
      </c>
      <c r="J277" s="85">
        <v>41262.541666666664</v>
      </c>
      <c r="K277" s="45">
        <f t="shared" si="10"/>
        <v>3.5</v>
      </c>
      <c r="L277" s="34" t="s">
        <v>24</v>
      </c>
      <c r="M277" s="89"/>
    </row>
    <row r="278" spans="2:13">
      <c r="B278" s="94">
        <v>266</v>
      </c>
      <c r="C278" s="9">
        <f t="shared" si="11"/>
        <v>51</v>
      </c>
      <c r="D278" s="10" t="s">
        <v>254</v>
      </c>
      <c r="E278" s="10" t="s">
        <v>90</v>
      </c>
      <c r="F278" s="34" t="s">
        <v>310</v>
      </c>
      <c r="G278" s="10" t="s">
        <v>247</v>
      </c>
      <c r="H278" s="9" t="s">
        <v>14</v>
      </c>
      <c r="I278" s="85">
        <v>41262.5625</v>
      </c>
      <c r="J278" s="85">
        <v>41262.6875</v>
      </c>
      <c r="K278" s="45">
        <f t="shared" si="10"/>
        <v>3</v>
      </c>
      <c r="L278" s="34" t="s">
        <v>24</v>
      </c>
      <c r="M278" s="89"/>
    </row>
    <row r="279" spans="2:13">
      <c r="B279" s="94">
        <v>267</v>
      </c>
      <c r="C279" s="9">
        <f t="shared" si="11"/>
        <v>51</v>
      </c>
      <c r="D279" s="10" t="s">
        <v>13</v>
      </c>
      <c r="E279" s="35" t="s">
        <v>242</v>
      </c>
      <c r="F279" s="34" t="s">
        <v>312</v>
      </c>
      <c r="G279" s="10" t="s">
        <v>242</v>
      </c>
      <c r="H279" s="9" t="s">
        <v>14</v>
      </c>
      <c r="I279" s="85">
        <v>41262.6875</v>
      </c>
      <c r="J279" s="85">
        <v>41262.75</v>
      </c>
      <c r="K279" s="45">
        <f t="shared" si="10"/>
        <v>1.5</v>
      </c>
      <c r="L279" s="34" t="s">
        <v>15</v>
      </c>
      <c r="M279" s="89"/>
    </row>
    <row r="280" spans="2:13">
      <c r="B280" s="94">
        <v>268</v>
      </c>
      <c r="C280" s="9">
        <f t="shared" si="11"/>
        <v>51</v>
      </c>
      <c r="D280" s="10" t="s">
        <v>254</v>
      </c>
      <c r="E280" s="10" t="s">
        <v>90</v>
      </c>
      <c r="F280" s="34" t="s">
        <v>310</v>
      </c>
      <c r="G280" s="10" t="s">
        <v>247</v>
      </c>
      <c r="H280" s="9" t="s">
        <v>14</v>
      </c>
      <c r="I280" s="85">
        <v>41262.75</v>
      </c>
      <c r="J280" s="85">
        <v>41262.8125</v>
      </c>
      <c r="K280" s="45">
        <f t="shared" si="10"/>
        <v>1.5</v>
      </c>
      <c r="L280" s="34" t="s">
        <v>24</v>
      </c>
      <c r="M280" s="89"/>
    </row>
    <row r="281" spans="2:13">
      <c r="B281" s="94">
        <v>269</v>
      </c>
      <c r="C281" s="9">
        <f t="shared" si="11"/>
        <v>51</v>
      </c>
      <c r="D281" s="10" t="s">
        <v>254</v>
      </c>
      <c r="E281" s="10" t="s">
        <v>90</v>
      </c>
      <c r="F281" s="34" t="s">
        <v>310</v>
      </c>
      <c r="G281" s="10" t="s">
        <v>247</v>
      </c>
      <c r="H281" s="9" t="s">
        <v>14</v>
      </c>
      <c r="I281" s="85">
        <v>41263.395833333336</v>
      </c>
      <c r="J281" s="85">
        <v>41263.541666666664</v>
      </c>
      <c r="K281" s="45">
        <f t="shared" si="10"/>
        <v>3.5</v>
      </c>
      <c r="L281" s="34" t="s">
        <v>24</v>
      </c>
      <c r="M281" s="89"/>
    </row>
    <row r="282" spans="2:13">
      <c r="B282" s="94">
        <v>270</v>
      </c>
      <c r="C282" s="9">
        <f t="shared" si="11"/>
        <v>51</v>
      </c>
      <c r="D282" s="10" t="s">
        <v>254</v>
      </c>
      <c r="E282" s="10" t="s">
        <v>90</v>
      </c>
      <c r="F282" s="34" t="s">
        <v>310</v>
      </c>
      <c r="G282" s="10" t="s">
        <v>247</v>
      </c>
      <c r="H282" s="9" t="s">
        <v>14</v>
      </c>
      <c r="I282" s="85">
        <v>41263.5625</v>
      </c>
      <c r="J282" s="85">
        <v>41263.604166666664</v>
      </c>
      <c r="K282" s="45">
        <f t="shared" si="10"/>
        <v>1</v>
      </c>
      <c r="L282" s="34" t="s">
        <v>24</v>
      </c>
      <c r="M282" s="89"/>
    </row>
    <row r="283" spans="2:13">
      <c r="B283" s="94">
        <v>271</v>
      </c>
      <c r="C283" s="9">
        <f t="shared" si="11"/>
        <v>51</v>
      </c>
      <c r="D283" s="10" t="s">
        <v>13</v>
      </c>
      <c r="E283" s="35" t="s">
        <v>242</v>
      </c>
      <c r="F283" s="34" t="s">
        <v>312</v>
      </c>
      <c r="G283" s="10" t="s">
        <v>242</v>
      </c>
      <c r="H283" s="9" t="s">
        <v>14</v>
      </c>
      <c r="I283" s="85">
        <v>41263.604166666664</v>
      </c>
      <c r="J283" s="85">
        <v>41263.791666666664</v>
      </c>
      <c r="K283" s="45">
        <f t="shared" si="10"/>
        <v>4.5</v>
      </c>
      <c r="L283" s="34" t="s">
        <v>15</v>
      </c>
      <c r="M283" s="89"/>
    </row>
    <row r="284" spans="2:13">
      <c r="B284" s="94">
        <v>272</v>
      </c>
      <c r="C284" s="9">
        <f t="shared" si="11"/>
        <v>51</v>
      </c>
      <c r="D284" s="10" t="s">
        <v>254</v>
      </c>
      <c r="E284" s="10" t="s">
        <v>90</v>
      </c>
      <c r="F284" s="34" t="s">
        <v>310</v>
      </c>
      <c r="G284" s="10" t="s">
        <v>247</v>
      </c>
      <c r="H284" s="9" t="s">
        <v>14</v>
      </c>
      <c r="I284" s="85">
        <v>41263.791666666664</v>
      </c>
      <c r="J284" s="85">
        <v>41263.833333333336</v>
      </c>
      <c r="K284" s="45">
        <f t="shared" si="10"/>
        <v>1</v>
      </c>
      <c r="L284" s="34" t="s">
        <v>24</v>
      </c>
      <c r="M284" s="89"/>
    </row>
    <row r="285" spans="2:13">
      <c r="B285" s="94">
        <v>273</v>
      </c>
      <c r="C285" s="9">
        <f t="shared" si="11"/>
        <v>51</v>
      </c>
      <c r="D285" s="10" t="s">
        <v>254</v>
      </c>
      <c r="E285" s="10" t="s">
        <v>90</v>
      </c>
      <c r="F285" s="34" t="s">
        <v>310</v>
      </c>
      <c r="G285" s="10" t="s">
        <v>247</v>
      </c>
      <c r="H285" s="9" t="s">
        <v>14</v>
      </c>
      <c r="I285" s="85">
        <v>41264.395833333336</v>
      </c>
      <c r="J285" s="85">
        <v>41264.416666666664</v>
      </c>
      <c r="K285" s="45">
        <f t="shared" si="10"/>
        <v>0.5</v>
      </c>
      <c r="L285" s="34" t="s">
        <v>15</v>
      </c>
      <c r="M285" s="86"/>
    </row>
    <row r="286" spans="2:13">
      <c r="B286" s="94">
        <v>274</v>
      </c>
      <c r="C286" s="9">
        <v>52</v>
      </c>
      <c r="D286" s="10" t="s">
        <v>254</v>
      </c>
      <c r="E286" s="10" t="s">
        <v>90</v>
      </c>
      <c r="F286" s="34" t="s">
        <v>310</v>
      </c>
      <c r="G286" s="10" t="s">
        <v>247</v>
      </c>
      <c r="H286" s="9" t="s">
        <v>14</v>
      </c>
      <c r="I286" s="85">
        <v>41269.395833333336</v>
      </c>
      <c r="J286" s="85">
        <v>41269.479166666664</v>
      </c>
      <c r="K286" s="45">
        <f>ROUND(HOUR(TEXT(J286-I286,"hh:mm"))+MINUTE(TEXT(J286-I286,"hh:mm"))/60,2)</f>
        <v>2</v>
      </c>
      <c r="L286" s="34" t="s">
        <v>24</v>
      </c>
      <c r="M286" s="89"/>
    </row>
    <row r="287" spans="2:13">
      <c r="B287" s="94">
        <v>275</v>
      </c>
      <c r="C287" s="9">
        <f>C286</f>
        <v>52</v>
      </c>
      <c r="D287" s="10" t="s">
        <v>254</v>
      </c>
      <c r="E287" s="10" t="s">
        <v>90</v>
      </c>
      <c r="F287" s="34" t="s">
        <v>314</v>
      </c>
      <c r="G287" s="10" t="s">
        <v>242</v>
      </c>
      <c r="H287" s="9" t="s">
        <v>14</v>
      </c>
      <c r="I287" s="85">
        <v>41269.479166666664</v>
      </c>
      <c r="J287" s="85">
        <v>41269.541666666664</v>
      </c>
      <c r="K287" s="45">
        <f t="shared" ref="K287:K300" si="12">ROUND(HOUR(TEXT(J287-I287,"hh:mm"))+MINUTE(TEXT(J287-I287,"hh:mm"))/60,2)</f>
        <v>1.5</v>
      </c>
      <c r="L287" s="34" t="s">
        <v>15</v>
      </c>
      <c r="M287" s="89"/>
    </row>
    <row r="288" spans="2:13">
      <c r="B288" s="94">
        <v>276</v>
      </c>
      <c r="C288" s="9">
        <f t="shared" ref="C288:C300" si="13">C287</f>
        <v>52</v>
      </c>
      <c r="D288" s="10" t="s">
        <v>254</v>
      </c>
      <c r="E288" s="10" t="s">
        <v>90</v>
      </c>
      <c r="F288" s="34" t="s">
        <v>310</v>
      </c>
      <c r="G288" s="10" t="s">
        <v>247</v>
      </c>
      <c r="H288" s="9" t="s">
        <v>14</v>
      </c>
      <c r="I288" s="85">
        <v>41269.541666666664</v>
      </c>
      <c r="J288" s="85">
        <v>41269.6875</v>
      </c>
      <c r="K288" s="45">
        <f t="shared" si="12"/>
        <v>3.5</v>
      </c>
      <c r="L288" s="34" t="s">
        <v>15</v>
      </c>
      <c r="M288" s="89"/>
    </row>
    <row r="289" spans="2:13">
      <c r="B289" s="94">
        <v>277</v>
      </c>
      <c r="C289" s="9">
        <v>52</v>
      </c>
      <c r="D289" s="10" t="s">
        <v>254</v>
      </c>
      <c r="E289" s="10" t="s">
        <v>90</v>
      </c>
      <c r="F289" s="34" t="s">
        <v>315</v>
      </c>
      <c r="G289" s="10" t="s">
        <v>247</v>
      </c>
      <c r="H289" s="9" t="s">
        <v>14</v>
      </c>
      <c r="I289" s="85">
        <v>41269.694444444445</v>
      </c>
      <c r="J289" s="85">
        <v>41269.75</v>
      </c>
      <c r="K289" s="45">
        <f t="shared" si="12"/>
        <v>1.33</v>
      </c>
      <c r="L289" s="34" t="s">
        <v>24</v>
      </c>
      <c r="M289" s="89"/>
    </row>
    <row r="290" spans="2:13">
      <c r="B290" s="94">
        <v>278</v>
      </c>
      <c r="C290" s="9">
        <f t="shared" si="13"/>
        <v>52</v>
      </c>
      <c r="D290" s="10" t="s">
        <v>254</v>
      </c>
      <c r="E290" s="10" t="s">
        <v>90</v>
      </c>
      <c r="F290" s="34" t="s">
        <v>316</v>
      </c>
      <c r="G290" s="10" t="s">
        <v>247</v>
      </c>
      <c r="H290" s="9" t="s">
        <v>14</v>
      </c>
      <c r="I290" s="85">
        <v>41269.75</v>
      </c>
      <c r="J290" s="85">
        <v>41269.8125</v>
      </c>
      <c r="K290" s="45">
        <f t="shared" si="12"/>
        <v>1.5</v>
      </c>
      <c r="L290" s="34" t="s">
        <v>15</v>
      </c>
      <c r="M290" s="89"/>
    </row>
    <row r="291" spans="2:13">
      <c r="B291" s="94">
        <v>279</v>
      </c>
      <c r="C291" s="9">
        <f t="shared" si="13"/>
        <v>52</v>
      </c>
      <c r="D291" s="10" t="s">
        <v>254</v>
      </c>
      <c r="E291" s="10" t="s">
        <v>90</v>
      </c>
      <c r="F291" s="34" t="s">
        <v>319</v>
      </c>
      <c r="G291" s="10" t="s">
        <v>247</v>
      </c>
      <c r="H291" s="9" t="s">
        <v>14</v>
      </c>
      <c r="I291" s="85">
        <v>41270.395833333336</v>
      </c>
      <c r="J291" s="85">
        <v>41270.541666666664</v>
      </c>
      <c r="K291" s="45">
        <f t="shared" si="12"/>
        <v>3.5</v>
      </c>
      <c r="L291" s="34" t="s">
        <v>24</v>
      </c>
      <c r="M291" s="89"/>
    </row>
    <row r="292" spans="2:13">
      <c r="B292" s="94">
        <v>280</v>
      </c>
      <c r="C292" s="9">
        <f t="shared" si="13"/>
        <v>52</v>
      </c>
      <c r="D292" s="10" t="s">
        <v>254</v>
      </c>
      <c r="E292" s="10" t="s">
        <v>90</v>
      </c>
      <c r="F292" s="34" t="s">
        <v>319</v>
      </c>
      <c r="G292" s="10" t="s">
        <v>247</v>
      </c>
      <c r="H292" s="9" t="s">
        <v>14</v>
      </c>
      <c r="I292" s="85">
        <v>41270.5625</v>
      </c>
      <c r="J292" s="85">
        <v>41270.6875</v>
      </c>
      <c r="K292" s="45">
        <f t="shared" si="12"/>
        <v>3</v>
      </c>
      <c r="L292" s="34" t="s">
        <v>24</v>
      </c>
      <c r="M292" s="89"/>
    </row>
    <row r="293" spans="2:13">
      <c r="B293" s="94">
        <v>281</v>
      </c>
      <c r="C293" s="9">
        <f t="shared" si="13"/>
        <v>52</v>
      </c>
      <c r="D293" s="10" t="s">
        <v>254</v>
      </c>
      <c r="E293" s="10" t="s">
        <v>90</v>
      </c>
      <c r="F293" s="34" t="s">
        <v>319</v>
      </c>
      <c r="G293" s="10" t="s">
        <v>247</v>
      </c>
      <c r="H293" s="9" t="s">
        <v>14</v>
      </c>
      <c r="I293" s="85">
        <v>41270.694444444445</v>
      </c>
      <c r="J293" s="85">
        <v>41270.75</v>
      </c>
      <c r="K293" s="45">
        <f t="shared" si="12"/>
        <v>1.33</v>
      </c>
      <c r="L293" s="34" t="s">
        <v>24</v>
      </c>
      <c r="M293" s="89"/>
    </row>
    <row r="294" spans="2:13">
      <c r="B294" s="94">
        <v>282</v>
      </c>
      <c r="C294" s="9">
        <f t="shared" si="13"/>
        <v>52</v>
      </c>
      <c r="D294" s="10" t="s">
        <v>254</v>
      </c>
      <c r="E294" s="10" t="s">
        <v>90</v>
      </c>
      <c r="F294" s="34" t="s">
        <v>319</v>
      </c>
      <c r="G294" s="10" t="s">
        <v>247</v>
      </c>
      <c r="H294" s="9" t="s">
        <v>14</v>
      </c>
      <c r="I294" s="85">
        <v>41270.75</v>
      </c>
      <c r="J294" s="85">
        <v>41270.826388888891</v>
      </c>
      <c r="K294" s="45">
        <f t="shared" si="12"/>
        <v>1.83</v>
      </c>
      <c r="L294" s="34" t="s">
        <v>24</v>
      </c>
      <c r="M294" s="89"/>
    </row>
    <row r="295" spans="2:13">
      <c r="B295" s="94">
        <v>283</v>
      </c>
      <c r="C295" s="9">
        <f t="shared" si="13"/>
        <v>52</v>
      </c>
      <c r="D295" s="10" t="s">
        <v>254</v>
      </c>
      <c r="E295" s="10" t="s">
        <v>90</v>
      </c>
      <c r="F295" s="34" t="s">
        <v>319</v>
      </c>
      <c r="G295" s="10" t="s">
        <v>247</v>
      </c>
      <c r="H295" s="9" t="s">
        <v>14</v>
      </c>
      <c r="I295" s="85">
        <v>41271.395833333336</v>
      </c>
      <c r="J295" s="85">
        <v>41271.534722222219</v>
      </c>
      <c r="K295" s="45">
        <f t="shared" si="12"/>
        <v>3.33</v>
      </c>
      <c r="L295" s="34" t="s">
        <v>24</v>
      </c>
      <c r="M295" s="89"/>
    </row>
    <row r="296" spans="2:13">
      <c r="B296" s="94">
        <v>284</v>
      </c>
      <c r="C296" s="9">
        <f t="shared" si="13"/>
        <v>52</v>
      </c>
      <c r="D296" s="10" t="s">
        <v>254</v>
      </c>
      <c r="E296" s="10" t="s">
        <v>90</v>
      </c>
      <c r="F296" s="34" t="s">
        <v>319</v>
      </c>
      <c r="G296" s="10" t="s">
        <v>247</v>
      </c>
      <c r="H296" s="9" t="s">
        <v>14</v>
      </c>
      <c r="I296" s="85">
        <v>41271.569444444445</v>
      </c>
      <c r="J296" s="85">
        <v>41271.611111111109</v>
      </c>
      <c r="K296" s="45">
        <f t="shared" si="12"/>
        <v>1</v>
      </c>
      <c r="L296" s="34" t="s">
        <v>15</v>
      </c>
      <c r="M296" s="89"/>
    </row>
    <row r="297" spans="2:13">
      <c r="B297" s="94">
        <v>285</v>
      </c>
      <c r="C297" s="9">
        <f t="shared" si="13"/>
        <v>52</v>
      </c>
      <c r="D297" s="10" t="s">
        <v>254</v>
      </c>
      <c r="E297" s="10" t="s">
        <v>90</v>
      </c>
      <c r="F297" s="34" t="s">
        <v>320</v>
      </c>
      <c r="G297" s="10" t="s">
        <v>247</v>
      </c>
      <c r="H297" s="9" t="s">
        <v>14</v>
      </c>
      <c r="I297" s="85">
        <v>41271.611111111109</v>
      </c>
      <c r="J297" s="85">
        <v>41271.75</v>
      </c>
      <c r="K297" s="45">
        <f t="shared" si="12"/>
        <v>3.33</v>
      </c>
      <c r="L297" s="34" t="s">
        <v>24</v>
      </c>
      <c r="M297" s="89"/>
    </row>
    <row r="298" spans="2:13">
      <c r="B298" s="94">
        <v>286</v>
      </c>
      <c r="C298" s="9">
        <f t="shared" si="13"/>
        <v>52</v>
      </c>
      <c r="D298" s="10" t="s">
        <v>254</v>
      </c>
      <c r="E298" s="10" t="s">
        <v>90</v>
      </c>
      <c r="F298" s="34" t="s">
        <v>320</v>
      </c>
      <c r="G298" s="10" t="s">
        <v>247</v>
      </c>
      <c r="H298" s="9" t="s">
        <v>14</v>
      </c>
      <c r="I298" s="85">
        <v>41271.75</v>
      </c>
      <c r="J298" s="85">
        <v>41271.8125</v>
      </c>
      <c r="K298" s="45">
        <f t="shared" si="12"/>
        <v>1.5</v>
      </c>
      <c r="L298" s="34" t="s">
        <v>15</v>
      </c>
      <c r="M298" s="89"/>
    </row>
    <row r="299" spans="2:13">
      <c r="B299" s="94">
        <v>287</v>
      </c>
      <c r="C299" s="9">
        <f t="shared" si="13"/>
        <v>52</v>
      </c>
      <c r="D299" s="10" t="s">
        <v>254</v>
      </c>
      <c r="E299" s="10" t="s">
        <v>90</v>
      </c>
      <c r="F299" s="34" t="s">
        <v>320</v>
      </c>
      <c r="G299" s="10" t="s">
        <v>247</v>
      </c>
      <c r="H299" s="9" t="s">
        <v>14</v>
      </c>
      <c r="I299" s="85">
        <v>41271.395833333336</v>
      </c>
      <c r="J299" s="85">
        <v>41271.5</v>
      </c>
      <c r="K299" s="45">
        <f t="shared" si="12"/>
        <v>2.5</v>
      </c>
      <c r="L299" s="34" t="s">
        <v>15</v>
      </c>
      <c r="M299" s="89"/>
    </row>
    <row r="300" spans="2:13">
      <c r="B300" s="94">
        <v>288</v>
      </c>
      <c r="C300" s="9">
        <f t="shared" si="13"/>
        <v>52</v>
      </c>
      <c r="D300" s="10" t="s">
        <v>254</v>
      </c>
      <c r="E300" s="10" t="s">
        <v>90</v>
      </c>
      <c r="F300" s="34" t="s">
        <v>323</v>
      </c>
      <c r="G300" s="10" t="s">
        <v>247</v>
      </c>
      <c r="H300" s="9" t="s">
        <v>14</v>
      </c>
      <c r="I300" s="85">
        <v>41271.5</v>
      </c>
      <c r="J300" s="85">
        <v>41271.583333333336</v>
      </c>
      <c r="K300" s="45">
        <f t="shared" si="12"/>
        <v>2</v>
      </c>
      <c r="L300" s="34" t="s">
        <v>15</v>
      </c>
      <c r="M300" s="86"/>
    </row>
    <row r="301" spans="2:13">
      <c r="B301" s="92"/>
      <c r="C301" s="9">
        <v>18</v>
      </c>
      <c r="D301" s="10" t="s">
        <v>13</v>
      </c>
      <c r="E301" s="10" t="s">
        <v>13</v>
      </c>
      <c r="F301" s="34" t="s">
        <v>324</v>
      </c>
      <c r="G301" s="10" t="s">
        <v>327</v>
      </c>
      <c r="H301" s="9" t="s">
        <v>14</v>
      </c>
      <c r="I301" s="85">
        <v>41031</v>
      </c>
      <c r="J301" s="85">
        <v>41031</v>
      </c>
      <c r="K301" s="45">
        <v>8</v>
      </c>
      <c r="L301" s="34" t="s">
        <v>16</v>
      </c>
      <c r="M301" s="89"/>
    </row>
    <row r="302" spans="2:13">
      <c r="B302" s="92"/>
      <c r="C302" s="9">
        <v>18</v>
      </c>
      <c r="D302" s="10" t="s">
        <v>13</v>
      </c>
      <c r="E302" s="10" t="s">
        <v>13</v>
      </c>
      <c r="F302" s="34" t="s">
        <v>324</v>
      </c>
      <c r="G302" s="10" t="s">
        <v>327</v>
      </c>
      <c r="H302" s="9" t="s">
        <v>14</v>
      </c>
      <c r="I302" s="85">
        <v>41031</v>
      </c>
      <c r="J302" s="85">
        <v>41031</v>
      </c>
      <c r="K302" s="45">
        <v>6.5</v>
      </c>
      <c r="L302" s="34" t="s">
        <v>16</v>
      </c>
      <c r="M302" s="89"/>
    </row>
    <row r="303" spans="2:13">
      <c r="B303" s="92"/>
      <c r="C303" s="9">
        <v>18</v>
      </c>
      <c r="D303" s="10" t="s">
        <v>13</v>
      </c>
      <c r="E303" s="10" t="s">
        <v>13</v>
      </c>
      <c r="F303" s="34" t="s">
        <v>325</v>
      </c>
      <c r="G303" s="10" t="s">
        <v>389</v>
      </c>
      <c r="H303" s="9" t="s">
        <v>14</v>
      </c>
      <c r="I303" s="85">
        <v>41032</v>
      </c>
      <c r="J303" s="85">
        <v>41032</v>
      </c>
      <c r="K303" s="45">
        <v>1.5</v>
      </c>
      <c r="L303" s="34" t="s">
        <v>16</v>
      </c>
      <c r="M303" s="89"/>
    </row>
    <row r="304" spans="2:13">
      <c r="B304" s="92"/>
      <c r="C304" s="9">
        <v>18</v>
      </c>
      <c r="D304" s="10" t="s">
        <v>13</v>
      </c>
      <c r="E304" s="10" t="s">
        <v>13</v>
      </c>
      <c r="F304" s="34" t="s">
        <v>326</v>
      </c>
      <c r="G304" s="10" t="s">
        <v>327</v>
      </c>
      <c r="H304" s="9" t="s">
        <v>14</v>
      </c>
      <c r="I304" s="85">
        <v>41033</v>
      </c>
      <c r="J304" s="85">
        <v>41033</v>
      </c>
      <c r="K304" s="45">
        <v>8</v>
      </c>
      <c r="L304" s="34"/>
      <c r="M304" s="89"/>
    </row>
    <row r="305" spans="2:13">
      <c r="B305" s="92"/>
      <c r="C305" s="9">
        <v>18</v>
      </c>
      <c r="D305" s="10" t="s">
        <v>13</v>
      </c>
      <c r="E305" s="10" t="s">
        <v>13</v>
      </c>
      <c r="F305" s="34" t="s">
        <v>328</v>
      </c>
      <c r="G305" s="10" t="s">
        <v>327</v>
      </c>
      <c r="H305" s="9" t="s">
        <v>14</v>
      </c>
      <c r="I305" s="85">
        <v>41036</v>
      </c>
      <c r="J305" s="85">
        <v>41036</v>
      </c>
      <c r="K305" s="45">
        <v>8</v>
      </c>
      <c r="L305" s="34" t="s">
        <v>17</v>
      </c>
      <c r="M305" s="89"/>
    </row>
    <row r="306" spans="2:13">
      <c r="B306" s="92"/>
      <c r="C306" s="9">
        <v>19</v>
      </c>
      <c r="D306" s="10" t="s">
        <v>13</v>
      </c>
      <c r="E306" s="10" t="s">
        <v>13</v>
      </c>
      <c r="F306" s="34" t="s">
        <v>329</v>
      </c>
      <c r="G306" s="10" t="s">
        <v>327</v>
      </c>
      <c r="H306" s="9" t="s">
        <v>14</v>
      </c>
      <c r="I306" s="85">
        <v>41037</v>
      </c>
      <c r="J306" s="85">
        <v>41037</v>
      </c>
      <c r="K306" s="45">
        <v>5</v>
      </c>
      <c r="L306" s="34" t="s">
        <v>16</v>
      </c>
      <c r="M306" s="89"/>
    </row>
    <row r="307" spans="2:13">
      <c r="B307" s="92"/>
      <c r="C307" s="9">
        <v>19</v>
      </c>
      <c r="D307" s="10" t="s">
        <v>13</v>
      </c>
      <c r="E307" s="10" t="s">
        <v>13</v>
      </c>
      <c r="F307" s="34" t="s">
        <v>330</v>
      </c>
      <c r="G307" s="10" t="s">
        <v>327</v>
      </c>
      <c r="H307" s="9" t="s">
        <v>14</v>
      </c>
      <c r="I307" s="85">
        <v>41037</v>
      </c>
      <c r="J307" s="85">
        <v>41037</v>
      </c>
      <c r="K307" s="45">
        <v>3</v>
      </c>
      <c r="L307" s="34" t="s">
        <v>15</v>
      </c>
      <c r="M307" s="89"/>
    </row>
    <row r="308" spans="2:13">
      <c r="B308" s="92"/>
      <c r="C308" s="9">
        <v>19</v>
      </c>
      <c r="D308" s="10" t="s">
        <v>13</v>
      </c>
      <c r="E308" s="10" t="s">
        <v>13</v>
      </c>
      <c r="F308" s="34" t="s">
        <v>331</v>
      </c>
      <c r="G308" s="10" t="s">
        <v>332</v>
      </c>
      <c r="H308" s="9" t="s">
        <v>14</v>
      </c>
      <c r="I308" s="85">
        <v>41038</v>
      </c>
      <c r="J308" s="85">
        <v>41038</v>
      </c>
      <c r="K308" s="45">
        <v>5</v>
      </c>
      <c r="L308" s="34" t="s">
        <v>17</v>
      </c>
      <c r="M308" s="89"/>
    </row>
    <row r="309" spans="2:13">
      <c r="B309" s="92"/>
      <c r="C309" s="9">
        <v>19</v>
      </c>
      <c r="D309" s="10" t="s">
        <v>13</v>
      </c>
      <c r="E309" s="10" t="s">
        <v>13</v>
      </c>
      <c r="F309" s="34" t="s">
        <v>333</v>
      </c>
      <c r="G309" s="10" t="s">
        <v>327</v>
      </c>
      <c r="H309" s="9" t="s">
        <v>14</v>
      </c>
      <c r="I309" s="85">
        <v>41038</v>
      </c>
      <c r="J309" s="85">
        <v>41038</v>
      </c>
      <c r="K309" s="45">
        <v>3</v>
      </c>
      <c r="L309" s="34" t="s">
        <v>17</v>
      </c>
      <c r="M309" s="89"/>
    </row>
    <row r="310" spans="2:13">
      <c r="B310" s="92"/>
      <c r="C310" s="9">
        <v>19</v>
      </c>
      <c r="D310" s="10" t="s">
        <v>13</v>
      </c>
      <c r="E310" s="10" t="s">
        <v>13</v>
      </c>
      <c r="F310" s="34" t="s">
        <v>334</v>
      </c>
      <c r="G310" s="10" t="s">
        <v>327</v>
      </c>
      <c r="H310" s="9" t="s">
        <v>14</v>
      </c>
      <c r="I310" s="85">
        <v>41039</v>
      </c>
      <c r="J310" s="85">
        <v>41039</v>
      </c>
      <c r="K310" s="45">
        <v>2.5</v>
      </c>
      <c r="L310" s="34"/>
      <c r="M310" s="89"/>
    </row>
    <row r="311" spans="2:13">
      <c r="B311" s="92"/>
      <c r="C311" s="9">
        <v>19</v>
      </c>
      <c r="D311" s="10" t="s">
        <v>13</v>
      </c>
      <c r="E311" s="10" t="s">
        <v>13</v>
      </c>
      <c r="F311" s="34" t="s">
        <v>335</v>
      </c>
      <c r="G311" s="10" t="s">
        <v>332</v>
      </c>
      <c r="H311" s="9" t="s">
        <v>14</v>
      </c>
      <c r="I311" s="85">
        <v>41002</v>
      </c>
      <c r="J311" s="85">
        <v>41002</v>
      </c>
      <c r="K311" s="45">
        <v>5.5</v>
      </c>
      <c r="L311" s="34"/>
      <c r="M311" s="89"/>
    </row>
    <row r="312" spans="2:13">
      <c r="B312" s="92"/>
      <c r="C312" s="9">
        <v>20</v>
      </c>
      <c r="D312" s="10" t="s">
        <v>13</v>
      </c>
      <c r="E312" s="10" t="s">
        <v>13</v>
      </c>
      <c r="F312" s="34" t="s">
        <v>336</v>
      </c>
      <c r="G312" s="10" t="s">
        <v>327</v>
      </c>
      <c r="H312" s="9" t="s">
        <v>14</v>
      </c>
      <c r="I312" s="85">
        <v>41043</v>
      </c>
      <c r="J312" s="85">
        <v>41043</v>
      </c>
      <c r="K312" s="45">
        <v>5</v>
      </c>
      <c r="L312" s="34" t="s">
        <v>17</v>
      </c>
      <c r="M312" s="89"/>
    </row>
    <row r="313" spans="2:13">
      <c r="B313" s="92"/>
      <c r="C313" s="9">
        <v>20</v>
      </c>
      <c r="D313" s="10" t="s">
        <v>13</v>
      </c>
      <c r="E313" s="10" t="s">
        <v>13</v>
      </c>
      <c r="F313" s="34" t="s">
        <v>337</v>
      </c>
      <c r="G313" s="10" t="s">
        <v>327</v>
      </c>
      <c r="H313" s="9" t="s">
        <v>14</v>
      </c>
      <c r="I313" s="85">
        <v>41043</v>
      </c>
      <c r="J313" s="85">
        <v>41043</v>
      </c>
      <c r="K313" s="45">
        <v>3</v>
      </c>
      <c r="L313" s="34" t="s">
        <v>17</v>
      </c>
      <c r="M313" s="89"/>
    </row>
    <row r="314" spans="2:13">
      <c r="B314" s="92"/>
      <c r="C314" s="9">
        <v>20</v>
      </c>
      <c r="D314" s="10" t="s">
        <v>13</v>
      </c>
      <c r="E314" s="10" t="s">
        <v>13</v>
      </c>
      <c r="F314" s="34" t="s">
        <v>338</v>
      </c>
      <c r="G314" s="10" t="s">
        <v>327</v>
      </c>
      <c r="H314" s="9" t="s">
        <v>14</v>
      </c>
      <c r="I314" s="85">
        <v>41054</v>
      </c>
      <c r="J314" s="85">
        <v>41054</v>
      </c>
      <c r="K314" s="45">
        <v>3</v>
      </c>
      <c r="L314" s="34" t="s">
        <v>17</v>
      </c>
      <c r="M314" s="89"/>
    </row>
    <row r="315" spans="2:13">
      <c r="B315" s="92"/>
      <c r="C315" s="9">
        <v>20</v>
      </c>
      <c r="D315" s="10" t="s">
        <v>13</v>
      </c>
      <c r="E315" s="10" t="s">
        <v>13</v>
      </c>
      <c r="F315" s="34" t="s">
        <v>339</v>
      </c>
      <c r="G315" s="10" t="s">
        <v>327</v>
      </c>
      <c r="H315" s="9" t="s">
        <v>14</v>
      </c>
      <c r="I315" s="85">
        <v>41054</v>
      </c>
      <c r="J315" s="85">
        <v>41054</v>
      </c>
      <c r="K315" s="45">
        <v>5</v>
      </c>
      <c r="L315" s="34" t="s">
        <v>16</v>
      </c>
      <c r="M315" s="89"/>
    </row>
    <row r="316" spans="2:13">
      <c r="B316" s="92"/>
      <c r="C316" s="9">
        <v>20</v>
      </c>
      <c r="D316" s="10" t="s">
        <v>13</v>
      </c>
      <c r="E316" s="10" t="s">
        <v>13</v>
      </c>
      <c r="F316" s="34" t="s">
        <v>340</v>
      </c>
      <c r="G316" s="10" t="s">
        <v>327</v>
      </c>
      <c r="H316" s="9" t="s">
        <v>14</v>
      </c>
      <c r="I316" s="85">
        <v>41045</v>
      </c>
      <c r="J316" s="85">
        <v>41045</v>
      </c>
      <c r="K316" s="45">
        <v>8.5</v>
      </c>
      <c r="L316" s="34" t="s">
        <v>17</v>
      </c>
      <c r="M316" s="89"/>
    </row>
    <row r="317" spans="2:13">
      <c r="B317" s="92"/>
      <c r="C317" s="9">
        <v>20</v>
      </c>
      <c r="D317" s="10" t="s">
        <v>13</v>
      </c>
      <c r="E317" s="10" t="s">
        <v>13</v>
      </c>
      <c r="F317" s="34" t="s">
        <v>341</v>
      </c>
      <c r="G317" s="10" t="s">
        <v>327</v>
      </c>
      <c r="H317" s="9" t="s">
        <v>14</v>
      </c>
      <c r="I317" s="85">
        <v>41046</v>
      </c>
      <c r="J317" s="85">
        <v>41046</v>
      </c>
      <c r="K317" s="45">
        <v>3</v>
      </c>
      <c r="L317" s="34" t="s">
        <v>342</v>
      </c>
      <c r="M317" s="89"/>
    </row>
    <row r="318" spans="2:13">
      <c r="B318" s="92"/>
      <c r="C318" s="9">
        <v>20</v>
      </c>
      <c r="D318" s="10" t="s">
        <v>13</v>
      </c>
      <c r="E318" s="10" t="s">
        <v>13</v>
      </c>
      <c r="F318" s="34" t="s">
        <v>343</v>
      </c>
      <c r="G318" s="10" t="s">
        <v>327</v>
      </c>
      <c r="H318" s="9" t="s">
        <v>14</v>
      </c>
      <c r="I318" s="85">
        <v>41046</v>
      </c>
      <c r="J318" s="85">
        <v>41046</v>
      </c>
      <c r="K318" s="45">
        <v>5</v>
      </c>
      <c r="L318" s="34" t="s">
        <v>24</v>
      </c>
      <c r="M318" s="89"/>
    </row>
    <row r="319" spans="2:13">
      <c r="B319" s="92"/>
      <c r="C319" s="9">
        <v>20</v>
      </c>
      <c r="D319" s="10" t="s">
        <v>13</v>
      </c>
      <c r="E319" s="10" t="s">
        <v>13</v>
      </c>
      <c r="F319" s="34" t="s">
        <v>344</v>
      </c>
      <c r="G319" s="10" t="s">
        <v>327</v>
      </c>
      <c r="H319" s="9" t="s">
        <v>14</v>
      </c>
      <c r="I319" s="85">
        <v>41047</v>
      </c>
      <c r="J319" s="85">
        <v>41047</v>
      </c>
      <c r="K319" s="45">
        <v>4</v>
      </c>
      <c r="L319" s="34" t="s">
        <v>16</v>
      </c>
      <c r="M319" s="89"/>
    </row>
    <row r="320" spans="2:13">
      <c r="B320" s="92"/>
      <c r="C320" s="9">
        <v>20</v>
      </c>
      <c r="D320" s="10" t="s">
        <v>13</v>
      </c>
      <c r="E320" s="10" t="s">
        <v>13</v>
      </c>
      <c r="F320" s="34" t="s">
        <v>345</v>
      </c>
      <c r="G320" s="10" t="s">
        <v>327</v>
      </c>
      <c r="H320" s="9" t="s">
        <v>14</v>
      </c>
      <c r="I320" s="85">
        <v>41047</v>
      </c>
      <c r="J320" s="85">
        <v>41047</v>
      </c>
      <c r="K320" s="45">
        <v>2</v>
      </c>
      <c r="L320" s="34" t="s">
        <v>16</v>
      </c>
      <c r="M320" s="89"/>
    </row>
    <row r="321" spans="2:13">
      <c r="B321" s="92"/>
      <c r="C321" s="9">
        <v>20</v>
      </c>
      <c r="D321" s="10" t="s">
        <v>13</v>
      </c>
      <c r="E321" s="10" t="s">
        <v>13</v>
      </c>
      <c r="F321" s="34" t="s">
        <v>346</v>
      </c>
      <c r="G321" s="10" t="s">
        <v>327</v>
      </c>
      <c r="H321" s="9" t="s">
        <v>14</v>
      </c>
      <c r="I321" s="85">
        <v>41047</v>
      </c>
      <c r="J321" s="85">
        <v>41047</v>
      </c>
      <c r="K321" s="45" t="s">
        <v>347</v>
      </c>
      <c r="L321" s="34" t="s">
        <v>16</v>
      </c>
      <c r="M321" s="89"/>
    </row>
    <row r="322" spans="2:13">
      <c r="B322" s="92"/>
      <c r="C322" s="9">
        <v>22</v>
      </c>
      <c r="D322" s="10" t="s">
        <v>36</v>
      </c>
      <c r="E322" s="10" t="s">
        <v>13</v>
      </c>
      <c r="F322" s="34" t="s">
        <v>348</v>
      </c>
      <c r="G322" s="10" t="s">
        <v>46</v>
      </c>
      <c r="H322" s="9" t="s">
        <v>14</v>
      </c>
      <c r="I322" s="85">
        <v>41057</v>
      </c>
      <c r="J322" s="85">
        <v>41060</v>
      </c>
      <c r="K322" s="45">
        <v>25</v>
      </c>
      <c r="L322" s="34" t="s">
        <v>15</v>
      </c>
      <c r="M322" s="89"/>
    </row>
    <row r="323" spans="2:13">
      <c r="B323" s="92"/>
      <c r="C323" s="9">
        <v>22</v>
      </c>
      <c r="D323" s="10" t="s">
        <v>73</v>
      </c>
      <c r="E323" s="10" t="s">
        <v>55</v>
      </c>
      <c r="F323" s="34" t="s">
        <v>349</v>
      </c>
      <c r="G323" s="10" t="s">
        <v>13</v>
      </c>
      <c r="H323" s="9" t="s">
        <v>14</v>
      </c>
      <c r="I323" s="85">
        <v>41057</v>
      </c>
      <c r="J323" s="85">
        <v>41057</v>
      </c>
      <c r="K323" s="45">
        <v>2</v>
      </c>
      <c r="L323" s="34" t="s">
        <v>15</v>
      </c>
      <c r="M323" s="89"/>
    </row>
    <row r="324" spans="2:13">
      <c r="B324" s="92"/>
      <c r="C324" s="9">
        <v>22</v>
      </c>
      <c r="D324" s="10" t="s">
        <v>350</v>
      </c>
      <c r="E324" s="10" t="s">
        <v>13</v>
      </c>
      <c r="F324" s="34" t="s">
        <v>351</v>
      </c>
      <c r="G324" s="10" t="s">
        <v>13</v>
      </c>
      <c r="H324" s="9" t="s">
        <v>14</v>
      </c>
      <c r="I324" s="85">
        <v>41060</v>
      </c>
      <c r="J324" s="85">
        <v>41061</v>
      </c>
      <c r="K324" s="45">
        <v>12</v>
      </c>
      <c r="L324" s="34" t="s">
        <v>15</v>
      </c>
      <c r="M324" s="89"/>
    </row>
    <row r="325" spans="2:13">
      <c r="B325" s="92"/>
      <c r="C325" s="9">
        <v>22</v>
      </c>
      <c r="D325" s="10" t="s">
        <v>13</v>
      </c>
      <c r="E325" s="10" t="s">
        <v>13</v>
      </c>
      <c r="F325" s="34" t="s">
        <v>12</v>
      </c>
      <c r="G325" s="10" t="s">
        <v>13</v>
      </c>
      <c r="H325" s="9" t="s">
        <v>14</v>
      </c>
      <c r="I325" s="85">
        <v>41061</v>
      </c>
      <c r="J325" s="85">
        <v>41061</v>
      </c>
      <c r="K325" s="45">
        <v>1</v>
      </c>
      <c r="L325" s="34" t="s">
        <v>24</v>
      </c>
      <c r="M325" s="89"/>
    </row>
    <row r="326" spans="2:13">
      <c r="B326" s="92"/>
      <c r="C326" s="9">
        <v>22</v>
      </c>
      <c r="D326" s="10" t="s">
        <v>76</v>
      </c>
      <c r="E326" s="10" t="s">
        <v>13</v>
      </c>
      <c r="F326" s="34" t="s">
        <v>352</v>
      </c>
      <c r="G326" s="10" t="s">
        <v>32</v>
      </c>
      <c r="H326" s="9" t="s">
        <v>14</v>
      </c>
      <c r="I326" s="85">
        <v>41062</v>
      </c>
      <c r="J326" s="85">
        <v>41062</v>
      </c>
      <c r="K326" s="45">
        <v>4</v>
      </c>
      <c r="L326" s="34" t="s">
        <v>24</v>
      </c>
      <c r="M326" s="89"/>
    </row>
    <row r="327" spans="2:13">
      <c r="B327" s="92"/>
      <c r="C327" s="74" t="s">
        <v>377</v>
      </c>
      <c r="D327" s="10" t="s">
        <v>13</v>
      </c>
      <c r="E327" s="10" t="s">
        <v>13</v>
      </c>
      <c r="F327" s="34" t="s">
        <v>334</v>
      </c>
      <c r="G327" s="10" t="s">
        <v>327</v>
      </c>
      <c r="H327" s="9" t="s">
        <v>14</v>
      </c>
      <c r="I327" s="85">
        <v>41050</v>
      </c>
      <c r="J327" s="85">
        <v>41054</v>
      </c>
      <c r="K327" s="45">
        <v>21</v>
      </c>
      <c r="L327" s="34" t="s">
        <v>17</v>
      </c>
      <c r="M327" s="89"/>
    </row>
    <row r="328" spans="2:13">
      <c r="B328" s="92"/>
      <c r="C328" s="34" t="s">
        <v>377</v>
      </c>
      <c r="D328" s="10" t="s">
        <v>13</v>
      </c>
      <c r="E328" s="10" t="s">
        <v>13</v>
      </c>
      <c r="F328" s="34" t="s">
        <v>353</v>
      </c>
      <c r="G328" s="10" t="s">
        <v>327</v>
      </c>
      <c r="H328" s="9" t="s">
        <v>14</v>
      </c>
      <c r="I328" s="85">
        <v>41050</v>
      </c>
      <c r="J328" s="85">
        <v>41051</v>
      </c>
      <c r="K328" s="45">
        <v>11</v>
      </c>
      <c r="L328" s="34" t="s">
        <v>16</v>
      </c>
      <c r="M328" s="89"/>
    </row>
    <row r="329" spans="2:13">
      <c r="B329" s="92"/>
      <c r="C329" s="9">
        <v>21</v>
      </c>
      <c r="D329" s="10" t="s">
        <v>354</v>
      </c>
      <c r="E329" s="10" t="s">
        <v>13</v>
      </c>
      <c r="F329" s="34" t="s">
        <v>355</v>
      </c>
      <c r="G329" s="10" t="s">
        <v>327</v>
      </c>
      <c r="H329" s="9" t="s">
        <v>356</v>
      </c>
      <c r="I329" s="85">
        <v>41053</v>
      </c>
      <c r="J329" s="85">
        <v>41054</v>
      </c>
      <c r="K329" s="45" t="s">
        <v>357</v>
      </c>
      <c r="L329" s="34" t="s">
        <v>17</v>
      </c>
      <c r="M329" s="89"/>
    </row>
    <row r="330" spans="2:13">
      <c r="B330" s="92"/>
      <c r="C330" s="9">
        <v>23</v>
      </c>
      <c r="D330" s="10" t="s">
        <v>13</v>
      </c>
      <c r="E330" s="10" t="s">
        <v>13</v>
      </c>
      <c r="F330" s="34" t="s">
        <v>12</v>
      </c>
      <c r="G330" s="10" t="s">
        <v>13</v>
      </c>
      <c r="H330" s="9" t="s">
        <v>14</v>
      </c>
      <c r="I330" s="85">
        <v>41064</v>
      </c>
      <c r="J330" s="85">
        <v>41068</v>
      </c>
      <c r="K330" s="45">
        <v>35</v>
      </c>
      <c r="L330" s="34" t="s">
        <v>15</v>
      </c>
      <c r="M330" s="89"/>
    </row>
    <row r="331" spans="2:13">
      <c r="B331" s="92"/>
      <c r="C331" s="9">
        <v>23</v>
      </c>
      <c r="D331" s="10" t="s">
        <v>76</v>
      </c>
      <c r="E331" s="10" t="s">
        <v>13</v>
      </c>
      <c r="F331" s="34" t="s">
        <v>358</v>
      </c>
      <c r="G331" s="10" t="s">
        <v>32</v>
      </c>
      <c r="H331" s="9" t="s">
        <v>14</v>
      </c>
      <c r="I331" s="85">
        <v>41064</v>
      </c>
      <c r="J331" s="85">
        <v>41065</v>
      </c>
      <c r="K331" s="45">
        <v>5</v>
      </c>
      <c r="L331" s="34" t="s">
        <v>15</v>
      </c>
      <c r="M331" s="89"/>
    </row>
    <row r="332" spans="2:13">
      <c r="B332" s="92"/>
      <c r="C332" s="9">
        <v>24</v>
      </c>
      <c r="D332" s="10" t="s">
        <v>13</v>
      </c>
      <c r="E332" s="10" t="s">
        <v>13</v>
      </c>
      <c r="F332" s="34" t="s">
        <v>12</v>
      </c>
      <c r="G332" s="35" t="s">
        <v>13</v>
      </c>
      <c r="H332" s="9" t="s">
        <v>14</v>
      </c>
      <c r="I332" s="85">
        <v>41071</v>
      </c>
      <c r="J332" s="85">
        <v>41076</v>
      </c>
      <c r="K332" s="45">
        <v>31</v>
      </c>
      <c r="L332" s="9" t="s">
        <v>15</v>
      </c>
      <c r="M332" s="89"/>
    </row>
    <row r="333" spans="2:13">
      <c r="B333" s="92"/>
      <c r="C333" s="9">
        <v>24</v>
      </c>
      <c r="D333" s="10" t="s">
        <v>26</v>
      </c>
      <c r="E333" s="10" t="s">
        <v>51</v>
      </c>
      <c r="F333" s="34" t="s">
        <v>359</v>
      </c>
      <c r="G333" s="35" t="s">
        <v>32</v>
      </c>
      <c r="H333" s="9" t="s">
        <v>14</v>
      </c>
      <c r="I333" s="85">
        <v>41072</v>
      </c>
      <c r="J333" s="85">
        <v>41074</v>
      </c>
      <c r="K333" s="45">
        <v>5.5</v>
      </c>
      <c r="L333" s="9" t="s">
        <v>15</v>
      </c>
      <c r="M333" s="89"/>
    </row>
    <row r="334" spans="2:13">
      <c r="B334" s="92"/>
      <c r="C334" s="9">
        <v>24</v>
      </c>
      <c r="D334" s="10" t="s">
        <v>18</v>
      </c>
      <c r="E334" s="10" t="s">
        <v>13</v>
      </c>
      <c r="F334" s="34" t="s">
        <v>351</v>
      </c>
      <c r="G334" s="35" t="s">
        <v>360</v>
      </c>
      <c r="H334" s="9" t="s">
        <v>14</v>
      </c>
      <c r="I334" s="85">
        <v>41074</v>
      </c>
      <c r="J334" s="85">
        <v>41075</v>
      </c>
      <c r="K334" s="45">
        <v>5.5</v>
      </c>
      <c r="L334" s="9" t="s">
        <v>15</v>
      </c>
      <c r="M334" s="89"/>
    </row>
    <row r="335" spans="2:13">
      <c r="B335" s="92"/>
      <c r="C335" s="9">
        <v>24</v>
      </c>
      <c r="D335" s="10" t="s">
        <v>361</v>
      </c>
      <c r="E335" s="10" t="s">
        <v>13</v>
      </c>
      <c r="F335" s="34" t="s">
        <v>362</v>
      </c>
      <c r="G335" s="35" t="s">
        <v>363</v>
      </c>
      <c r="H335" s="9" t="s">
        <v>14</v>
      </c>
      <c r="I335" s="85">
        <v>41072</v>
      </c>
      <c r="J335" s="85">
        <v>41072</v>
      </c>
      <c r="K335" s="45">
        <v>2</v>
      </c>
      <c r="L335" s="9" t="s">
        <v>15</v>
      </c>
      <c r="M335" s="89"/>
    </row>
    <row r="336" spans="2:13">
      <c r="B336" s="92"/>
      <c r="C336" s="9">
        <v>26</v>
      </c>
      <c r="D336" s="10" t="s">
        <v>13</v>
      </c>
      <c r="E336" s="10" t="s">
        <v>13</v>
      </c>
      <c r="F336" s="34" t="s">
        <v>12</v>
      </c>
      <c r="G336" s="35" t="s">
        <v>13</v>
      </c>
      <c r="H336" s="9" t="s">
        <v>14</v>
      </c>
      <c r="I336" s="85">
        <v>41085</v>
      </c>
      <c r="J336" s="85">
        <v>41090</v>
      </c>
      <c r="K336" s="45">
        <v>31</v>
      </c>
      <c r="L336" s="9" t="s">
        <v>15</v>
      </c>
      <c r="M336" s="89"/>
    </row>
    <row r="337" spans="2:13">
      <c r="B337" s="92"/>
      <c r="C337" s="9">
        <v>26</v>
      </c>
      <c r="D337" s="10" t="s">
        <v>36</v>
      </c>
      <c r="E337" s="10" t="s">
        <v>13</v>
      </c>
      <c r="F337" s="34" t="s">
        <v>364</v>
      </c>
      <c r="G337" s="35" t="s">
        <v>332</v>
      </c>
      <c r="H337" s="9" t="s">
        <v>14</v>
      </c>
      <c r="I337" s="85">
        <v>41085</v>
      </c>
      <c r="J337" s="85">
        <v>41085</v>
      </c>
      <c r="K337" s="45">
        <v>3</v>
      </c>
      <c r="L337" s="9" t="s">
        <v>16</v>
      </c>
      <c r="M337" s="89"/>
    </row>
    <row r="338" spans="2:13">
      <c r="B338" s="92"/>
      <c r="C338" s="9" t="s">
        <v>365</v>
      </c>
      <c r="D338" s="10" t="s">
        <v>366</v>
      </c>
      <c r="E338" s="10" t="s">
        <v>13</v>
      </c>
      <c r="F338" s="34" t="s">
        <v>367</v>
      </c>
      <c r="G338" s="35" t="s">
        <v>332</v>
      </c>
      <c r="H338" s="9" t="s">
        <v>14</v>
      </c>
      <c r="I338" s="85">
        <v>41085</v>
      </c>
      <c r="J338" s="85">
        <v>41085</v>
      </c>
      <c r="K338" s="45" t="s">
        <v>347</v>
      </c>
      <c r="L338" s="9" t="s">
        <v>17</v>
      </c>
      <c r="M338" s="89"/>
    </row>
    <row r="339" spans="2:13">
      <c r="B339" s="92"/>
      <c r="C339" s="9" t="s">
        <v>365</v>
      </c>
      <c r="D339" s="10" t="s">
        <v>18</v>
      </c>
      <c r="E339" s="10" t="s">
        <v>13</v>
      </c>
      <c r="F339" s="34" t="s">
        <v>368</v>
      </c>
      <c r="G339" s="35" t="s">
        <v>46</v>
      </c>
      <c r="H339" s="9" t="s">
        <v>14</v>
      </c>
      <c r="I339" s="85">
        <v>41086</v>
      </c>
      <c r="J339" s="85">
        <v>41086</v>
      </c>
      <c r="K339" s="45" t="s">
        <v>347</v>
      </c>
      <c r="L339" s="9" t="s">
        <v>16</v>
      </c>
      <c r="M339" s="89"/>
    </row>
    <row r="340" spans="2:13">
      <c r="B340" s="92"/>
      <c r="C340" s="9" t="s">
        <v>365</v>
      </c>
      <c r="D340" s="10" t="s">
        <v>36</v>
      </c>
      <c r="E340" s="10" t="s">
        <v>13</v>
      </c>
      <c r="F340" s="34" t="s">
        <v>369</v>
      </c>
      <c r="G340" s="35" t="s">
        <v>370</v>
      </c>
      <c r="H340" s="9" t="s">
        <v>356</v>
      </c>
      <c r="I340" s="85">
        <v>41087</v>
      </c>
      <c r="J340" s="85">
        <v>41087</v>
      </c>
      <c r="K340" s="45">
        <v>2</v>
      </c>
      <c r="L340" s="9" t="s">
        <v>342</v>
      </c>
      <c r="M340" s="89"/>
    </row>
    <row r="341" spans="2:13">
      <c r="B341" s="92"/>
      <c r="C341" s="9">
        <v>25</v>
      </c>
      <c r="D341" s="10" t="s">
        <v>13</v>
      </c>
      <c r="E341" s="10" t="s">
        <v>13</v>
      </c>
      <c r="F341" s="34" t="s">
        <v>19</v>
      </c>
      <c r="G341" s="35" t="s">
        <v>327</v>
      </c>
      <c r="H341" s="9" t="s">
        <v>14</v>
      </c>
      <c r="I341" s="85">
        <v>41078</v>
      </c>
      <c r="J341" s="85">
        <v>41083</v>
      </c>
      <c r="K341" s="45">
        <v>25</v>
      </c>
      <c r="L341" s="9" t="s">
        <v>16</v>
      </c>
      <c r="M341" s="89"/>
    </row>
    <row r="342" spans="2:13">
      <c r="B342" s="92"/>
      <c r="C342" s="9">
        <v>25</v>
      </c>
      <c r="D342" s="10" t="s">
        <v>371</v>
      </c>
      <c r="E342" s="10" t="s">
        <v>13</v>
      </c>
      <c r="F342" s="34" t="s">
        <v>372</v>
      </c>
      <c r="G342" s="35" t="s">
        <v>376</v>
      </c>
      <c r="H342" s="9" t="s">
        <v>14</v>
      </c>
      <c r="I342" s="85">
        <v>41078</v>
      </c>
      <c r="J342" s="85">
        <v>41080</v>
      </c>
      <c r="K342" s="45">
        <v>5</v>
      </c>
      <c r="L342" s="9" t="s">
        <v>16</v>
      </c>
      <c r="M342" s="89"/>
    </row>
    <row r="343" spans="2:13">
      <c r="B343" s="92"/>
      <c r="C343" s="9">
        <v>25</v>
      </c>
      <c r="D343" s="10" t="s">
        <v>373</v>
      </c>
      <c r="E343" s="10" t="s">
        <v>61</v>
      </c>
      <c r="F343" s="34" t="s">
        <v>374</v>
      </c>
      <c r="G343" s="35" t="s">
        <v>375</v>
      </c>
      <c r="H343" s="9" t="s">
        <v>14</v>
      </c>
      <c r="I343" s="85">
        <v>41079</v>
      </c>
      <c r="J343" s="85">
        <v>41079</v>
      </c>
      <c r="K343" s="45">
        <v>2</v>
      </c>
      <c r="L343" s="9" t="s">
        <v>16</v>
      </c>
      <c r="M343" s="89"/>
    </row>
    <row r="344" spans="2:13">
      <c r="B344" s="46"/>
      <c r="C344" s="9">
        <v>14</v>
      </c>
      <c r="D344" s="10" t="s">
        <v>13</v>
      </c>
      <c r="E344" s="10" t="s">
        <v>13</v>
      </c>
      <c r="F344" s="34" t="s">
        <v>379</v>
      </c>
      <c r="G344" s="35" t="s">
        <v>327</v>
      </c>
      <c r="H344" s="9" t="s">
        <v>14</v>
      </c>
      <c r="I344" s="85">
        <v>41001</v>
      </c>
      <c r="J344" s="85">
        <v>41006</v>
      </c>
      <c r="K344" s="45">
        <v>30</v>
      </c>
      <c r="L344" s="9" t="s">
        <v>17</v>
      </c>
      <c r="M344" s="57"/>
    </row>
    <row r="345" spans="2:13">
      <c r="B345" s="50"/>
      <c r="C345" s="51">
        <v>14</v>
      </c>
      <c r="D345" s="10" t="s">
        <v>13</v>
      </c>
      <c r="E345" s="10" t="s">
        <v>13</v>
      </c>
      <c r="F345" s="53" t="s">
        <v>380</v>
      </c>
      <c r="G345" s="54" t="s">
        <v>20</v>
      </c>
      <c r="H345" s="51" t="s">
        <v>14</v>
      </c>
      <c r="I345" s="85">
        <v>41001</v>
      </c>
      <c r="J345" s="85">
        <v>41002</v>
      </c>
      <c r="K345" s="45">
        <v>6</v>
      </c>
      <c r="L345" s="51" t="s">
        <v>17</v>
      </c>
      <c r="M345" s="60"/>
    </row>
    <row r="346" spans="2:13">
      <c r="B346" s="46"/>
      <c r="C346" s="9">
        <v>15</v>
      </c>
      <c r="D346" s="10" t="s">
        <v>13</v>
      </c>
      <c r="E346" s="10" t="s">
        <v>13</v>
      </c>
      <c r="F346" s="34" t="s">
        <v>324</v>
      </c>
      <c r="G346" s="35" t="s">
        <v>327</v>
      </c>
      <c r="H346" s="9" t="s">
        <v>14</v>
      </c>
      <c r="I346" s="85">
        <v>41019</v>
      </c>
      <c r="J346" s="85">
        <v>41019</v>
      </c>
      <c r="K346" s="45">
        <v>2</v>
      </c>
      <c r="L346" s="9" t="s">
        <v>17</v>
      </c>
      <c r="M346" s="57"/>
    </row>
    <row r="347" spans="2:13">
      <c r="B347" s="46"/>
      <c r="C347" s="9">
        <v>15</v>
      </c>
      <c r="D347" s="52" t="s">
        <v>78</v>
      </c>
      <c r="E347" s="10" t="s">
        <v>13</v>
      </c>
      <c r="F347" s="34" t="s">
        <v>381</v>
      </c>
      <c r="G347" s="35" t="s">
        <v>327</v>
      </c>
      <c r="H347" s="9" t="s">
        <v>14</v>
      </c>
      <c r="I347" s="85">
        <v>41019</v>
      </c>
      <c r="J347" s="85">
        <v>41020</v>
      </c>
      <c r="K347" s="45">
        <v>14</v>
      </c>
      <c r="L347" s="9" t="s">
        <v>17</v>
      </c>
      <c r="M347" s="57"/>
    </row>
    <row r="348" spans="2:13">
      <c r="B348" s="50"/>
      <c r="C348" s="51" t="s">
        <v>382</v>
      </c>
      <c r="D348" s="52" t="s">
        <v>78</v>
      </c>
      <c r="E348" s="10" t="s">
        <v>13</v>
      </c>
      <c r="F348" s="53" t="s">
        <v>383</v>
      </c>
      <c r="G348" s="35" t="s">
        <v>327</v>
      </c>
      <c r="H348" s="51" t="s">
        <v>356</v>
      </c>
      <c r="I348" s="85">
        <v>41018</v>
      </c>
      <c r="J348" s="85">
        <v>41018</v>
      </c>
      <c r="K348" s="45">
        <v>4</v>
      </c>
      <c r="L348" s="51" t="s">
        <v>17</v>
      </c>
      <c r="M348" s="60"/>
    </row>
    <row r="349" spans="2:13">
      <c r="B349" s="46"/>
      <c r="C349" s="9">
        <v>16</v>
      </c>
      <c r="D349" s="10" t="s">
        <v>13</v>
      </c>
      <c r="E349" s="10" t="s">
        <v>13</v>
      </c>
      <c r="F349" s="34" t="s">
        <v>324</v>
      </c>
      <c r="G349" s="35" t="s">
        <v>327</v>
      </c>
      <c r="H349" s="9" t="s">
        <v>14</v>
      </c>
      <c r="I349" s="85">
        <v>41022</v>
      </c>
      <c r="J349" s="85">
        <v>41026</v>
      </c>
      <c r="K349" s="45">
        <v>26</v>
      </c>
      <c r="L349" s="9" t="s">
        <v>17</v>
      </c>
      <c r="M349" s="57"/>
    </row>
    <row r="350" spans="2:13">
      <c r="B350" s="46"/>
      <c r="C350" s="9">
        <v>16</v>
      </c>
      <c r="D350" s="52" t="s">
        <v>78</v>
      </c>
      <c r="E350" s="10" t="s">
        <v>13</v>
      </c>
      <c r="F350" s="34" t="s">
        <v>384</v>
      </c>
      <c r="G350" s="35" t="s">
        <v>13</v>
      </c>
      <c r="H350" s="9" t="s">
        <v>14</v>
      </c>
      <c r="I350" s="85">
        <v>41022</v>
      </c>
      <c r="J350" s="85">
        <v>41026</v>
      </c>
      <c r="K350" s="45">
        <v>9</v>
      </c>
      <c r="L350" s="9" t="s">
        <v>24</v>
      </c>
      <c r="M350" s="57"/>
    </row>
    <row r="351" spans="2:13">
      <c r="B351" s="50"/>
      <c r="C351" s="51">
        <v>16</v>
      </c>
      <c r="D351" s="52" t="s">
        <v>78</v>
      </c>
      <c r="E351" s="10" t="s">
        <v>13</v>
      </c>
      <c r="F351" s="53" t="s">
        <v>385</v>
      </c>
      <c r="G351" s="54" t="s">
        <v>327</v>
      </c>
      <c r="H351" s="51" t="s">
        <v>386</v>
      </c>
      <c r="I351" s="85">
        <v>41022</v>
      </c>
      <c r="J351" s="85">
        <v>41024</v>
      </c>
      <c r="K351" s="45" t="s">
        <v>387</v>
      </c>
      <c r="L351" s="51" t="s">
        <v>16</v>
      </c>
      <c r="M351" s="60"/>
    </row>
    <row r="352" spans="2:13">
      <c r="B352" s="46"/>
      <c r="C352" s="9">
        <v>17</v>
      </c>
      <c r="D352" s="10" t="s">
        <v>13</v>
      </c>
      <c r="E352" s="10" t="s">
        <v>13</v>
      </c>
      <c r="F352" s="34" t="s">
        <v>324</v>
      </c>
      <c r="G352" s="35" t="s">
        <v>327</v>
      </c>
      <c r="H352" s="9" t="s">
        <v>14</v>
      </c>
      <c r="I352" s="85">
        <v>41029</v>
      </c>
      <c r="J352" s="85">
        <v>41034</v>
      </c>
      <c r="K352" s="45">
        <v>32</v>
      </c>
      <c r="L352" s="9" t="s">
        <v>16</v>
      </c>
      <c r="M352" s="57"/>
    </row>
    <row r="353" spans="2:13">
      <c r="B353" s="50"/>
      <c r="C353" s="51">
        <v>17</v>
      </c>
      <c r="D353" s="10" t="s">
        <v>13</v>
      </c>
      <c r="E353" s="10" t="s">
        <v>13</v>
      </c>
      <c r="F353" s="53" t="s">
        <v>388</v>
      </c>
      <c r="G353" s="54" t="s">
        <v>327</v>
      </c>
      <c r="H353" s="51" t="s">
        <v>14</v>
      </c>
      <c r="I353" s="85">
        <v>41033</v>
      </c>
      <c r="J353" s="85">
        <v>41034</v>
      </c>
      <c r="K353" s="45">
        <v>12</v>
      </c>
      <c r="L353" s="51" t="s">
        <v>16</v>
      </c>
      <c r="M353" s="60"/>
    </row>
    <row r="354" spans="2:13">
      <c r="K354" s="45"/>
    </row>
  </sheetData>
  <dataValidations count="4">
    <dataValidation type="list" allowBlank="1" showInputMessage="1" showErrorMessage="1" sqref="D17 D34:D36 D50 D193 D196 D201 D206 D209:D211 D213:D214 D222 D230 D234:D235 D238 D240:D241 D265:D266 D268:D270 D275 D279 D283 D5 D10 D22 D38:D39 D42 D48 D57:D60 D62 D67:D68 D71:D72 D74:D77 D79:D84 D91 D104 D112:D113 D301:E321 E322 E329:E330 E334:E335 E337:E340 E342">
      <formula1>Project</formula1>
    </dataValidation>
    <dataValidation type="list" allowBlank="1" showInputMessage="1" showErrorMessage="1" sqref="G49:G54 G59 G153:G300">
      <formula1>Type</formula1>
    </dataValidation>
    <dataValidation type="list" allowBlank="1" showInputMessage="1" showErrorMessage="1" sqref="L48:L59 L153:L300">
      <formula1>Status</formula1>
    </dataValidation>
    <dataValidation type="list" allowBlank="1" showInputMessage="1" showErrorMessage="1" sqref="E58:E59 E48:E56 E153 E193 E196 E201 E206 E209:E211 E213:E214 E222:E223 E230 E234:E236 E238 E240:E241 E265:E266 E268:E270 E275 E279 E283">
      <formula1>INDIRECT(D48)</formula1>
    </dataValidation>
  </dataValidations>
  <pageMargins left="0.7" right="0.7" top="0.75" bottom="0.75" header="0.3" footer="0.3"/>
  <pageSetup orientation="portrait" r:id="rId3"/>
  <ignoredErrors>
    <ignoredError sqref="E153 E223 E236" listDataValidation="1"/>
    <ignoredError sqref="C159 C162" formula="1"/>
  </ignoredErrors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54"/>
  <sheetViews>
    <sheetView showGridLines="0" zoomScaleNormal="100" workbookViewId="0">
      <selection activeCell="G28" sqref="G28"/>
    </sheetView>
  </sheetViews>
  <sheetFormatPr defaultRowHeight="15"/>
  <cols>
    <col min="3" max="3" width="7.28515625" customWidth="1"/>
    <col min="4" max="4" width="8.5703125" style="2" customWidth="1"/>
    <col min="5" max="5" width="17.85546875" style="6" bestFit="1" customWidth="1"/>
    <col min="6" max="6" width="11.7109375" style="4" customWidth="1"/>
    <col min="7" max="7" width="41" style="4" bestFit="1" customWidth="1"/>
    <col min="8" max="8" width="13.28515625" style="6" bestFit="1" customWidth="1"/>
    <col min="9" max="9" width="13.7109375" customWidth="1"/>
    <col min="10" max="10" width="20.7109375" bestFit="1" customWidth="1"/>
    <col min="11" max="11" width="20.7109375" style="4" bestFit="1" customWidth="1"/>
    <col min="12" max="12" width="13.140625" style="2" customWidth="1"/>
    <col min="13" max="13" width="10.85546875" style="4" bestFit="1" customWidth="1"/>
    <col min="14" max="14" width="10.7109375" customWidth="1"/>
  </cols>
  <sheetData>
    <row r="1" spans="3:14">
      <c r="H1" s="4"/>
      <c r="I1" s="4"/>
      <c r="J1" s="4"/>
    </row>
    <row r="3" spans="3:14">
      <c r="C3" s="3" t="s">
        <v>0</v>
      </c>
      <c r="D3" s="3" t="s">
        <v>1</v>
      </c>
      <c r="E3" s="1" t="s">
        <v>2</v>
      </c>
      <c r="F3" s="7" t="s">
        <v>3</v>
      </c>
      <c r="G3" s="21" t="s">
        <v>4</v>
      </c>
      <c r="H3" s="1" t="s">
        <v>5</v>
      </c>
      <c r="I3" s="3" t="s">
        <v>6</v>
      </c>
      <c r="J3" s="1" t="s">
        <v>7</v>
      </c>
      <c r="K3" s="5" t="s">
        <v>8</v>
      </c>
      <c r="L3" s="3" t="s">
        <v>9</v>
      </c>
      <c r="M3" s="5" t="s">
        <v>10</v>
      </c>
      <c r="N3" s="1" t="s">
        <v>11</v>
      </c>
    </row>
    <row r="4" spans="3:14">
      <c r="C4" s="9">
        <v>1</v>
      </c>
      <c r="D4" s="9">
        <v>52</v>
      </c>
      <c r="E4" s="10" t="s">
        <v>183</v>
      </c>
      <c r="F4" s="35" t="s">
        <v>90</v>
      </c>
      <c r="G4" s="34" t="s">
        <v>310</v>
      </c>
      <c r="H4" s="10" t="s">
        <v>247</v>
      </c>
      <c r="I4" s="9" t="s">
        <v>14</v>
      </c>
      <c r="J4" s="85">
        <v>41269.395833333336</v>
      </c>
      <c r="K4" s="85">
        <v>41269.479166666664</v>
      </c>
      <c r="L4" s="45">
        <f>ROUND(HOUR(TEXT(K4-J4,"hh:mm"))+MINUTE(TEXT(K4-J4,"hh:mm"))/60,2)</f>
        <v>2</v>
      </c>
      <c r="M4" s="34" t="s">
        <v>24</v>
      </c>
      <c r="N4" s="37">
        <f>IF(COUNTIF(G$4:G4,G4)&gt;1,IF(COUNTIF(F$4:F4,F4)&gt;1,IF(COUNTIF(E$4:E4,E4)&gt;1,1,0),0),0)</f>
        <v>0</v>
      </c>
    </row>
    <row r="5" spans="3:14">
      <c r="C5" s="9">
        <v>2</v>
      </c>
      <c r="D5" s="9">
        <f>D4</f>
        <v>52</v>
      </c>
      <c r="E5" s="10" t="s">
        <v>183</v>
      </c>
      <c r="F5" s="35" t="s">
        <v>90</v>
      </c>
      <c r="G5" s="34" t="s">
        <v>314</v>
      </c>
      <c r="H5" s="10" t="s">
        <v>242</v>
      </c>
      <c r="I5" s="9" t="s">
        <v>14</v>
      </c>
      <c r="J5" s="85">
        <v>41269.479166666664</v>
      </c>
      <c r="K5" s="85">
        <v>41269.541666666664</v>
      </c>
      <c r="L5" s="45">
        <f t="shared" ref="L5:L53" si="0">ROUND(HOUR(TEXT(K5-J5,"hh:mm"))+MINUTE(TEXT(K5-J5,"hh:mm"))/60,2)</f>
        <v>1.5</v>
      </c>
      <c r="M5" s="34" t="s">
        <v>15</v>
      </c>
      <c r="N5" s="37">
        <f>IF(COUNTIF(G$4:G5,G5)&gt;1,IF(COUNTIF(F$4:F5,F5)&gt;1,IF(COUNTIF(E$4:E5,E5)&gt;1,1,0),0),0)</f>
        <v>0</v>
      </c>
    </row>
    <row r="6" spans="3:14">
      <c r="C6" s="9">
        <v>3</v>
      </c>
      <c r="D6" s="9">
        <f t="shared" ref="D6:D53" si="1">D5</f>
        <v>52</v>
      </c>
      <c r="E6" s="10" t="s">
        <v>183</v>
      </c>
      <c r="F6" s="35" t="s">
        <v>90</v>
      </c>
      <c r="G6" s="34" t="s">
        <v>310</v>
      </c>
      <c r="H6" s="10" t="s">
        <v>247</v>
      </c>
      <c r="I6" s="9" t="s">
        <v>14</v>
      </c>
      <c r="J6" s="85">
        <v>41269.541666666664</v>
      </c>
      <c r="K6" s="85">
        <v>41269.6875</v>
      </c>
      <c r="L6" s="45">
        <f t="shared" si="0"/>
        <v>3.5</v>
      </c>
      <c r="M6" s="34" t="s">
        <v>15</v>
      </c>
      <c r="N6" s="37">
        <f>IF(COUNTIF(G$4:G6,G6)&gt;1,IF(COUNTIF(F$4:F6,F6)&gt;1,IF(COUNTIF(E$4:E6,E6)&gt;1,1,0),0),0)</f>
        <v>1</v>
      </c>
    </row>
    <row r="7" spans="3:14">
      <c r="C7" s="9">
        <v>4</v>
      </c>
      <c r="D7" s="9">
        <v>52</v>
      </c>
      <c r="E7" s="10" t="s">
        <v>183</v>
      </c>
      <c r="F7" s="35" t="s">
        <v>90</v>
      </c>
      <c r="G7" s="34" t="s">
        <v>315</v>
      </c>
      <c r="H7" s="10" t="s">
        <v>247</v>
      </c>
      <c r="I7" s="9" t="s">
        <v>14</v>
      </c>
      <c r="J7" s="85">
        <v>41269.694444444445</v>
      </c>
      <c r="K7" s="85">
        <v>41269.75</v>
      </c>
      <c r="L7" s="45">
        <f t="shared" si="0"/>
        <v>1.33</v>
      </c>
      <c r="M7" s="34" t="s">
        <v>24</v>
      </c>
      <c r="N7" s="37">
        <f>IF(COUNTIF(G$4:G7,G7)&gt;1,IF(COUNTIF(F$4:F7,F7)&gt;1,IF(COUNTIF(E$4:E7,E7)&gt;1,1,0),0),0)</f>
        <v>0</v>
      </c>
    </row>
    <row r="8" spans="3:14">
      <c r="C8" s="9">
        <v>5</v>
      </c>
      <c r="D8" s="9">
        <f t="shared" si="1"/>
        <v>52</v>
      </c>
      <c r="E8" s="10" t="s">
        <v>183</v>
      </c>
      <c r="F8" s="35" t="s">
        <v>90</v>
      </c>
      <c r="G8" s="34" t="s">
        <v>316</v>
      </c>
      <c r="H8" s="10" t="s">
        <v>247</v>
      </c>
      <c r="I8" s="9" t="s">
        <v>14</v>
      </c>
      <c r="J8" s="85">
        <v>41269.75</v>
      </c>
      <c r="K8" s="85">
        <v>41269.8125</v>
      </c>
      <c r="L8" s="45">
        <f t="shared" si="0"/>
        <v>1.5</v>
      </c>
      <c r="M8" s="34" t="s">
        <v>15</v>
      </c>
      <c r="N8" s="37">
        <f>IF(COUNTIF(G$4:G8,G8)&gt;1,IF(COUNTIF(F$4:F8,F8)&gt;1,IF(COUNTIF(E$4:E8,E8)&gt;1,1,0),0),0)</f>
        <v>0</v>
      </c>
    </row>
    <row r="9" spans="3:14">
      <c r="C9" s="9">
        <v>6</v>
      </c>
      <c r="D9" s="9">
        <f t="shared" si="1"/>
        <v>52</v>
      </c>
      <c r="E9" s="10" t="s">
        <v>183</v>
      </c>
      <c r="F9" s="35" t="s">
        <v>90</v>
      </c>
      <c r="G9" s="34" t="s">
        <v>319</v>
      </c>
      <c r="H9" s="10" t="s">
        <v>247</v>
      </c>
      <c r="I9" s="9" t="s">
        <v>14</v>
      </c>
      <c r="J9" s="85">
        <v>41270.395833333336</v>
      </c>
      <c r="K9" s="85">
        <v>41270.541666666664</v>
      </c>
      <c r="L9" s="45">
        <f t="shared" si="0"/>
        <v>3.5</v>
      </c>
      <c r="M9" s="34" t="s">
        <v>24</v>
      </c>
      <c r="N9" s="37">
        <f>IF(COUNTIF(G$4:G9,G9)&gt;1,IF(COUNTIF(F$4:F9,F9)&gt;1,IF(COUNTIF(E$4:E9,E9)&gt;1,1,0),0),0)</f>
        <v>0</v>
      </c>
    </row>
    <row r="10" spans="3:14">
      <c r="C10" s="9">
        <v>7</v>
      </c>
      <c r="D10" s="9">
        <f t="shared" si="1"/>
        <v>52</v>
      </c>
      <c r="E10" s="10" t="s">
        <v>183</v>
      </c>
      <c r="F10" s="35" t="s">
        <v>90</v>
      </c>
      <c r="G10" s="34" t="s">
        <v>319</v>
      </c>
      <c r="H10" s="10" t="s">
        <v>247</v>
      </c>
      <c r="I10" s="9" t="s">
        <v>14</v>
      </c>
      <c r="J10" s="85">
        <v>41270.5625</v>
      </c>
      <c r="K10" s="85">
        <v>41270.6875</v>
      </c>
      <c r="L10" s="45">
        <f t="shared" si="0"/>
        <v>3</v>
      </c>
      <c r="M10" s="34" t="s">
        <v>24</v>
      </c>
      <c r="N10" s="37">
        <f>IF(COUNTIF(G$4:G10,G10)&gt;1,IF(COUNTIF(F$4:F10,F10)&gt;1,IF(COUNTIF(E$4:E10,E10)&gt;1,1,0),0),0)</f>
        <v>1</v>
      </c>
    </row>
    <row r="11" spans="3:14">
      <c r="C11" s="9">
        <v>8</v>
      </c>
      <c r="D11" s="9">
        <f t="shared" si="1"/>
        <v>52</v>
      </c>
      <c r="E11" s="10" t="s">
        <v>183</v>
      </c>
      <c r="F11" s="35" t="s">
        <v>90</v>
      </c>
      <c r="G11" s="34" t="s">
        <v>319</v>
      </c>
      <c r="H11" s="10" t="s">
        <v>247</v>
      </c>
      <c r="I11" s="9" t="s">
        <v>14</v>
      </c>
      <c r="J11" s="85">
        <v>41270.694444444445</v>
      </c>
      <c r="K11" s="85">
        <v>41270.75</v>
      </c>
      <c r="L11" s="45">
        <f t="shared" si="0"/>
        <v>1.33</v>
      </c>
      <c r="M11" s="34" t="s">
        <v>24</v>
      </c>
      <c r="N11" s="37">
        <f>IF(COUNTIF(G$4:G11,G11)&gt;1,IF(COUNTIF(F$4:F11,F11)&gt;1,IF(COUNTIF(E$4:E11,E11)&gt;1,1,0),0),0)</f>
        <v>1</v>
      </c>
    </row>
    <row r="12" spans="3:14">
      <c r="C12" s="9">
        <v>9</v>
      </c>
      <c r="D12" s="9">
        <f t="shared" si="1"/>
        <v>52</v>
      </c>
      <c r="E12" s="10" t="s">
        <v>183</v>
      </c>
      <c r="F12" s="35" t="s">
        <v>90</v>
      </c>
      <c r="G12" s="34" t="s">
        <v>319</v>
      </c>
      <c r="H12" s="10" t="s">
        <v>247</v>
      </c>
      <c r="I12" s="9" t="s">
        <v>14</v>
      </c>
      <c r="J12" s="85">
        <v>41270.75</v>
      </c>
      <c r="K12" s="85">
        <v>41270.826388888891</v>
      </c>
      <c r="L12" s="45">
        <f t="shared" si="0"/>
        <v>1.83</v>
      </c>
      <c r="M12" s="34" t="s">
        <v>24</v>
      </c>
      <c r="N12" s="37">
        <f>IF(COUNTIF(G$4:G12,G12)&gt;1,IF(COUNTIF(F$4:F12,F12)&gt;1,IF(COUNTIF(E$4:E12,E12)&gt;1,1,0),0),0)</f>
        <v>1</v>
      </c>
    </row>
    <row r="13" spans="3:14">
      <c r="C13" s="9">
        <v>10</v>
      </c>
      <c r="D13" s="9">
        <f t="shared" si="1"/>
        <v>52</v>
      </c>
      <c r="E13" s="10" t="s">
        <v>183</v>
      </c>
      <c r="F13" s="35" t="s">
        <v>90</v>
      </c>
      <c r="G13" s="34" t="s">
        <v>319</v>
      </c>
      <c r="H13" s="10" t="s">
        <v>247</v>
      </c>
      <c r="I13" s="9" t="s">
        <v>14</v>
      </c>
      <c r="J13" s="85">
        <v>41271.395833333336</v>
      </c>
      <c r="K13" s="85">
        <v>41271.534722222219</v>
      </c>
      <c r="L13" s="45">
        <f t="shared" si="0"/>
        <v>3.33</v>
      </c>
      <c r="M13" s="34" t="s">
        <v>24</v>
      </c>
      <c r="N13" s="37">
        <f>IF(COUNTIF(G$4:G13,G13)&gt;1,IF(COUNTIF(F$4:F13,F13)&gt;1,IF(COUNTIF(E$4:E13,E13)&gt;1,1,0),0),0)</f>
        <v>1</v>
      </c>
    </row>
    <row r="14" spans="3:14">
      <c r="C14" s="9">
        <v>11</v>
      </c>
      <c r="D14" s="9">
        <f t="shared" si="1"/>
        <v>52</v>
      </c>
      <c r="E14" s="10" t="s">
        <v>183</v>
      </c>
      <c r="F14" s="35" t="s">
        <v>90</v>
      </c>
      <c r="G14" s="34" t="s">
        <v>319</v>
      </c>
      <c r="H14" s="10" t="s">
        <v>247</v>
      </c>
      <c r="I14" s="9" t="s">
        <v>14</v>
      </c>
      <c r="J14" s="85">
        <v>41271.569444444445</v>
      </c>
      <c r="K14" s="85">
        <v>41271.611111111109</v>
      </c>
      <c r="L14" s="45">
        <f t="shared" si="0"/>
        <v>1</v>
      </c>
      <c r="M14" s="34" t="s">
        <v>15</v>
      </c>
      <c r="N14" s="37">
        <f>IF(COUNTIF(G$4:G14,G14)&gt;1,IF(COUNTIF(F$4:F14,F14)&gt;1,IF(COUNTIF(E$4:E14,E14)&gt;1,1,0),0),0)</f>
        <v>1</v>
      </c>
    </row>
    <row r="15" spans="3:14">
      <c r="C15" s="9">
        <v>12</v>
      </c>
      <c r="D15" s="9">
        <f t="shared" si="1"/>
        <v>52</v>
      </c>
      <c r="E15" s="10" t="s">
        <v>183</v>
      </c>
      <c r="F15" s="35" t="s">
        <v>90</v>
      </c>
      <c r="G15" s="34" t="s">
        <v>320</v>
      </c>
      <c r="H15" s="10" t="s">
        <v>247</v>
      </c>
      <c r="I15" s="9" t="s">
        <v>14</v>
      </c>
      <c r="J15" s="85">
        <v>41271.611111111109</v>
      </c>
      <c r="K15" s="85">
        <v>41271.75</v>
      </c>
      <c r="L15" s="45">
        <f t="shared" si="0"/>
        <v>3.33</v>
      </c>
      <c r="M15" s="34" t="s">
        <v>24</v>
      </c>
      <c r="N15" s="37">
        <f>IF(COUNTIF(G$4:G15,G15)&gt;1,IF(COUNTIF(F$4:F15,F15)&gt;1,IF(COUNTIF(E$4:E15,E15)&gt;1,1,0),0),0)</f>
        <v>0</v>
      </c>
    </row>
    <row r="16" spans="3:14">
      <c r="C16" s="9">
        <v>13</v>
      </c>
      <c r="D16" s="9">
        <f t="shared" si="1"/>
        <v>52</v>
      </c>
      <c r="E16" s="10" t="s">
        <v>183</v>
      </c>
      <c r="F16" s="35" t="s">
        <v>90</v>
      </c>
      <c r="G16" s="34" t="s">
        <v>320</v>
      </c>
      <c r="H16" s="10" t="s">
        <v>247</v>
      </c>
      <c r="I16" s="9" t="s">
        <v>14</v>
      </c>
      <c r="J16" s="85">
        <v>41271.75</v>
      </c>
      <c r="K16" s="85">
        <v>41271.8125</v>
      </c>
      <c r="L16" s="45">
        <f t="shared" si="0"/>
        <v>1.5</v>
      </c>
      <c r="M16" s="34" t="s">
        <v>15</v>
      </c>
      <c r="N16" s="37">
        <f>IF(COUNTIF(G$4:G16,G16)&gt;1,IF(COUNTIF(F$4:F16,F16)&gt;1,IF(COUNTIF(E$4:E16,E16)&gt;1,1,0),0),0)</f>
        <v>1</v>
      </c>
    </row>
    <row r="17" spans="3:14">
      <c r="C17" s="9">
        <v>14</v>
      </c>
      <c r="D17" s="9">
        <f t="shared" si="1"/>
        <v>52</v>
      </c>
      <c r="E17" s="10" t="s">
        <v>183</v>
      </c>
      <c r="F17" s="35" t="s">
        <v>90</v>
      </c>
      <c r="G17" s="34" t="s">
        <v>320</v>
      </c>
      <c r="H17" s="10" t="s">
        <v>247</v>
      </c>
      <c r="I17" s="9" t="s">
        <v>14</v>
      </c>
      <c r="J17" s="85">
        <v>41271.395833333336</v>
      </c>
      <c r="K17" s="85">
        <v>41271.5</v>
      </c>
      <c r="L17" s="45">
        <f t="shared" si="0"/>
        <v>2.5</v>
      </c>
      <c r="M17" s="34" t="s">
        <v>15</v>
      </c>
      <c r="N17" s="37">
        <f>IF(COUNTIF(G$4:G17,G17)&gt;1,IF(COUNTIF(F$4:F17,F17)&gt;1,IF(COUNTIF(E$4:E17,E17)&gt;1,1,0),0),0)</f>
        <v>1</v>
      </c>
    </row>
    <row r="18" spans="3:14">
      <c r="C18" s="9">
        <v>15</v>
      </c>
      <c r="D18" s="9">
        <f t="shared" si="1"/>
        <v>52</v>
      </c>
      <c r="E18" s="10" t="s">
        <v>183</v>
      </c>
      <c r="F18" s="35" t="s">
        <v>90</v>
      </c>
      <c r="G18" s="34" t="s">
        <v>323</v>
      </c>
      <c r="H18" s="10" t="s">
        <v>247</v>
      </c>
      <c r="I18" s="9" t="s">
        <v>14</v>
      </c>
      <c r="J18" s="85">
        <v>41271.5</v>
      </c>
      <c r="K18" s="85">
        <v>41271.583333333336</v>
      </c>
      <c r="L18" s="45">
        <f t="shared" si="0"/>
        <v>2</v>
      </c>
      <c r="M18" s="34" t="s">
        <v>15</v>
      </c>
      <c r="N18" s="37">
        <f>IF(COUNTIF(G$4:G18,G18)&gt;1,IF(COUNTIF(F$4:F18,F18)&gt;1,IF(COUNTIF(E$4:E18,E18)&gt;1,1,0),0),0)</f>
        <v>0</v>
      </c>
    </row>
    <row r="19" spans="3:14">
      <c r="C19" s="9">
        <v>16</v>
      </c>
      <c r="D19" s="9">
        <f t="shared" si="1"/>
        <v>52</v>
      </c>
      <c r="E19" s="10" t="s">
        <v>13</v>
      </c>
      <c r="F19" s="35"/>
      <c r="G19" s="34"/>
      <c r="H19" s="10"/>
      <c r="I19" s="9" t="s">
        <v>14</v>
      </c>
      <c r="J19" s="85"/>
      <c r="K19" s="85"/>
      <c r="L19" s="45">
        <f t="shared" si="0"/>
        <v>0</v>
      </c>
      <c r="M19" s="34"/>
      <c r="N19" s="37">
        <f>IF(COUNTIF(G$4:G19,G19)&gt;1,IF(COUNTIF(F$4:F19,F19)&gt;1,IF(COUNTIF(E$4:E19,E19)&gt;1,1,0),0),0)</f>
        <v>0</v>
      </c>
    </row>
    <row r="20" spans="3:14">
      <c r="C20" s="9">
        <v>17</v>
      </c>
      <c r="D20" s="9">
        <f t="shared" si="1"/>
        <v>52</v>
      </c>
      <c r="E20" s="10"/>
      <c r="F20" s="35"/>
      <c r="G20" s="34"/>
      <c r="H20" s="10"/>
      <c r="I20" s="9" t="s">
        <v>14</v>
      </c>
      <c r="J20" s="85"/>
      <c r="K20" s="85"/>
      <c r="L20" s="45">
        <f t="shared" si="0"/>
        <v>0</v>
      </c>
      <c r="M20" s="34"/>
      <c r="N20" s="37">
        <f>IF(COUNTIF(G$4:G20,G20)&gt;1,IF(COUNTIF(F$4:F20,F20)&gt;1,IF(COUNTIF(E$4:E20,E20)&gt;1,1,0),0),0)</f>
        <v>0</v>
      </c>
    </row>
    <row r="21" spans="3:14">
      <c r="C21" s="9">
        <v>18</v>
      </c>
      <c r="D21" s="9">
        <f t="shared" si="1"/>
        <v>52</v>
      </c>
      <c r="E21" s="10"/>
      <c r="F21" s="35"/>
      <c r="G21" s="34"/>
      <c r="H21" s="10"/>
      <c r="I21" s="9" t="s">
        <v>14</v>
      </c>
      <c r="J21" s="85"/>
      <c r="K21" s="85"/>
      <c r="L21" s="45">
        <f t="shared" si="0"/>
        <v>0</v>
      </c>
      <c r="M21" s="34"/>
      <c r="N21" s="37">
        <f>IF(COUNTIF(G$4:G21,G21)&gt;1,IF(COUNTIF(F$4:F21,F21)&gt;1,IF(COUNTIF(E$4:E21,E21)&gt;1,1,0),0),0)</f>
        <v>0</v>
      </c>
    </row>
    <row r="22" spans="3:14">
      <c r="C22" s="9">
        <v>19</v>
      </c>
      <c r="D22" s="9">
        <f t="shared" si="1"/>
        <v>52</v>
      </c>
      <c r="E22" s="10"/>
      <c r="F22" s="35"/>
      <c r="G22" s="34"/>
      <c r="H22" s="10"/>
      <c r="I22" s="9" t="s">
        <v>14</v>
      </c>
      <c r="J22" s="85"/>
      <c r="K22" s="85"/>
      <c r="L22" s="45">
        <f t="shared" si="0"/>
        <v>0</v>
      </c>
      <c r="M22" s="34"/>
      <c r="N22" s="37">
        <f>IF(COUNTIF(G$4:G22,G22)&gt;1,IF(COUNTIF(F$4:F22,F22)&gt;1,IF(COUNTIF(E$4:E22,E22)&gt;1,1,0),0),0)</f>
        <v>0</v>
      </c>
    </row>
    <row r="23" spans="3:14">
      <c r="C23" s="9">
        <v>20</v>
      </c>
      <c r="D23" s="9">
        <f t="shared" si="1"/>
        <v>52</v>
      </c>
      <c r="E23" s="10"/>
      <c r="F23" s="35"/>
      <c r="G23" s="34"/>
      <c r="H23" s="10"/>
      <c r="I23" s="9" t="s">
        <v>14</v>
      </c>
      <c r="J23" s="85"/>
      <c r="K23" s="85"/>
      <c r="L23" s="45">
        <f t="shared" si="0"/>
        <v>0</v>
      </c>
      <c r="M23" s="34"/>
      <c r="N23" s="37">
        <f>IF(COUNTIF(G$4:G23,G23)&gt;1,IF(COUNTIF(F$4:F23,F23)&gt;1,IF(COUNTIF(E$4:E23,E23)&gt;1,1,0),0),0)</f>
        <v>0</v>
      </c>
    </row>
    <row r="24" spans="3:14">
      <c r="C24" s="9">
        <v>21</v>
      </c>
      <c r="D24" s="9">
        <f t="shared" si="1"/>
        <v>52</v>
      </c>
      <c r="E24" s="10"/>
      <c r="F24" s="35"/>
      <c r="G24" s="34"/>
      <c r="H24" s="10"/>
      <c r="I24" s="9" t="s">
        <v>14</v>
      </c>
      <c r="J24" s="85"/>
      <c r="K24" s="85"/>
      <c r="L24" s="45">
        <f t="shared" si="0"/>
        <v>0</v>
      </c>
      <c r="M24" s="34"/>
      <c r="N24" s="37">
        <f>IF(COUNTIF(G$4:G24,G24)&gt;1,IF(COUNTIF(F$4:F24,F24)&gt;1,IF(COUNTIF(E$4:E24,E24)&gt;1,1,0),0),0)</f>
        <v>0</v>
      </c>
    </row>
    <row r="25" spans="3:14">
      <c r="C25" s="9">
        <v>22</v>
      </c>
      <c r="D25" s="9">
        <f t="shared" si="1"/>
        <v>52</v>
      </c>
      <c r="E25" s="10"/>
      <c r="F25" s="35"/>
      <c r="G25" s="34"/>
      <c r="H25" s="10"/>
      <c r="I25" s="9" t="s">
        <v>14</v>
      </c>
      <c r="J25" s="85"/>
      <c r="K25" s="85"/>
      <c r="L25" s="45">
        <f t="shared" si="0"/>
        <v>0</v>
      </c>
      <c r="M25" s="34"/>
      <c r="N25" s="37">
        <f>IF(COUNTIF(G$4:G25,G25)&gt;1,IF(COUNTIF(F$4:F25,F25)&gt;1,IF(COUNTIF(E$4:E25,E25)&gt;1,1,0),0),0)</f>
        <v>0</v>
      </c>
    </row>
    <row r="26" spans="3:14">
      <c r="C26" s="9">
        <v>23</v>
      </c>
      <c r="D26" s="9">
        <f t="shared" si="1"/>
        <v>52</v>
      </c>
      <c r="E26" s="10"/>
      <c r="F26" s="35"/>
      <c r="G26" s="34"/>
      <c r="H26" s="10"/>
      <c r="I26" s="9" t="s">
        <v>14</v>
      </c>
      <c r="J26" s="85"/>
      <c r="K26" s="85"/>
      <c r="L26" s="45">
        <f t="shared" si="0"/>
        <v>0</v>
      </c>
      <c r="M26" s="34"/>
      <c r="N26" s="37">
        <f>IF(COUNTIF(G$4:G26,G26)&gt;1,IF(COUNTIF(F$4:F26,F26)&gt;1,IF(COUNTIF(E$4:E26,E26)&gt;1,1,0),0),0)</f>
        <v>0</v>
      </c>
    </row>
    <row r="27" spans="3:14">
      <c r="C27" s="9">
        <v>24</v>
      </c>
      <c r="D27" s="9">
        <f t="shared" si="1"/>
        <v>52</v>
      </c>
      <c r="E27" s="10"/>
      <c r="F27" s="35"/>
      <c r="G27" s="34"/>
      <c r="H27" s="10"/>
      <c r="I27" s="9" t="s">
        <v>14</v>
      </c>
      <c r="J27" s="85"/>
      <c r="K27" s="85"/>
      <c r="L27" s="45">
        <f t="shared" si="0"/>
        <v>0</v>
      </c>
      <c r="M27" s="34"/>
      <c r="N27" s="37">
        <f>IF(COUNTIF(G$4:G27,G27)&gt;1,IF(COUNTIF(F$4:F27,F27)&gt;1,IF(COUNTIF(E$4:E27,E27)&gt;1,1,0),0),0)</f>
        <v>0</v>
      </c>
    </row>
    <row r="28" spans="3:14">
      <c r="C28" s="9">
        <v>25</v>
      </c>
      <c r="D28" s="9">
        <f t="shared" si="1"/>
        <v>52</v>
      </c>
      <c r="E28" s="10"/>
      <c r="F28" s="35"/>
      <c r="G28" s="34"/>
      <c r="H28" s="10"/>
      <c r="I28" s="9" t="s">
        <v>14</v>
      </c>
      <c r="J28" s="85"/>
      <c r="K28" s="85"/>
      <c r="L28" s="45">
        <f t="shared" si="0"/>
        <v>0</v>
      </c>
      <c r="M28" s="34"/>
      <c r="N28" s="37">
        <f>IF(COUNTIF(G$4:G28,G28)&gt;1,IF(COUNTIF(F$4:F28,F28)&gt;1,IF(COUNTIF(E$4:E28,E28)&gt;1,1,0),0),0)</f>
        <v>0</v>
      </c>
    </row>
    <row r="29" spans="3:14">
      <c r="C29" s="9">
        <v>26</v>
      </c>
      <c r="D29" s="9">
        <f t="shared" si="1"/>
        <v>52</v>
      </c>
      <c r="E29" s="10"/>
      <c r="F29" s="35"/>
      <c r="G29" s="34"/>
      <c r="H29" s="10"/>
      <c r="I29" s="9" t="s">
        <v>14</v>
      </c>
      <c r="J29" s="85"/>
      <c r="K29" s="85"/>
      <c r="L29" s="45">
        <f t="shared" si="0"/>
        <v>0</v>
      </c>
      <c r="M29" s="34"/>
      <c r="N29" s="37">
        <f>IF(COUNTIF(G$4:G29,G29)&gt;1,IF(COUNTIF(F$4:F29,F29)&gt;1,IF(COUNTIF(E$4:E29,E29)&gt;1,1,0),0),0)</f>
        <v>0</v>
      </c>
    </row>
    <row r="30" spans="3:14">
      <c r="C30" s="9">
        <v>27</v>
      </c>
      <c r="D30" s="9">
        <f t="shared" si="1"/>
        <v>52</v>
      </c>
      <c r="E30" s="10"/>
      <c r="F30" s="35"/>
      <c r="G30" s="34"/>
      <c r="H30" s="10"/>
      <c r="I30" s="9" t="s">
        <v>14</v>
      </c>
      <c r="J30" s="85"/>
      <c r="K30" s="85"/>
      <c r="L30" s="45">
        <f t="shared" si="0"/>
        <v>0</v>
      </c>
      <c r="M30" s="34"/>
      <c r="N30" s="37">
        <f>IF(COUNTIF(G$4:G30,G30)&gt;1,IF(COUNTIF(F$4:F30,F30)&gt;1,IF(COUNTIF(E$4:E30,E30)&gt;1,1,0),0),0)</f>
        <v>0</v>
      </c>
    </row>
    <row r="31" spans="3:14">
      <c r="C31" s="9">
        <v>28</v>
      </c>
      <c r="D31" s="9">
        <f t="shared" si="1"/>
        <v>52</v>
      </c>
      <c r="E31" s="10"/>
      <c r="F31" s="35"/>
      <c r="G31" s="34"/>
      <c r="H31" s="10"/>
      <c r="I31" s="9" t="s">
        <v>14</v>
      </c>
      <c r="J31" s="85"/>
      <c r="K31" s="85"/>
      <c r="L31" s="45">
        <f t="shared" si="0"/>
        <v>0</v>
      </c>
      <c r="M31" s="34"/>
      <c r="N31" s="37">
        <f>IF(COUNTIF(G$4:G31,G31)&gt;1,IF(COUNTIF(F$4:F31,F31)&gt;1,IF(COUNTIF(E$4:E31,E31)&gt;1,1,0),0),0)</f>
        <v>0</v>
      </c>
    </row>
    <row r="32" spans="3:14">
      <c r="C32" s="9">
        <v>29</v>
      </c>
      <c r="D32" s="9">
        <f t="shared" si="1"/>
        <v>52</v>
      </c>
      <c r="E32" s="10"/>
      <c r="F32" s="35"/>
      <c r="G32" s="34"/>
      <c r="H32" s="10"/>
      <c r="I32" s="9" t="s">
        <v>14</v>
      </c>
      <c r="J32" s="85"/>
      <c r="K32" s="85"/>
      <c r="L32" s="45">
        <f t="shared" si="0"/>
        <v>0</v>
      </c>
      <c r="M32" s="34"/>
      <c r="N32" s="37">
        <f>IF(COUNTIF(G$4:G32,G32)&gt;1,IF(COUNTIF(F$4:F32,F32)&gt;1,IF(COUNTIF(E$4:E32,E32)&gt;1,1,0),0),0)</f>
        <v>0</v>
      </c>
    </row>
    <row r="33" spans="3:14" s="72" customFormat="1">
      <c r="C33" s="9">
        <v>30</v>
      </c>
      <c r="D33" s="9">
        <f t="shared" si="1"/>
        <v>52</v>
      </c>
      <c r="E33" s="10"/>
      <c r="F33" s="35"/>
      <c r="G33" s="34"/>
      <c r="H33" s="10"/>
      <c r="I33" s="9" t="s">
        <v>14</v>
      </c>
      <c r="J33" s="85"/>
      <c r="K33" s="85"/>
      <c r="L33" s="45">
        <f t="shared" si="0"/>
        <v>0</v>
      </c>
      <c r="M33" s="34"/>
      <c r="N33" s="37">
        <f>IF(COUNTIF(G$4:G33,G33)&gt;1,IF(COUNTIF(F$4:F33,F33)&gt;1,IF(COUNTIF(E$4:E33,E33)&gt;1,1,0),0),0)</f>
        <v>0</v>
      </c>
    </row>
    <row r="34" spans="3:14" s="72" customFormat="1">
      <c r="C34" s="9">
        <v>31</v>
      </c>
      <c r="D34" s="9">
        <f t="shared" si="1"/>
        <v>52</v>
      </c>
      <c r="E34" s="10"/>
      <c r="F34" s="35"/>
      <c r="G34" s="34"/>
      <c r="H34" s="10"/>
      <c r="I34" s="9" t="s">
        <v>14</v>
      </c>
      <c r="J34" s="85"/>
      <c r="K34" s="85"/>
      <c r="L34" s="45">
        <f t="shared" si="0"/>
        <v>0</v>
      </c>
      <c r="M34" s="34"/>
      <c r="N34" s="37">
        <f>IF(COUNTIF(G$4:G34,G34)&gt;1,IF(COUNTIF(F$4:F34,F34)&gt;1,IF(COUNTIF(E$4:E34,E34)&gt;1,1,0),0),0)</f>
        <v>0</v>
      </c>
    </row>
    <row r="35" spans="3:14" s="72" customFormat="1">
      <c r="C35" s="9">
        <v>32</v>
      </c>
      <c r="D35" s="9">
        <f t="shared" si="1"/>
        <v>52</v>
      </c>
      <c r="E35" s="10"/>
      <c r="F35" s="35"/>
      <c r="G35" s="34"/>
      <c r="H35" s="10"/>
      <c r="I35" s="9" t="s">
        <v>14</v>
      </c>
      <c r="J35" s="85"/>
      <c r="K35" s="85"/>
      <c r="L35" s="45">
        <f t="shared" si="0"/>
        <v>0</v>
      </c>
      <c r="M35" s="34"/>
      <c r="N35" s="37">
        <f>IF(COUNTIF(G$4:G35,G35)&gt;1,IF(COUNTIF(F$4:F35,F35)&gt;1,IF(COUNTIF(E$4:E35,E35)&gt;1,1,0),0),0)</f>
        <v>0</v>
      </c>
    </row>
    <row r="36" spans="3:14" s="72" customFormat="1">
      <c r="C36" s="9">
        <v>33</v>
      </c>
      <c r="D36" s="9">
        <f t="shared" si="1"/>
        <v>52</v>
      </c>
      <c r="E36" s="10"/>
      <c r="F36" s="35"/>
      <c r="G36" s="34"/>
      <c r="H36" s="10"/>
      <c r="I36" s="9" t="s">
        <v>14</v>
      </c>
      <c r="J36" s="85"/>
      <c r="K36" s="85"/>
      <c r="L36" s="45">
        <f t="shared" si="0"/>
        <v>0</v>
      </c>
      <c r="M36" s="34"/>
      <c r="N36" s="37">
        <f>IF(COUNTIF(G$4:G36,G36)&gt;1,IF(COUNTIF(F$4:F36,F36)&gt;1,IF(COUNTIF(E$4:E36,E36)&gt;1,1,0),0),0)</f>
        <v>0</v>
      </c>
    </row>
    <row r="37" spans="3:14" s="72" customFormat="1">
      <c r="C37" s="9">
        <v>34</v>
      </c>
      <c r="D37" s="9">
        <f t="shared" si="1"/>
        <v>52</v>
      </c>
      <c r="E37" s="10"/>
      <c r="F37" s="35"/>
      <c r="G37" s="34"/>
      <c r="H37" s="10"/>
      <c r="I37" s="9" t="s">
        <v>14</v>
      </c>
      <c r="J37" s="85"/>
      <c r="K37" s="85"/>
      <c r="L37" s="45">
        <f t="shared" si="0"/>
        <v>0</v>
      </c>
      <c r="M37" s="34"/>
      <c r="N37" s="37">
        <f>IF(COUNTIF(G$4:G37,G37)&gt;1,IF(COUNTIF(F$4:F37,F37)&gt;1,IF(COUNTIF(E$4:E37,E37)&gt;1,1,0),0),0)</f>
        <v>0</v>
      </c>
    </row>
    <row r="38" spans="3:14" s="72" customFormat="1">
      <c r="C38" s="9">
        <v>35</v>
      </c>
      <c r="D38" s="9">
        <f t="shared" si="1"/>
        <v>52</v>
      </c>
      <c r="E38" s="10"/>
      <c r="F38" s="35"/>
      <c r="G38" s="35"/>
      <c r="H38" s="10"/>
      <c r="I38" s="9" t="s">
        <v>14</v>
      </c>
      <c r="J38" s="85"/>
      <c r="K38" s="85"/>
      <c r="L38" s="45">
        <f t="shared" si="0"/>
        <v>0</v>
      </c>
      <c r="M38" s="34"/>
      <c r="N38" s="37">
        <f>IF(COUNTIF(G$4:G38,G38)&gt;1,IF(COUNTIF(F$4:F38,F38)&gt;1,IF(COUNTIF(E$4:E38,E38)&gt;1,1,0),0),0)</f>
        <v>0</v>
      </c>
    </row>
    <row r="39" spans="3:14" s="72" customFormat="1">
      <c r="C39" s="9">
        <v>36</v>
      </c>
      <c r="D39" s="9">
        <f t="shared" si="1"/>
        <v>52</v>
      </c>
      <c r="E39" s="10"/>
      <c r="F39" s="35"/>
      <c r="G39" s="35"/>
      <c r="H39" s="10"/>
      <c r="I39" s="9" t="s">
        <v>14</v>
      </c>
      <c r="J39" s="85"/>
      <c r="K39" s="85"/>
      <c r="L39" s="45">
        <f t="shared" si="0"/>
        <v>0</v>
      </c>
      <c r="M39" s="34"/>
      <c r="N39" s="37">
        <f>IF(COUNTIF(G$4:G39,G39)&gt;1,IF(COUNTIF(F$4:F39,F39)&gt;1,IF(COUNTIF(E$4:E39,E39)&gt;1,1,0),0),0)</f>
        <v>0</v>
      </c>
    </row>
    <row r="40" spans="3:14" s="72" customFormat="1">
      <c r="C40" s="9">
        <v>37</v>
      </c>
      <c r="D40" s="9">
        <f t="shared" si="1"/>
        <v>52</v>
      </c>
      <c r="E40" s="10"/>
      <c r="F40" s="35"/>
      <c r="G40" s="35"/>
      <c r="H40" s="10"/>
      <c r="I40" s="9" t="s">
        <v>14</v>
      </c>
      <c r="J40" s="85"/>
      <c r="K40" s="85"/>
      <c r="L40" s="45">
        <f t="shared" si="0"/>
        <v>0</v>
      </c>
      <c r="M40" s="34"/>
      <c r="N40" s="37">
        <f>IF(COUNTIF(G$4:G40,G40)&gt;1,IF(COUNTIF(F$4:F40,F40)&gt;1,IF(COUNTIF(E$4:E40,E40)&gt;1,1,0),0),0)</f>
        <v>0</v>
      </c>
    </row>
    <row r="41" spans="3:14" s="72" customFormat="1">
      <c r="C41" s="9">
        <v>38</v>
      </c>
      <c r="D41" s="9">
        <f t="shared" si="1"/>
        <v>52</v>
      </c>
      <c r="E41" s="10"/>
      <c r="F41" s="35"/>
      <c r="G41" s="35"/>
      <c r="H41" s="10"/>
      <c r="I41" s="9" t="s">
        <v>14</v>
      </c>
      <c r="J41" s="85"/>
      <c r="K41" s="85"/>
      <c r="L41" s="45">
        <f t="shared" si="0"/>
        <v>0</v>
      </c>
      <c r="M41" s="34"/>
      <c r="N41" s="37">
        <f>IF(COUNTIF(G$4:G41,G41)&gt;1,IF(COUNTIF(F$4:F41,F41)&gt;1,IF(COUNTIF(E$4:E41,E41)&gt;1,1,0),0),0)</f>
        <v>0</v>
      </c>
    </row>
    <row r="42" spans="3:14" s="72" customFormat="1">
      <c r="C42" s="9">
        <v>39</v>
      </c>
      <c r="D42" s="9">
        <f t="shared" si="1"/>
        <v>52</v>
      </c>
      <c r="E42" s="10"/>
      <c r="F42" s="35"/>
      <c r="G42" s="35"/>
      <c r="H42" s="10"/>
      <c r="I42" s="9" t="s">
        <v>14</v>
      </c>
      <c r="J42" s="85"/>
      <c r="K42" s="85"/>
      <c r="L42" s="45">
        <f t="shared" si="0"/>
        <v>0</v>
      </c>
      <c r="M42" s="34"/>
      <c r="N42" s="37">
        <f>IF(COUNTIF(G$4:G42,G42)&gt;1,IF(COUNTIF(F$4:F42,F42)&gt;1,IF(COUNTIF(E$4:E42,E42)&gt;1,1,0),0),0)</f>
        <v>0</v>
      </c>
    </row>
    <row r="43" spans="3:14" s="72" customFormat="1">
      <c r="C43" s="9">
        <v>40</v>
      </c>
      <c r="D43" s="9">
        <f t="shared" si="1"/>
        <v>52</v>
      </c>
      <c r="E43" s="10"/>
      <c r="F43" s="35"/>
      <c r="G43" s="35"/>
      <c r="H43" s="10"/>
      <c r="I43" s="9" t="s">
        <v>14</v>
      </c>
      <c r="J43" s="85"/>
      <c r="K43" s="85"/>
      <c r="L43" s="45">
        <f t="shared" si="0"/>
        <v>0</v>
      </c>
      <c r="M43" s="34"/>
      <c r="N43" s="37">
        <f>IF(COUNTIF(G$4:G43,G43)&gt;1,IF(COUNTIF(F$4:F43,F43)&gt;1,IF(COUNTIF(E$4:E43,E43)&gt;1,1,0),0),0)</f>
        <v>0</v>
      </c>
    </row>
    <row r="44" spans="3:14" s="72" customFormat="1">
      <c r="C44" s="9">
        <v>41</v>
      </c>
      <c r="D44" s="9">
        <f t="shared" si="1"/>
        <v>52</v>
      </c>
      <c r="E44" s="10"/>
      <c r="F44" s="35"/>
      <c r="G44" s="35"/>
      <c r="H44" s="10"/>
      <c r="I44" s="9" t="s">
        <v>14</v>
      </c>
      <c r="J44" s="85"/>
      <c r="K44" s="85"/>
      <c r="L44" s="45">
        <f t="shared" si="0"/>
        <v>0</v>
      </c>
      <c r="M44" s="34"/>
      <c r="N44" s="37">
        <f>IF(COUNTIF(G$4:G44,G44)&gt;1,IF(COUNTIF(F$4:F44,F44)&gt;1,IF(COUNTIF(E$4:E44,E44)&gt;1,1,0),0),0)</f>
        <v>0</v>
      </c>
    </row>
    <row r="45" spans="3:14" s="72" customFormat="1">
      <c r="C45" s="9">
        <v>42</v>
      </c>
      <c r="D45" s="9">
        <f t="shared" si="1"/>
        <v>52</v>
      </c>
      <c r="E45" s="10"/>
      <c r="F45" s="35"/>
      <c r="G45" s="35"/>
      <c r="H45" s="10"/>
      <c r="I45" s="9" t="s">
        <v>14</v>
      </c>
      <c r="J45" s="85"/>
      <c r="K45" s="85"/>
      <c r="L45" s="45">
        <f t="shared" si="0"/>
        <v>0</v>
      </c>
      <c r="M45" s="34"/>
      <c r="N45" s="37">
        <f>IF(COUNTIF(G$4:G45,G45)&gt;1,IF(COUNTIF(F$4:F45,F45)&gt;1,IF(COUNTIF(E$4:E45,E45)&gt;1,1,0),0),0)</f>
        <v>0</v>
      </c>
    </row>
    <row r="46" spans="3:14" s="72" customFormat="1">
      <c r="C46" s="9">
        <v>43</v>
      </c>
      <c r="D46" s="9">
        <f t="shared" si="1"/>
        <v>52</v>
      </c>
      <c r="E46" s="10"/>
      <c r="F46" s="35"/>
      <c r="G46" s="35"/>
      <c r="H46" s="10"/>
      <c r="I46" s="9" t="s">
        <v>14</v>
      </c>
      <c r="J46" s="85"/>
      <c r="K46" s="85"/>
      <c r="L46" s="45">
        <f t="shared" si="0"/>
        <v>0</v>
      </c>
      <c r="M46" s="34"/>
      <c r="N46" s="37">
        <f>IF(COUNTIF(G$4:G46,G46)&gt;1,IF(COUNTIF(F$4:F46,F46)&gt;1,IF(COUNTIF(E$4:E46,E46)&gt;1,1,0),0),0)</f>
        <v>0</v>
      </c>
    </row>
    <row r="47" spans="3:14" s="72" customFormat="1">
      <c r="C47" s="9">
        <v>44</v>
      </c>
      <c r="D47" s="9">
        <f t="shared" si="1"/>
        <v>52</v>
      </c>
      <c r="E47" s="10"/>
      <c r="F47" s="35"/>
      <c r="G47" s="35"/>
      <c r="H47" s="10"/>
      <c r="I47" s="9" t="s">
        <v>14</v>
      </c>
      <c r="J47" s="85"/>
      <c r="K47" s="85"/>
      <c r="L47" s="45">
        <f t="shared" si="0"/>
        <v>0</v>
      </c>
      <c r="M47" s="34"/>
      <c r="N47" s="37">
        <f>IF(COUNTIF(G$4:G47,G47)&gt;1,IF(COUNTIF(F$4:F47,F47)&gt;1,IF(COUNTIF(E$4:E47,E47)&gt;1,1,0),0),0)</f>
        <v>0</v>
      </c>
    </row>
    <row r="48" spans="3:14" s="72" customFormat="1">
      <c r="C48" s="9">
        <v>45</v>
      </c>
      <c r="D48" s="9">
        <f t="shared" si="1"/>
        <v>52</v>
      </c>
      <c r="E48" s="10"/>
      <c r="F48" s="35"/>
      <c r="G48" s="35"/>
      <c r="H48" s="10"/>
      <c r="I48" s="9" t="s">
        <v>14</v>
      </c>
      <c r="J48" s="85"/>
      <c r="K48" s="85"/>
      <c r="L48" s="45">
        <f t="shared" si="0"/>
        <v>0</v>
      </c>
      <c r="M48" s="34"/>
      <c r="N48" s="37">
        <f>IF(COUNTIF(G$4:G48,G48)&gt;1,IF(COUNTIF(F$4:F48,F48)&gt;1,IF(COUNTIF(E$4:E48,E48)&gt;1,1,0),0),0)</f>
        <v>0</v>
      </c>
    </row>
    <row r="49" spans="3:14" s="72" customFormat="1">
      <c r="C49" s="9">
        <v>46</v>
      </c>
      <c r="D49" s="9">
        <f t="shared" si="1"/>
        <v>52</v>
      </c>
      <c r="E49" s="10"/>
      <c r="F49" s="35"/>
      <c r="G49" s="35"/>
      <c r="H49" s="10"/>
      <c r="I49" s="9" t="s">
        <v>14</v>
      </c>
      <c r="J49" s="85"/>
      <c r="K49" s="85"/>
      <c r="L49" s="45">
        <f t="shared" si="0"/>
        <v>0</v>
      </c>
      <c r="M49" s="34"/>
      <c r="N49" s="37">
        <f>IF(COUNTIF(G$4:G49,G49)&gt;1,IF(COUNTIF(F$4:F49,F49)&gt;1,IF(COUNTIF(E$4:E49,E49)&gt;1,1,0),0),0)</f>
        <v>0</v>
      </c>
    </row>
    <row r="50" spans="3:14" s="72" customFormat="1">
      <c r="C50" s="9">
        <v>47</v>
      </c>
      <c r="D50" s="9">
        <f t="shared" si="1"/>
        <v>52</v>
      </c>
      <c r="E50" s="10"/>
      <c r="F50" s="35"/>
      <c r="G50" s="35"/>
      <c r="H50" s="10"/>
      <c r="I50" s="9" t="s">
        <v>14</v>
      </c>
      <c r="J50" s="85"/>
      <c r="K50" s="85"/>
      <c r="L50" s="45">
        <f t="shared" si="0"/>
        <v>0</v>
      </c>
      <c r="M50" s="34"/>
      <c r="N50" s="37">
        <f>IF(COUNTIF(G$4:G50,G50)&gt;1,IF(COUNTIF(F$4:F50,F50)&gt;1,IF(COUNTIF(E$4:E50,E50)&gt;1,1,0),0),0)</f>
        <v>0</v>
      </c>
    </row>
    <row r="51" spans="3:14" s="72" customFormat="1">
      <c r="C51" s="9">
        <v>48</v>
      </c>
      <c r="D51" s="9">
        <f t="shared" si="1"/>
        <v>52</v>
      </c>
      <c r="E51" s="10"/>
      <c r="F51" s="35"/>
      <c r="G51" s="35"/>
      <c r="H51" s="10"/>
      <c r="I51" s="9" t="s">
        <v>14</v>
      </c>
      <c r="J51" s="85"/>
      <c r="K51" s="85"/>
      <c r="L51" s="45">
        <f t="shared" si="0"/>
        <v>0</v>
      </c>
      <c r="M51" s="34"/>
      <c r="N51" s="37">
        <f>IF(COUNTIF(G$4:G51,G51)&gt;1,IF(COUNTIF(F$4:F51,F51)&gt;1,IF(COUNTIF(E$4:E51,E51)&gt;1,1,0),0),0)</f>
        <v>0</v>
      </c>
    </row>
    <row r="52" spans="3:14" s="72" customFormat="1">
      <c r="C52" s="9">
        <v>49</v>
      </c>
      <c r="D52" s="9">
        <f t="shared" si="1"/>
        <v>52</v>
      </c>
      <c r="E52" s="10"/>
      <c r="F52" s="35"/>
      <c r="G52" s="35"/>
      <c r="H52" s="10"/>
      <c r="I52" s="9" t="s">
        <v>14</v>
      </c>
      <c r="J52" s="85"/>
      <c r="K52" s="85"/>
      <c r="L52" s="45">
        <f t="shared" si="0"/>
        <v>0</v>
      </c>
      <c r="M52" s="34"/>
      <c r="N52" s="37">
        <f>IF(COUNTIF(G$4:G52,G52)&gt;1,IF(COUNTIF(F$4:F52,F52)&gt;1,IF(COUNTIF(E$4:E52,E52)&gt;1,1,0),0),0)</f>
        <v>0</v>
      </c>
    </row>
    <row r="53" spans="3:14">
      <c r="C53" s="9">
        <v>50</v>
      </c>
      <c r="D53" s="9">
        <f t="shared" si="1"/>
        <v>52</v>
      </c>
      <c r="E53" s="10"/>
      <c r="F53" s="35"/>
      <c r="G53" s="35"/>
      <c r="H53" s="10"/>
      <c r="I53" s="9" t="s">
        <v>14</v>
      </c>
      <c r="J53" s="85"/>
      <c r="K53" s="85"/>
      <c r="L53" s="45">
        <f t="shared" si="0"/>
        <v>0</v>
      </c>
      <c r="M53" s="34"/>
      <c r="N53" s="37">
        <f>IF(COUNTIF(G$4:G53,G53)&gt;1,IF(COUNTIF(F$4:F53,F53)&gt;1,IF(COUNTIF(E$4:E53,E53)&gt;1,1,0),0),0)</f>
        <v>0</v>
      </c>
    </row>
    <row r="55" spans="3:14">
      <c r="C55" s="3" t="s">
        <v>0</v>
      </c>
      <c r="D55" s="23" t="s">
        <v>1</v>
      </c>
      <c r="E55" s="24" t="s">
        <v>2</v>
      </c>
      <c r="F55" s="25" t="s">
        <v>3</v>
      </c>
      <c r="G55" s="26" t="s">
        <v>4</v>
      </c>
      <c r="H55" s="24" t="s">
        <v>5</v>
      </c>
      <c r="I55" s="23" t="s">
        <v>6</v>
      </c>
      <c r="J55" s="27" t="s">
        <v>7</v>
      </c>
      <c r="K55" s="28" t="s">
        <v>8</v>
      </c>
      <c r="L55" s="23" t="s">
        <v>9</v>
      </c>
      <c r="M55" s="29" t="s">
        <v>10</v>
      </c>
      <c r="N55" s="49" t="s">
        <v>11</v>
      </c>
    </row>
    <row r="56" spans="3:14">
      <c r="C56" s="46">
        <v>1</v>
      </c>
      <c r="D56" s="9">
        <f t="shared" ref="D56:D66" si="2">D4</f>
        <v>52</v>
      </c>
      <c r="E56" s="10" t="str">
        <f>IF(N4=0,IF(TEXT(E4,"")="Linermgmt","Liner Management",TEXT(E4,"")),"")</f>
        <v>Liner Management</v>
      </c>
      <c r="F56" s="10" t="str">
        <f>IF(N4=0,IF(TEXT(F4,"")="General","",TEXT(F4,"")),"")</f>
        <v>Good Rich</v>
      </c>
      <c r="G56" s="34" t="str">
        <f>IF(N4=0,TEXT(G4,""),"")</f>
        <v xml:space="preserve">Dynamic Alerts  </v>
      </c>
      <c r="H56" s="35" t="str">
        <f t="shared" ref="H56:H65" si="3">TEXT(H4,"")</f>
        <v>Development</v>
      </c>
      <c r="I56" s="9" t="s">
        <v>14</v>
      </c>
      <c r="J56" s="85">
        <f t="array" ref="J56">MIN(IF(G56=G4:G20,J4:J20))</f>
        <v>41269.395833333336</v>
      </c>
      <c r="K56" s="85">
        <f t="array" ref="K56">MAX(IF(G56=G4:G20,K4:K20))</f>
        <v>41269.6875</v>
      </c>
      <c r="L56" s="56">
        <f t="array" ref="L56">SUM(IF(G56=TIP,THIP))</f>
        <v>5.5</v>
      </c>
      <c r="M56" s="35" t="str">
        <f t="shared" ref="M56:M80" si="4">TEXT(INDEX(SIP,SUMPRODUCT(MAX((TIP=G56)*ROW(TIP)))-ROW(SIP)+1),"")</f>
        <v>Completed</v>
      </c>
      <c r="N56" s="47"/>
    </row>
    <row r="57" spans="3:14">
      <c r="C57" s="46">
        <v>2</v>
      </c>
      <c r="D57" s="9">
        <f t="shared" si="2"/>
        <v>52</v>
      </c>
      <c r="E57" s="10" t="str">
        <f t="shared" ref="E57:E80" si="5">IF(N5=0,IF(TEXT(E5,"")="Linermgmt","Liner Management",TEXT(E5,"")),"")</f>
        <v>Liner Management</v>
      </c>
      <c r="F57" s="10" t="str">
        <f t="shared" ref="F57:F80" si="6">IF(N5=0,IF(TEXT(F5,"")="General","",TEXT(F5,"")),"")</f>
        <v>Good Rich</v>
      </c>
      <c r="G57" s="34" t="str">
        <f t="shared" ref="G57:G80" si="7">IF(N5=0,TEXT(G5,""),"")</f>
        <v>Dynamic Reports KT</v>
      </c>
      <c r="H57" s="35" t="str">
        <f t="shared" si="3"/>
        <v>Others</v>
      </c>
      <c r="I57" s="9" t="s">
        <v>14</v>
      </c>
      <c r="J57" s="85">
        <f t="array" ref="J57">MIN(IF(G57=G4:G21,J4:J21))</f>
        <v>41269.479166666664</v>
      </c>
      <c r="K57" s="85">
        <f t="array" ref="K57">MAX(IF(G57=G4:G28,K4:K28))</f>
        <v>41269.541666666664</v>
      </c>
      <c r="L57" s="56">
        <f t="array" ref="L57">SUM(IF(G57=TIP,THIP))</f>
        <v>1.5</v>
      </c>
      <c r="M57" s="35" t="str">
        <f t="shared" si="4"/>
        <v>Completed</v>
      </c>
      <c r="N57" s="47"/>
    </row>
    <row r="58" spans="3:14" hidden="1">
      <c r="C58" s="46">
        <v>2</v>
      </c>
      <c r="D58" s="9">
        <f t="shared" si="2"/>
        <v>52</v>
      </c>
      <c r="E58" s="10" t="str">
        <f t="shared" si="5"/>
        <v/>
      </c>
      <c r="F58" s="10" t="str">
        <f t="shared" si="6"/>
        <v/>
      </c>
      <c r="G58" s="34" t="str">
        <f t="shared" si="7"/>
        <v/>
      </c>
      <c r="H58" s="35" t="str">
        <f t="shared" si="3"/>
        <v>Development</v>
      </c>
      <c r="I58" s="9" t="s">
        <v>14</v>
      </c>
      <c r="J58" s="85">
        <f t="array" ref="J58">MIN(IF(G58=G4:G22,J4:J22))</f>
        <v>0</v>
      </c>
      <c r="K58" s="85">
        <f t="array" ref="K58">MAX(IF(G58=G4:G28,K4:K28))</f>
        <v>0</v>
      </c>
      <c r="L58" s="56">
        <f t="array" ref="L58">SUM(IF(G58=TIP,THIP))</f>
        <v>0</v>
      </c>
      <c r="M58" s="35" t="str">
        <f t="shared" si="4"/>
        <v/>
      </c>
      <c r="N58" s="47"/>
    </row>
    <row r="59" spans="3:14">
      <c r="C59" s="46">
        <v>3</v>
      </c>
      <c r="D59" s="9">
        <f t="shared" si="2"/>
        <v>52</v>
      </c>
      <c r="E59" s="10" t="str">
        <f t="shared" si="5"/>
        <v>Liner Management</v>
      </c>
      <c r="F59" s="10" t="str">
        <f t="shared" si="6"/>
        <v>Good Rich</v>
      </c>
      <c r="G59" s="34" t="str">
        <f t="shared" si="7"/>
        <v>Dynamic Alerts -Changes</v>
      </c>
      <c r="H59" s="35" t="str">
        <f t="shared" si="3"/>
        <v>Development</v>
      </c>
      <c r="I59" s="9" t="s">
        <v>14</v>
      </c>
      <c r="J59" s="85">
        <f t="array" ref="J59">MIN(IF(G59=G4:G23,J4:J23))</f>
        <v>41269.694444444445</v>
      </c>
      <c r="K59" s="85">
        <f t="array" ref="K59">MAX(IF(G59=G4:G28,K4:K28))</f>
        <v>41269.75</v>
      </c>
      <c r="L59" s="56">
        <f t="array" ref="L59">SUM(IF(G59=TIP,THIP))</f>
        <v>1.33</v>
      </c>
      <c r="M59" s="35" t="str">
        <f t="shared" si="4"/>
        <v>WIP</v>
      </c>
      <c r="N59" s="47"/>
    </row>
    <row r="60" spans="3:14">
      <c r="C60" s="9">
        <v>4</v>
      </c>
      <c r="D60" s="9">
        <f t="shared" si="2"/>
        <v>52</v>
      </c>
      <c r="E60" s="10" t="str">
        <f t="shared" si="5"/>
        <v>Liner Management</v>
      </c>
      <c r="F60" s="10" t="str">
        <f t="shared" si="6"/>
        <v>Good Rich</v>
      </c>
      <c r="G60" s="34" t="str">
        <f t="shared" si="7"/>
        <v>Dynamic Reports Changes</v>
      </c>
      <c r="H60" s="35" t="str">
        <f t="shared" si="3"/>
        <v>Development</v>
      </c>
      <c r="I60" s="9" t="s">
        <v>14</v>
      </c>
      <c r="J60" s="85">
        <f t="array" ref="J60">MIN(IF(G60=G4:G24,J4:J24))</f>
        <v>41269.75</v>
      </c>
      <c r="K60" s="85">
        <f t="array" ref="K60">MAX(IF(G60=G4:G28,K4:K28))</f>
        <v>41269.8125</v>
      </c>
      <c r="L60" s="56">
        <f t="array" ref="L60">SUM(IF(G60=TIP,THIP))</f>
        <v>1.5</v>
      </c>
      <c r="M60" s="35" t="str">
        <f t="shared" si="4"/>
        <v>Completed</v>
      </c>
      <c r="N60" s="9"/>
    </row>
    <row r="61" spans="3:14">
      <c r="C61" s="46">
        <v>5</v>
      </c>
      <c r="D61" s="9">
        <f t="shared" si="2"/>
        <v>52</v>
      </c>
      <c r="E61" s="10" t="str">
        <f t="shared" si="5"/>
        <v>Liner Management</v>
      </c>
      <c r="F61" s="10" t="str">
        <f t="shared" si="6"/>
        <v>Good Rich</v>
      </c>
      <c r="G61" s="34" t="str">
        <f t="shared" si="7"/>
        <v>Masters Module bug fix</v>
      </c>
      <c r="H61" s="35" t="str">
        <f t="shared" si="3"/>
        <v>Development</v>
      </c>
      <c r="I61" s="9" t="s">
        <v>14</v>
      </c>
      <c r="J61" s="85">
        <f t="array" ref="J61">MIN(IF(G61=G4:G25,J4:J25))</f>
        <v>41270.395833333336</v>
      </c>
      <c r="K61" s="85">
        <f t="array" ref="K61">MAX(IF(G61=G4:G28,K4:K28))</f>
        <v>41271.611111111109</v>
      </c>
      <c r="L61" s="56">
        <f t="array" ref="L61">SUM(IF(G61=TIP,THIP))</f>
        <v>13.99</v>
      </c>
      <c r="M61" s="35" t="str">
        <f t="shared" si="4"/>
        <v>Completed</v>
      </c>
      <c r="N61" s="47"/>
    </row>
    <row r="62" spans="3:14" hidden="1">
      <c r="C62" s="46">
        <v>3</v>
      </c>
      <c r="D62" s="9">
        <f t="shared" si="2"/>
        <v>52</v>
      </c>
      <c r="E62" s="10" t="str">
        <f t="shared" si="5"/>
        <v/>
      </c>
      <c r="F62" s="10" t="str">
        <f t="shared" si="6"/>
        <v/>
      </c>
      <c r="G62" s="34" t="str">
        <f t="shared" si="7"/>
        <v/>
      </c>
      <c r="H62" s="35" t="str">
        <f t="shared" si="3"/>
        <v>Development</v>
      </c>
      <c r="I62" s="9" t="s">
        <v>14</v>
      </c>
      <c r="J62" s="85">
        <f t="array" ref="J62">MIN(IF(G62=G4:G26,J4:J26))</f>
        <v>0</v>
      </c>
      <c r="K62" s="85">
        <f t="array" ref="K62">MAX(IF(G62=G4:G28,K4:K28))</f>
        <v>0</v>
      </c>
      <c r="L62" s="56">
        <f t="array" ref="L62">SUM(IF(G62=TIP,THIP))</f>
        <v>0</v>
      </c>
      <c r="M62" s="35" t="str">
        <f t="shared" si="4"/>
        <v/>
      </c>
      <c r="N62" s="47"/>
    </row>
    <row r="63" spans="3:14" hidden="1">
      <c r="C63" s="9">
        <v>3</v>
      </c>
      <c r="D63" s="9">
        <f t="shared" si="2"/>
        <v>52</v>
      </c>
      <c r="E63" s="10" t="str">
        <f t="shared" si="5"/>
        <v/>
      </c>
      <c r="F63" s="10" t="str">
        <f t="shared" si="6"/>
        <v/>
      </c>
      <c r="G63" s="34" t="str">
        <f t="shared" si="7"/>
        <v/>
      </c>
      <c r="H63" s="35" t="str">
        <f t="shared" si="3"/>
        <v>Development</v>
      </c>
      <c r="I63" s="9" t="s">
        <v>14</v>
      </c>
      <c r="J63" s="85">
        <f t="array" ref="J63">MIN(IF(G63=G4:G28,J4:J28))</f>
        <v>0</v>
      </c>
      <c r="K63" s="85">
        <f t="array" ref="K63">MAX(IF(G63=G4:G28,K4:K28))</f>
        <v>0</v>
      </c>
      <c r="L63" s="56">
        <f t="array" ref="L63">SUM(IF(G63=TIP,THIP))</f>
        <v>0</v>
      </c>
      <c r="M63" s="35" t="str">
        <f t="shared" si="4"/>
        <v/>
      </c>
      <c r="N63" s="9"/>
    </row>
    <row r="64" spans="3:14" hidden="1">
      <c r="C64" s="46">
        <v>5</v>
      </c>
      <c r="D64" s="9">
        <f t="shared" si="2"/>
        <v>52</v>
      </c>
      <c r="E64" s="10" t="str">
        <f t="shared" si="5"/>
        <v/>
      </c>
      <c r="F64" s="10" t="str">
        <f t="shared" si="6"/>
        <v/>
      </c>
      <c r="G64" s="34" t="str">
        <f t="shared" si="7"/>
        <v/>
      </c>
      <c r="H64" s="35" t="str">
        <f t="shared" si="3"/>
        <v>Development</v>
      </c>
      <c r="I64" s="9" t="s">
        <v>14</v>
      </c>
      <c r="J64" s="85">
        <f t="array" ref="J64">MIN(IF(G64=G4:G28,J4:J28))</f>
        <v>0</v>
      </c>
      <c r="K64" s="85">
        <f t="array" ref="K64">MAX(IF(G64=G4:G28,K4:K28))</f>
        <v>0</v>
      </c>
      <c r="L64" s="56">
        <f t="array" ref="L64">SUM(IF(G64=TIP,THIP))</f>
        <v>0</v>
      </c>
      <c r="M64" s="35" t="str">
        <f t="shared" si="4"/>
        <v/>
      </c>
      <c r="N64" s="9"/>
    </row>
    <row r="65" spans="3:14" hidden="1">
      <c r="C65" s="46">
        <v>2</v>
      </c>
      <c r="D65" s="9">
        <f t="shared" si="2"/>
        <v>52</v>
      </c>
      <c r="E65" s="10" t="str">
        <f t="shared" si="5"/>
        <v/>
      </c>
      <c r="F65" s="10" t="str">
        <f t="shared" si="6"/>
        <v/>
      </c>
      <c r="G65" s="34" t="str">
        <f t="shared" si="7"/>
        <v/>
      </c>
      <c r="H65" s="35" t="str">
        <f t="shared" si="3"/>
        <v>Development</v>
      </c>
      <c r="I65" s="9" t="s">
        <v>14</v>
      </c>
      <c r="J65" s="85">
        <f t="array" ref="J65">MIN(IF(G65=G4:G28,J4:J28))</f>
        <v>0</v>
      </c>
      <c r="K65" s="85">
        <f t="array" ref="K65">MAX(IF(G65=G4:G28,K4:K28))</f>
        <v>0</v>
      </c>
      <c r="L65" s="56">
        <f t="array" ref="L65">SUM(IF(G65=TIP,THIP))</f>
        <v>0</v>
      </c>
      <c r="M65" s="35" t="str">
        <f t="shared" si="4"/>
        <v/>
      </c>
      <c r="N65" s="9"/>
    </row>
    <row r="66" spans="3:14" hidden="1">
      <c r="C66" s="46">
        <v>4</v>
      </c>
      <c r="D66" s="9">
        <f t="shared" si="2"/>
        <v>52</v>
      </c>
      <c r="E66" s="10" t="str">
        <f t="shared" si="5"/>
        <v/>
      </c>
      <c r="F66" s="10" t="str">
        <f t="shared" si="6"/>
        <v/>
      </c>
      <c r="G66" s="34" t="str">
        <f t="shared" si="7"/>
        <v/>
      </c>
      <c r="H66" s="35" t="str">
        <f t="shared" ref="H66" si="8">TEXT(H14,"")</f>
        <v>Development</v>
      </c>
      <c r="I66" s="9" t="s">
        <v>14</v>
      </c>
      <c r="J66" s="85">
        <f t="array" ref="J66">MIN(IF(G66=G4:G28,J4:J28))</f>
        <v>0</v>
      </c>
      <c r="K66" s="85">
        <f t="array" ref="K66">MAX(IF(G66=G4:G28,K4:K28))</f>
        <v>0</v>
      </c>
      <c r="L66" s="56">
        <f t="array" ref="L66">SUM(IF(G66=TIP,THIP))</f>
        <v>0</v>
      </c>
      <c r="M66" s="35" t="str">
        <f t="shared" si="4"/>
        <v/>
      </c>
      <c r="N66" s="9"/>
    </row>
    <row r="67" spans="3:14">
      <c r="C67" s="9">
        <v>6</v>
      </c>
      <c r="D67" s="9">
        <f t="shared" ref="D67:D80" si="9">D15</f>
        <v>52</v>
      </c>
      <c r="E67" s="10" t="str">
        <f t="shared" si="5"/>
        <v>Liner Management</v>
      </c>
      <c r="F67" s="10" t="str">
        <f t="shared" si="6"/>
        <v>Good Rich</v>
      </c>
      <c r="G67" s="34" t="str">
        <f t="shared" si="7"/>
        <v>Depot Contract Bug fix</v>
      </c>
      <c r="H67" s="35" t="str">
        <f t="shared" ref="H67" si="10">TEXT(H15,"")</f>
        <v>Development</v>
      </c>
      <c r="I67" s="9" t="s">
        <v>14</v>
      </c>
      <c r="J67" s="85">
        <f t="array" ref="J67">MIN(IF(G67=G4:G28,J4:J28))</f>
        <v>41271.395833333336</v>
      </c>
      <c r="K67" s="85">
        <f t="array" ref="K67">MAX(IF(G67=G4:G28,K4:K28))</f>
        <v>41271.8125</v>
      </c>
      <c r="L67" s="56">
        <f t="array" ref="L67">SUM(IF(G67=TIP,THIP))</f>
        <v>7.33</v>
      </c>
      <c r="M67" s="35" t="str">
        <f t="shared" si="4"/>
        <v>Completed</v>
      </c>
      <c r="N67" s="9"/>
    </row>
    <row r="68" spans="3:14" hidden="1">
      <c r="C68" s="9">
        <v>3</v>
      </c>
      <c r="D68" s="9">
        <f t="shared" si="9"/>
        <v>52</v>
      </c>
      <c r="E68" s="10" t="str">
        <f t="shared" si="5"/>
        <v/>
      </c>
      <c r="F68" s="10" t="str">
        <f t="shared" si="6"/>
        <v/>
      </c>
      <c r="G68" s="34" t="str">
        <f t="shared" si="7"/>
        <v/>
      </c>
      <c r="H68" s="35" t="str">
        <f t="shared" ref="H68" si="11">TEXT(H16,"")</f>
        <v>Development</v>
      </c>
      <c r="I68" s="9" t="s">
        <v>14</v>
      </c>
      <c r="J68" s="85">
        <f t="array" ref="J68">MIN(IF(G68=G4:G28,J4:J28))</f>
        <v>0</v>
      </c>
      <c r="K68" s="85">
        <f t="array" ref="K68">MAX(IF(G68=TIP,EDIP))</f>
        <v>0</v>
      </c>
      <c r="L68" s="56">
        <f t="array" ref="L68">SUM(IF(G68=TIP,THIP))</f>
        <v>0</v>
      </c>
      <c r="M68" s="35" t="str">
        <f t="shared" si="4"/>
        <v/>
      </c>
      <c r="N68" s="9"/>
    </row>
    <row r="69" spans="3:14" hidden="1">
      <c r="C69" s="46">
        <v>4</v>
      </c>
      <c r="D69" s="9">
        <f t="shared" si="9"/>
        <v>52</v>
      </c>
      <c r="E69" s="10" t="str">
        <f t="shared" si="5"/>
        <v/>
      </c>
      <c r="F69" s="10" t="str">
        <f t="shared" si="6"/>
        <v/>
      </c>
      <c r="G69" s="34" t="str">
        <f t="shared" si="7"/>
        <v/>
      </c>
      <c r="H69" s="35" t="str">
        <f t="shared" ref="H69" si="12">TEXT(H17,"")</f>
        <v>Development</v>
      </c>
      <c r="I69" s="9" t="s">
        <v>14</v>
      </c>
      <c r="J69" s="85">
        <f t="array" ref="J69">MIN(IF(G69=TIP,J4:J28))</f>
        <v>0</v>
      </c>
      <c r="K69" s="85">
        <f t="array" ref="K69">MAX(IF(G69=TIP,EDIP))</f>
        <v>0</v>
      </c>
      <c r="L69" s="56">
        <f t="array" ref="L69">SUM(IF(G69=TIP,THIP))</f>
        <v>0</v>
      </c>
      <c r="M69" s="35" t="str">
        <f t="shared" si="4"/>
        <v/>
      </c>
      <c r="N69" s="47"/>
    </row>
    <row r="70" spans="3:14">
      <c r="C70" s="9">
        <v>7</v>
      </c>
      <c r="D70" s="9">
        <f t="shared" si="9"/>
        <v>52</v>
      </c>
      <c r="E70" s="10" t="str">
        <f t="shared" si="5"/>
        <v>Liner Management</v>
      </c>
      <c r="F70" s="10" t="str">
        <f t="shared" si="6"/>
        <v>Good Rich</v>
      </c>
      <c r="G70" s="34" t="str">
        <f t="shared" si="7"/>
        <v>Container Activity Configure bug fix</v>
      </c>
      <c r="H70" s="35" t="str">
        <f t="shared" ref="H70" si="13">TEXT(H18,"")</f>
        <v>Development</v>
      </c>
      <c r="I70" s="9" t="s">
        <v>14</v>
      </c>
      <c r="J70" s="85">
        <f t="array" ref="J70">MIN(IF(G70=TIP,SDIP))</f>
        <v>41271.5</v>
      </c>
      <c r="K70" s="85">
        <f t="array" ref="K70">MAX(IF(G70=TIP,EDIP))</f>
        <v>41271.583333333336</v>
      </c>
      <c r="L70" s="56">
        <f t="array" ref="L70">SUM(IF(G70=TIP,THIP))</f>
        <v>2</v>
      </c>
      <c r="M70" s="35" t="str">
        <f t="shared" si="4"/>
        <v>Completed</v>
      </c>
      <c r="N70" s="9"/>
    </row>
    <row r="71" spans="3:14" hidden="1">
      <c r="C71" s="46">
        <v>4</v>
      </c>
      <c r="D71" s="9">
        <f t="shared" si="9"/>
        <v>52</v>
      </c>
      <c r="E71" s="10" t="str">
        <f t="shared" si="5"/>
        <v>General</v>
      </c>
      <c r="F71" s="10" t="str">
        <f t="shared" si="6"/>
        <v/>
      </c>
      <c r="G71" s="34" t="str">
        <f t="shared" si="7"/>
        <v/>
      </c>
      <c r="H71" s="35" t="str">
        <f t="shared" ref="H71" si="14">TEXT(H19,"")</f>
        <v/>
      </c>
      <c r="I71" s="9" t="s">
        <v>14</v>
      </c>
      <c r="J71" s="85">
        <f t="array" ref="J71">MIN(IF(G71=TIP,SDIP))</f>
        <v>0</v>
      </c>
      <c r="K71" s="85">
        <f t="array" ref="K71">MAX(IF(G71=TIP,EDIP))</f>
        <v>0</v>
      </c>
      <c r="L71" s="56">
        <f t="array" ref="L71">SUM(IF(G71=TIP,THIP))</f>
        <v>0</v>
      </c>
      <c r="M71" s="35" t="str">
        <f t="shared" si="4"/>
        <v/>
      </c>
      <c r="N71" s="47"/>
    </row>
    <row r="72" spans="3:14" hidden="1">
      <c r="C72" s="46">
        <v>9</v>
      </c>
      <c r="D72" s="9">
        <f t="shared" si="9"/>
        <v>52</v>
      </c>
      <c r="E72" s="10" t="str">
        <f t="shared" si="5"/>
        <v/>
      </c>
      <c r="F72" s="10" t="str">
        <f t="shared" si="6"/>
        <v/>
      </c>
      <c r="G72" s="34" t="str">
        <f t="shared" si="7"/>
        <v/>
      </c>
      <c r="H72" s="35" t="str">
        <f t="shared" ref="H72" si="15">TEXT(H20,"")</f>
        <v/>
      </c>
      <c r="I72" s="9" t="s">
        <v>14</v>
      </c>
      <c r="J72" s="85">
        <f t="array" ref="J72">MIN(IF(G72=TIP,SDIP))</f>
        <v>0</v>
      </c>
      <c r="K72" s="85">
        <f t="array" ref="K72">MAX(IF(G72=TIP,EDIP))</f>
        <v>0</v>
      </c>
      <c r="L72" s="56">
        <f t="array" ref="L72">SUM(IF(G72=TIP,THIP))</f>
        <v>0</v>
      </c>
      <c r="M72" s="35" t="str">
        <f t="shared" si="4"/>
        <v/>
      </c>
      <c r="N72" s="47"/>
    </row>
    <row r="73" spans="3:14" hidden="1">
      <c r="C73" s="46">
        <v>18</v>
      </c>
      <c r="D73" s="9">
        <f t="shared" si="9"/>
        <v>52</v>
      </c>
      <c r="E73" s="10" t="str">
        <f t="shared" si="5"/>
        <v/>
      </c>
      <c r="F73" s="10" t="str">
        <f t="shared" si="6"/>
        <v/>
      </c>
      <c r="G73" s="34" t="str">
        <f t="shared" si="7"/>
        <v/>
      </c>
      <c r="H73" s="35" t="str">
        <f t="shared" ref="H73" si="16">TEXT(H21,"")</f>
        <v/>
      </c>
      <c r="I73" s="9" t="s">
        <v>14</v>
      </c>
      <c r="J73" s="85">
        <f t="array" ref="J73">MIN(IF(G73=TIP,SDIP))</f>
        <v>0</v>
      </c>
      <c r="K73" s="85">
        <f t="array" ref="K73">MAX(IF(G73=TIP,EDIP))</f>
        <v>0</v>
      </c>
      <c r="L73" s="56">
        <f t="array" ref="L73">SUM(IF(G73=TIP,THIP))</f>
        <v>0</v>
      </c>
      <c r="M73" s="35" t="str">
        <f t="shared" si="4"/>
        <v/>
      </c>
      <c r="N73" s="47"/>
    </row>
    <row r="74" spans="3:14" hidden="1">
      <c r="C74" s="46">
        <v>19</v>
      </c>
      <c r="D74" s="9">
        <f t="shared" si="9"/>
        <v>52</v>
      </c>
      <c r="E74" s="10" t="str">
        <f t="shared" si="5"/>
        <v/>
      </c>
      <c r="F74" s="10" t="str">
        <f t="shared" si="6"/>
        <v/>
      </c>
      <c r="G74" s="34" t="str">
        <f t="shared" si="7"/>
        <v/>
      </c>
      <c r="H74" s="35" t="str">
        <f t="shared" ref="H74" si="17">TEXT(H22,"")</f>
        <v/>
      </c>
      <c r="I74" s="9" t="s">
        <v>14</v>
      </c>
      <c r="J74" s="85">
        <f t="array" ref="J74">MIN(IF(G74=TIP,SDIP))</f>
        <v>0</v>
      </c>
      <c r="K74" s="85">
        <f t="array" ref="K74">MAX(IF(G74=TIP,EDIP))</f>
        <v>0</v>
      </c>
      <c r="L74" s="56">
        <f t="array" ref="L74">SUM(IF(G74=TIP,THIP))</f>
        <v>0</v>
      </c>
      <c r="M74" s="35" t="str">
        <f t="shared" si="4"/>
        <v/>
      </c>
      <c r="N74" s="47"/>
    </row>
    <row r="75" spans="3:14" hidden="1">
      <c r="C75" s="46">
        <v>10</v>
      </c>
      <c r="D75" s="9">
        <f t="shared" si="9"/>
        <v>52</v>
      </c>
      <c r="E75" s="10" t="str">
        <f t="shared" si="5"/>
        <v/>
      </c>
      <c r="F75" s="10" t="str">
        <f t="shared" si="6"/>
        <v/>
      </c>
      <c r="G75" s="34" t="str">
        <f t="shared" si="7"/>
        <v/>
      </c>
      <c r="H75" s="35" t="str">
        <f t="shared" ref="H75" si="18">TEXT(H23,"")</f>
        <v/>
      </c>
      <c r="I75" s="9" t="s">
        <v>14</v>
      </c>
      <c r="J75" s="85">
        <f t="array" ref="J75">MIN(IF(G75=TIP,SDIP))</f>
        <v>0</v>
      </c>
      <c r="K75" s="85">
        <f t="array" ref="K75">MAX(IF(G75=TIP,EDIP))</f>
        <v>0</v>
      </c>
      <c r="L75" s="56">
        <f t="array" ref="L75">SUM(IF(G75=TIP,THIP))</f>
        <v>0</v>
      </c>
      <c r="M75" s="35" t="str">
        <f t="shared" si="4"/>
        <v/>
      </c>
      <c r="N75" s="47"/>
    </row>
    <row r="76" spans="3:14" hidden="1">
      <c r="C76" s="46">
        <v>11</v>
      </c>
      <c r="D76" s="9">
        <f t="shared" si="9"/>
        <v>52</v>
      </c>
      <c r="E76" s="10" t="str">
        <f t="shared" si="5"/>
        <v/>
      </c>
      <c r="F76" s="10" t="str">
        <f t="shared" si="6"/>
        <v/>
      </c>
      <c r="G76" s="34" t="str">
        <f t="shared" si="7"/>
        <v/>
      </c>
      <c r="H76" s="35" t="str">
        <f t="shared" ref="H76" si="19">TEXT(H24,"")</f>
        <v/>
      </c>
      <c r="I76" s="9" t="s">
        <v>14</v>
      </c>
      <c r="J76" s="85">
        <f t="array" ref="J76">MIN(IF(G76=TIP,SDIP))</f>
        <v>0</v>
      </c>
      <c r="K76" s="85">
        <f t="array" ref="K76">MAX(IF(G76=TIP,EDIP))</f>
        <v>0</v>
      </c>
      <c r="L76" s="56">
        <f t="array" ref="L76">SUM(IF(G76=TIP,THIP))</f>
        <v>0</v>
      </c>
      <c r="M76" s="35" t="str">
        <f t="shared" si="4"/>
        <v/>
      </c>
      <c r="N76" s="47"/>
    </row>
    <row r="77" spans="3:14" hidden="1">
      <c r="C77" s="46">
        <v>5</v>
      </c>
      <c r="D77" s="9">
        <f t="shared" si="9"/>
        <v>52</v>
      </c>
      <c r="E77" s="10" t="str">
        <f t="shared" si="5"/>
        <v/>
      </c>
      <c r="F77" s="10" t="str">
        <f t="shared" si="6"/>
        <v/>
      </c>
      <c r="G77" s="34" t="str">
        <f t="shared" si="7"/>
        <v/>
      </c>
      <c r="H77" s="35" t="str">
        <f t="shared" ref="H77" si="20">TEXT(H25,"")</f>
        <v/>
      </c>
      <c r="I77" s="9" t="s">
        <v>14</v>
      </c>
      <c r="J77" s="85">
        <f t="array" ref="J77">MIN(IF(G77=TIP,SDIP))</f>
        <v>0</v>
      </c>
      <c r="K77" s="85">
        <f t="array" ref="K77">MAX(IF(G77=TIP,EDIP))</f>
        <v>0</v>
      </c>
      <c r="L77" s="56">
        <f t="array" ref="L77">SUM(IF(G77=TIP,THIP))</f>
        <v>0</v>
      </c>
      <c r="M77" s="35" t="str">
        <f t="shared" si="4"/>
        <v/>
      </c>
      <c r="N77" s="47"/>
    </row>
    <row r="78" spans="3:14" hidden="1">
      <c r="C78" s="46">
        <v>6</v>
      </c>
      <c r="D78" s="9">
        <f t="shared" si="9"/>
        <v>52</v>
      </c>
      <c r="E78" s="10" t="str">
        <f t="shared" si="5"/>
        <v/>
      </c>
      <c r="F78" s="10" t="str">
        <f t="shared" si="6"/>
        <v/>
      </c>
      <c r="G78" s="34" t="str">
        <f t="shared" si="7"/>
        <v/>
      </c>
      <c r="H78" s="35" t="str">
        <f t="shared" ref="H78" si="21">TEXT(H26,"")</f>
        <v/>
      </c>
      <c r="I78" s="9" t="s">
        <v>14</v>
      </c>
      <c r="J78" s="85">
        <f t="array" ref="J78">MIN(IF(G78=TIP,SDIP))</f>
        <v>0</v>
      </c>
      <c r="K78" s="85">
        <f t="array" ref="K78">MAX(IF(G78=TIP,EDIP))</f>
        <v>0</v>
      </c>
      <c r="L78" s="56">
        <f t="array" ref="L78">SUM(IF(G78=TIP,THIP))</f>
        <v>0</v>
      </c>
      <c r="M78" s="35" t="str">
        <f t="shared" si="4"/>
        <v/>
      </c>
      <c r="N78" s="47"/>
    </row>
    <row r="79" spans="3:14" hidden="1">
      <c r="C79" s="46">
        <v>16</v>
      </c>
      <c r="D79" s="9">
        <f t="shared" si="9"/>
        <v>52</v>
      </c>
      <c r="E79" s="10" t="str">
        <f t="shared" si="5"/>
        <v/>
      </c>
      <c r="F79" s="10" t="str">
        <f t="shared" si="6"/>
        <v/>
      </c>
      <c r="G79" s="34" t="str">
        <f t="shared" si="7"/>
        <v/>
      </c>
      <c r="H79" s="35" t="str">
        <f t="shared" ref="H79" si="22">TEXT(H27,"")</f>
        <v/>
      </c>
      <c r="I79" s="9" t="s">
        <v>14</v>
      </c>
      <c r="J79" s="85">
        <f t="array" ref="J79">MIN(IF(G79=TIP,SDIP))</f>
        <v>0</v>
      </c>
      <c r="K79" s="85">
        <f t="array" ref="K79">MAX(IF(G79=TIP,EDIP))</f>
        <v>0</v>
      </c>
      <c r="L79" s="56">
        <f t="array" ref="L79">SUM(IF(G79=TIP,THIP))</f>
        <v>0</v>
      </c>
      <c r="M79" s="35" t="str">
        <f t="shared" si="4"/>
        <v/>
      </c>
      <c r="N79" s="47"/>
    </row>
    <row r="80" spans="3:14" hidden="1">
      <c r="C80" s="46">
        <v>12</v>
      </c>
      <c r="D80" s="51">
        <f t="shared" si="9"/>
        <v>52</v>
      </c>
      <c r="E80" s="52" t="str">
        <f t="shared" si="5"/>
        <v/>
      </c>
      <c r="F80" s="52" t="str">
        <f t="shared" si="6"/>
        <v/>
      </c>
      <c r="G80" s="53" t="str">
        <f t="shared" si="7"/>
        <v/>
      </c>
      <c r="H80" s="54" t="str">
        <f t="shared" ref="H80" si="23">TEXT(H28,"")</f>
        <v/>
      </c>
      <c r="I80" s="51" t="s">
        <v>14</v>
      </c>
      <c r="J80" s="85">
        <f t="array" ref="J80">MIN(IF(G80=TIP,SDIP))</f>
        <v>0</v>
      </c>
      <c r="K80" s="85">
        <f t="array" ref="K80">MAX(IF(G80=TIP,EDIP))</f>
        <v>0</v>
      </c>
      <c r="L80" s="56">
        <f t="array" ref="L80">SUM(IF(G80=TIP,THIP))</f>
        <v>0</v>
      </c>
      <c r="M80" s="35" t="str">
        <f t="shared" si="4"/>
        <v/>
      </c>
      <c r="N80" s="55"/>
    </row>
    <row r="81" spans="1:13" s="72" customFormat="1">
      <c r="D81" s="2"/>
      <c r="E81" s="6"/>
      <c r="F81" s="4"/>
      <c r="J81" s="19"/>
      <c r="K81" s="20"/>
      <c r="L81" s="4"/>
      <c r="M81" s="4"/>
    </row>
    <row r="82" spans="1:13">
      <c r="G82"/>
      <c r="H82"/>
      <c r="J82" s="19"/>
      <c r="K82" s="20"/>
      <c r="L82" s="4"/>
    </row>
    <row r="83" spans="1:13">
      <c r="G83"/>
      <c r="H83"/>
      <c r="J83" s="19"/>
      <c r="K83" s="20"/>
      <c r="L83" s="4"/>
    </row>
    <row r="84" spans="1:13" ht="14.25" customHeight="1">
      <c r="G84"/>
      <c r="H84"/>
      <c r="J84" s="19"/>
      <c r="K84" s="20"/>
      <c r="L84" s="4"/>
    </row>
    <row r="85" spans="1:13">
      <c r="A85" s="12" t="s">
        <v>5</v>
      </c>
      <c r="G85"/>
      <c r="H85"/>
      <c r="J85" s="19"/>
      <c r="K85" s="20"/>
      <c r="L85" s="4"/>
    </row>
    <row r="86" spans="1:13">
      <c r="A86" s="11" t="s">
        <v>32</v>
      </c>
      <c r="G86"/>
      <c r="H86"/>
      <c r="J86" s="19"/>
      <c r="K86" s="20"/>
      <c r="L86" s="4"/>
    </row>
    <row r="87" spans="1:13">
      <c r="A87" s="11" t="s">
        <v>242</v>
      </c>
      <c r="G87"/>
      <c r="H87"/>
      <c r="K87" s="2"/>
      <c r="L87" s="4"/>
    </row>
    <row r="88" spans="1:13">
      <c r="A88" s="11" t="s">
        <v>46</v>
      </c>
      <c r="G88"/>
      <c r="H88"/>
      <c r="K88" s="2"/>
    </row>
    <row r="89" spans="1:13" s="72" customFormat="1">
      <c r="A89" s="71" t="s">
        <v>247</v>
      </c>
      <c r="D89" s="2"/>
      <c r="E89" s="6"/>
      <c r="F89" s="4"/>
      <c r="K89" s="2"/>
      <c r="L89" s="2"/>
      <c r="M89" s="4"/>
    </row>
    <row r="90" spans="1:13" s="72" customFormat="1">
      <c r="A90" s="71" t="s">
        <v>248</v>
      </c>
      <c r="D90" s="2"/>
      <c r="E90" s="6"/>
      <c r="F90" s="4"/>
      <c r="K90" s="2"/>
      <c r="L90" s="2"/>
      <c r="M90" s="4"/>
    </row>
    <row r="91" spans="1:13" s="72" customFormat="1">
      <c r="A91" s="71" t="s">
        <v>250</v>
      </c>
      <c r="D91" s="2"/>
      <c r="E91" s="6"/>
      <c r="F91" s="4"/>
      <c r="K91" s="2"/>
      <c r="L91" s="2"/>
      <c r="M91" s="4"/>
    </row>
    <row r="92" spans="1:13" s="72" customFormat="1">
      <c r="A92" s="16"/>
      <c r="D92" s="2"/>
      <c r="E92" s="6"/>
      <c r="F92" s="4"/>
      <c r="K92" s="2"/>
      <c r="L92" s="2"/>
      <c r="M92" s="4"/>
    </row>
    <row r="93" spans="1:13" s="72" customFormat="1">
      <c r="A93" s="16"/>
      <c r="D93" s="2"/>
      <c r="E93" s="6"/>
      <c r="F93" s="4"/>
      <c r="K93" s="2"/>
      <c r="L93" s="2"/>
      <c r="M93" s="4"/>
    </row>
    <row r="94" spans="1:13">
      <c r="G94"/>
      <c r="H94"/>
    </row>
    <row r="95" spans="1:13">
      <c r="A95" s="12" t="s">
        <v>10</v>
      </c>
    </row>
    <row r="96" spans="1:13">
      <c r="A96" s="11" t="s">
        <v>15</v>
      </c>
    </row>
    <row r="97" spans="1:4">
      <c r="A97" s="11" t="s">
        <v>24</v>
      </c>
    </row>
    <row r="98" spans="1:4">
      <c r="A98" s="11" t="s">
        <v>75</v>
      </c>
    </row>
    <row r="100" spans="1:4">
      <c r="B100" s="12" t="s">
        <v>2</v>
      </c>
      <c r="D100" s="8"/>
    </row>
    <row r="101" spans="1:4">
      <c r="B101" s="11" t="s">
        <v>26</v>
      </c>
      <c r="D101" s="8"/>
    </row>
    <row r="102" spans="1:4">
      <c r="B102" s="11" t="s">
        <v>27</v>
      </c>
    </row>
    <row r="103" spans="1:4">
      <c r="B103" s="11" t="s">
        <v>18</v>
      </c>
    </row>
    <row r="104" spans="1:4">
      <c r="B104" s="11" t="s">
        <v>76</v>
      </c>
    </row>
    <row r="105" spans="1:4">
      <c r="B105" s="11" t="s">
        <v>73</v>
      </c>
    </row>
    <row r="106" spans="1:4">
      <c r="B106" s="11" t="s">
        <v>33</v>
      </c>
    </row>
    <row r="107" spans="1:4">
      <c r="B107" s="11" t="s">
        <v>49</v>
      </c>
    </row>
    <row r="108" spans="1:4">
      <c r="B108" s="11" t="s">
        <v>77</v>
      </c>
    </row>
    <row r="109" spans="1:4">
      <c r="B109" s="11" t="s">
        <v>78</v>
      </c>
    </row>
    <row r="110" spans="1:4">
      <c r="B110" s="11" t="s">
        <v>79</v>
      </c>
    </row>
    <row r="111" spans="1:4">
      <c r="B111" s="11" t="s">
        <v>13</v>
      </c>
    </row>
    <row r="112" spans="1:4">
      <c r="B112" s="11" t="s">
        <v>183</v>
      </c>
    </row>
    <row r="113" spans="1:13">
      <c r="B113" s="71" t="s">
        <v>166</v>
      </c>
    </row>
    <row r="115" spans="1:13">
      <c r="A115" s="12" t="s">
        <v>26</v>
      </c>
      <c r="B115" s="12" t="s">
        <v>27</v>
      </c>
      <c r="C115" s="12" t="s">
        <v>18</v>
      </c>
      <c r="D115" s="12" t="s">
        <v>76</v>
      </c>
      <c r="E115" s="12" t="s">
        <v>73</v>
      </c>
      <c r="F115" s="12" t="s">
        <v>33</v>
      </c>
      <c r="G115" s="22" t="s">
        <v>49</v>
      </c>
      <c r="H115" s="12" t="s">
        <v>77</v>
      </c>
      <c r="I115" s="12" t="s">
        <v>78</v>
      </c>
      <c r="J115" s="12" t="s">
        <v>79</v>
      </c>
      <c r="K115" s="12" t="s">
        <v>13</v>
      </c>
      <c r="L115" s="12" t="s">
        <v>182</v>
      </c>
      <c r="M115" s="12" t="s">
        <v>166</v>
      </c>
    </row>
    <row r="116" spans="1:13">
      <c r="A116" s="11" t="s">
        <v>51</v>
      </c>
      <c r="B116" s="11" t="s">
        <v>83</v>
      </c>
      <c r="C116" s="11" t="s">
        <v>86</v>
      </c>
      <c r="D116" s="13" t="s">
        <v>55</v>
      </c>
      <c r="E116" s="14" t="s">
        <v>55</v>
      </c>
      <c r="F116" s="15" t="s">
        <v>88</v>
      </c>
      <c r="G116" s="15" t="s">
        <v>51</v>
      </c>
      <c r="H116" s="14"/>
      <c r="I116" s="11" t="s">
        <v>89</v>
      </c>
      <c r="J116" s="11"/>
      <c r="K116" s="15" t="s">
        <v>242</v>
      </c>
      <c r="L116" s="13" t="s">
        <v>90</v>
      </c>
      <c r="M116" s="13" t="s">
        <v>90</v>
      </c>
    </row>
    <row r="117" spans="1:13">
      <c r="A117" s="11" t="s">
        <v>80</v>
      </c>
      <c r="B117" s="11" t="s">
        <v>84</v>
      </c>
      <c r="C117" s="11" t="s">
        <v>53</v>
      </c>
      <c r="D117" s="13" t="s">
        <v>90</v>
      </c>
      <c r="E117" s="14"/>
      <c r="F117" s="15"/>
      <c r="G117" s="15"/>
      <c r="H117" s="14"/>
      <c r="I117" s="11"/>
      <c r="J117" s="11"/>
      <c r="K117" s="11"/>
      <c r="L117" s="11"/>
      <c r="M117" s="11"/>
    </row>
    <row r="118" spans="1:13">
      <c r="A118" s="11" t="s">
        <v>53</v>
      </c>
      <c r="B118" s="11" t="s">
        <v>85</v>
      </c>
      <c r="C118" s="11" t="s">
        <v>87</v>
      </c>
      <c r="D118" s="13" t="s">
        <v>91</v>
      </c>
      <c r="E118" s="14"/>
      <c r="F118" s="15"/>
      <c r="G118" s="15"/>
      <c r="H118" s="14"/>
      <c r="I118" s="11"/>
      <c r="J118" s="11"/>
      <c r="K118" s="11"/>
      <c r="L118" s="11"/>
      <c r="M118" s="11"/>
    </row>
    <row r="119" spans="1:13">
      <c r="A119" s="11" t="s">
        <v>81</v>
      </c>
      <c r="B119" s="11"/>
      <c r="C119" s="11"/>
      <c r="D119" s="13" t="s">
        <v>63</v>
      </c>
      <c r="E119" s="14"/>
      <c r="F119" s="15"/>
      <c r="G119" s="15"/>
      <c r="H119" s="14"/>
      <c r="I119" s="11"/>
      <c r="J119" s="11"/>
      <c r="K119" s="11"/>
      <c r="L119" s="11"/>
      <c r="M119" s="11"/>
    </row>
    <row r="120" spans="1:13">
      <c r="A120" s="11" t="s">
        <v>82</v>
      </c>
      <c r="B120" s="11"/>
      <c r="C120" s="11"/>
      <c r="D120" s="13" t="s">
        <v>92</v>
      </c>
      <c r="E120" s="14"/>
      <c r="F120" s="15"/>
      <c r="G120" s="15"/>
      <c r="H120" s="14"/>
      <c r="I120" s="11"/>
      <c r="J120" s="11"/>
      <c r="K120" s="11"/>
      <c r="L120" s="11"/>
      <c r="M120" s="11"/>
    </row>
    <row r="121" spans="1:13">
      <c r="A121" s="11"/>
      <c r="B121" s="11"/>
      <c r="C121" s="11"/>
      <c r="D121" s="11" t="s">
        <v>177</v>
      </c>
      <c r="E121" s="11"/>
      <c r="F121" s="11"/>
      <c r="G121" s="11"/>
      <c r="H121" s="11"/>
      <c r="I121" s="11"/>
      <c r="J121" s="11"/>
      <c r="K121" s="11"/>
      <c r="L121" s="11"/>
      <c r="M121" s="11"/>
    </row>
    <row r="147" spans="2:4">
      <c r="B147" s="72"/>
    </row>
    <row r="148" spans="2:4">
      <c r="B148" s="72"/>
      <c r="C148" s="16"/>
      <c r="D148" s="17"/>
    </row>
    <row r="149" spans="2:4">
      <c r="B149" s="72"/>
    </row>
    <row r="150" spans="2:4">
      <c r="B150" s="72"/>
    </row>
    <row r="151" spans="2:4">
      <c r="B151" s="72"/>
    </row>
    <row r="152" spans="2:4">
      <c r="B152" s="72"/>
    </row>
    <row r="153" spans="2:4">
      <c r="B153" s="72"/>
    </row>
    <row r="154" spans="2:4">
      <c r="B154" s="72"/>
    </row>
  </sheetData>
  <sortState ref="C53:N57">
    <sortCondition ref="C52"/>
  </sortState>
  <dataValidations count="4">
    <dataValidation type="list" allowBlank="1" showInputMessage="1" showErrorMessage="1" sqref="E4:E53">
      <formula1>Project</formula1>
    </dataValidation>
    <dataValidation type="list" allowBlank="1" showInputMessage="1" showErrorMessage="1" sqref="H4:H53">
      <formula1>Type</formula1>
    </dataValidation>
    <dataValidation type="list" allowBlank="1" showInputMessage="1" showErrorMessage="1" sqref="M4:M53">
      <formula1>Status</formula1>
    </dataValidation>
    <dataValidation type="list" allowBlank="1" showInputMessage="1" showErrorMessage="1" sqref="F4:F53">
      <formula1>INDIRECT(E4)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K39"/>
  <sheetViews>
    <sheetView showGridLines="0" zoomScaleNormal="100" workbookViewId="0">
      <selection activeCell="F24" sqref="F24"/>
    </sheetView>
  </sheetViews>
  <sheetFormatPr defaultRowHeight="15"/>
  <cols>
    <col min="5" max="5" width="17.85546875" customWidth="1"/>
    <col min="6" max="6" width="11.85546875" style="2" bestFit="1" customWidth="1"/>
    <col min="7" max="7" width="8.28515625" customWidth="1"/>
    <col min="8" max="8" width="24.140625" customWidth="1"/>
    <col min="9" max="9" width="11.85546875" customWidth="1"/>
    <col min="10" max="10" width="7.140625" customWidth="1"/>
    <col min="11" max="11" width="13.28515625" bestFit="1" customWidth="1"/>
    <col min="12" max="12" width="4.7109375" customWidth="1"/>
    <col min="13" max="13" width="11.28515625" bestFit="1" customWidth="1"/>
    <col min="17" max="17" width="10.85546875" bestFit="1" customWidth="1"/>
  </cols>
  <sheetData>
    <row r="2" spans="2:11">
      <c r="B2" s="99"/>
      <c r="C2" s="100"/>
      <c r="E2" s="32" t="s">
        <v>2</v>
      </c>
      <c r="F2" s="13" t="s">
        <v>119</v>
      </c>
      <c r="H2" s="32" t="s">
        <v>4</v>
      </c>
      <c r="I2" s="13" t="s">
        <v>119</v>
      </c>
      <c r="K2" s="63" t="s">
        <v>101</v>
      </c>
    </row>
    <row r="3" spans="2:11">
      <c r="B3" s="101"/>
      <c r="C3" s="102"/>
      <c r="E3" s="15" t="s">
        <v>13</v>
      </c>
      <c r="F3" s="33">
        <v>0</v>
      </c>
      <c r="H3" s="15"/>
      <c r="I3" s="33">
        <v>0</v>
      </c>
      <c r="K3" s="63" t="s">
        <v>102</v>
      </c>
    </row>
    <row r="4" spans="2:11">
      <c r="B4" s="101"/>
      <c r="C4" s="102"/>
      <c r="E4" s="15" t="s">
        <v>254</v>
      </c>
      <c r="F4" s="33">
        <v>19.490000000000002</v>
      </c>
      <c r="H4" s="15" t="s">
        <v>310</v>
      </c>
      <c r="I4" s="33">
        <v>5.5</v>
      </c>
      <c r="K4" s="63" t="s">
        <v>103</v>
      </c>
    </row>
    <row r="5" spans="2:11">
      <c r="B5" s="101"/>
      <c r="C5" s="102"/>
      <c r="E5" s="15" t="s">
        <v>118</v>
      </c>
      <c r="F5" s="33">
        <v>19.490000000000002</v>
      </c>
      <c r="H5" s="15" t="s">
        <v>314</v>
      </c>
      <c r="I5" s="33">
        <v>1.5</v>
      </c>
      <c r="K5" s="63" t="s">
        <v>107</v>
      </c>
    </row>
    <row r="6" spans="2:11">
      <c r="B6" s="101"/>
      <c r="C6" s="102"/>
      <c r="F6"/>
      <c r="H6" s="15" t="s">
        <v>315</v>
      </c>
      <c r="I6" s="33">
        <v>1.33</v>
      </c>
      <c r="K6" s="63" t="s">
        <v>112</v>
      </c>
    </row>
    <row r="7" spans="2:11">
      <c r="B7" s="101"/>
      <c r="C7" s="102"/>
      <c r="F7"/>
      <c r="H7" s="15" t="s">
        <v>316</v>
      </c>
      <c r="I7" s="33">
        <v>1.5</v>
      </c>
      <c r="K7" s="63" t="s">
        <v>113</v>
      </c>
    </row>
    <row r="8" spans="2:11">
      <c r="B8" s="101"/>
      <c r="C8" s="102"/>
      <c r="F8"/>
      <c r="H8" s="15" t="s">
        <v>319</v>
      </c>
      <c r="I8" s="33">
        <v>9.66</v>
      </c>
      <c r="K8" s="63" t="s">
        <v>159</v>
      </c>
    </row>
    <row r="9" spans="2:11">
      <c r="B9" s="101"/>
      <c r="C9" s="102"/>
      <c r="F9"/>
      <c r="H9" s="61" t="s">
        <v>120</v>
      </c>
      <c r="I9" s="62">
        <v>19.490000000000002</v>
      </c>
    </row>
    <row r="10" spans="2:11">
      <c r="B10" s="101"/>
      <c r="C10" s="102"/>
      <c r="F10"/>
    </row>
    <row r="11" spans="2:11">
      <c r="B11" s="101"/>
      <c r="C11" s="102"/>
      <c r="F11"/>
    </row>
    <row r="12" spans="2:11">
      <c r="B12" s="101"/>
      <c r="C12" s="102"/>
      <c r="F12"/>
    </row>
    <row r="13" spans="2:11">
      <c r="B13" s="101"/>
      <c r="C13" s="102"/>
    </row>
    <row r="14" spans="2:11">
      <c r="B14" s="101"/>
      <c r="C14" s="102"/>
    </row>
    <row r="15" spans="2:11">
      <c r="B15" s="101"/>
      <c r="C15" s="102"/>
    </row>
    <row r="16" spans="2:11">
      <c r="B16" s="101"/>
      <c r="C16" s="102"/>
    </row>
    <row r="17" spans="2:7">
      <c r="B17" s="101"/>
      <c r="C17" s="102"/>
    </row>
    <row r="18" spans="2:7">
      <c r="B18" s="101"/>
      <c r="C18" s="102"/>
    </row>
    <row r="19" spans="2:7">
      <c r="B19" s="101"/>
      <c r="C19" s="102"/>
    </row>
    <row r="20" spans="2:7">
      <c r="B20" s="101"/>
      <c r="C20" s="102"/>
    </row>
    <row r="21" spans="2:7">
      <c r="B21" s="101"/>
      <c r="C21" s="102"/>
      <c r="F21"/>
    </row>
    <row r="22" spans="2:7">
      <c r="B22" s="101"/>
      <c r="C22" s="102"/>
      <c r="F22" s="4"/>
      <c r="G22" s="31"/>
    </row>
    <row r="23" spans="2:7">
      <c r="B23" s="101"/>
      <c r="C23" s="102"/>
      <c r="F23" s="4"/>
      <c r="G23" s="31"/>
    </row>
    <row r="24" spans="2:7">
      <c r="B24" s="101"/>
      <c r="C24" s="102"/>
      <c r="F24" s="4"/>
      <c r="G24" s="31"/>
    </row>
    <row r="25" spans="2:7">
      <c r="B25" s="101"/>
      <c r="C25" s="102"/>
      <c r="F25" s="4"/>
      <c r="G25" s="31"/>
    </row>
    <row r="26" spans="2:7">
      <c r="B26" s="101"/>
      <c r="C26" s="102"/>
      <c r="F26" s="4"/>
      <c r="G26" s="31"/>
    </row>
    <row r="27" spans="2:7">
      <c r="B27" s="101"/>
      <c r="C27" s="102"/>
      <c r="F27" s="4"/>
      <c r="G27" s="31"/>
    </row>
    <row r="28" spans="2:7">
      <c r="B28" s="103"/>
      <c r="C28" s="104"/>
      <c r="F28"/>
    </row>
    <row r="29" spans="2:7">
      <c r="F29"/>
    </row>
    <row r="30" spans="2:7">
      <c r="F30"/>
    </row>
    <row r="31" spans="2:7">
      <c r="F31"/>
    </row>
    <row r="32" spans="2:7">
      <c r="F32"/>
    </row>
    <row r="33" spans="3:6">
      <c r="F33"/>
    </row>
    <row r="34" spans="3:6">
      <c r="F34"/>
    </row>
    <row r="35" spans="3:6">
      <c r="F35"/>
    </row>
    <row r="36" spans="3:6">
      <c r="F36"/>
    </row>
    <row r="37" spans="3:6">
      <c r="F37"/>
    </row>
    <row r="38" spans="3:6">
      <c r="E38" s="88"/>
      <c r="F38"/>
    </row>
    <row r="39" spans="3:6">
      <c r="C39" s="18"/>
      <c r="F39"/>
    </row>
  </sheetData>
  <mergeCells count="1">
    <mergeCell ref="B2:C28"/>
  </mergeCells>
  <hyperlinks>
    <hyperlink ref="K2" r:id="rId3"/>
    <hyperlink ref="K3" r:id="rId4"/>
    <hyperlink ref="K4" r:id="rId5"/>
    <hyperlink ref="K5" r:id="rId6" display="IPLOG"/>
    <hyperlink ref="K6" r:id="rId7"/>
    <hyperlink ref="K7" r:id="rId8"/>
    <hyperlink ref="K8" r:id="rId9" display="Files &amp; Folder"/>
  </hyperlinks>
  <pageMargins left="0.7" right="0.7" top="0.75" bottom="0.75" header="0.3" footer="0.3"/>
  <pageSetup orientation="portrait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71"/>
  <sheetViews>
    <sheetView workbookViewId="0">
      <selection activeCell="G41" sqref="G41"/>
    </sheetView>
  </sheetViews>
  <sheetFormatPr defaultRowHeight="15"/>
  <cols>
    <col min="2" max="2" width="16.85546875" bestFit="1" customWidth="1"/>
    <col min="4" max="4" width="22.140625" customWidth="1"/>
    <col min="5" max="5" width="5.5703125" bestFit="1" customWidth="1"/>
    <col min="6" max="6" width="17.5703125" bestFit="1" customWidth="1"/>
    <col min="7" max="7" width="13.28515625" bestFit="1" customWidth="1"/>
    <col min="8" max="8" width="34.42578125" bestFit="1" customWidth="1"/>
    <col min="9" max="10" width="8.5703125" style="72" customWidth="1"/>
    <col min="11" max="11" width="10.28515625" bestFit="1" customWidth="1"/>
    <col min="12" max="12" width="7.85546875" customWidth="1"/>
    <col min="13" max="13" width="14.85546875" customWidth="1"/>
    <col min="14" max="14" width="8" customWidth="1"/>
    <col min="16" max="16" width="6.28515625" customWidth="1"/>
    <col min="18" max="18" width="7.85546875" customWidth="1"/>
  </cols>
  <sheetData>
    <row r="3" spans="2:11">
      <c r="K3" s="72"/>
    </row>
    <row r="4" spans="2:11">
      <c r="B4" s="66" t="s">
        <v>149</v>
      </c>
      <c r="H4" s="72"/>
      <c r="K4" s="72"/>
    </row>
    <row r="5" spans="2:11">
      <c r="B5" s="65" t="s">
        <v>144</v>
      </c>
      <c r="H5" s="72"/>
      <c r="K5" s="72"/>
    </row>
    <row r="6" spans="2:11" ht="15.75">
      <c r="B6" s="11" t="s">
        <v>130</v>
      </c>
      <c r="D6" s="67" t="s">
        <v>128</v>
      </c>
      <c r="E6" s="68" t="s">
        <v>137</v>
      </c>
      <c r="H6" s="11" t="s">
        <v>186</v>
      </c>
      <c r="I6" s="11"/>
      <c r="J6" s="11"/>
      <c r="K6" s="68" t="s">
        <v>137</v>
      </c>
    </row>
    <row r="7" spans="2:11" ht="15.75">
      <c r="B7" s="11" t="s">
        <v>131</v>
      </c>
      <c r="D7" s="11" t="s">
        <v>145</v>
      </c>
      <c r="E7" s="68" t="s">
        <v>137</v>
      </c>
      <c r="H7" s="11" t="s">
        <v>170</v>
      </c>
      <c r="I7" s="11"/>
      <c r="J7" s="11"/>
      <c r="K7" s="68" t="s">
        <v>137</v>
      </c>
    </row>
    <row r="8" spans="2:11" ht="15.75">
      <c r="B8" s="11" t="s">
        <v>140</v>
      </c>
      <c r="D8" s="11" t="s">
        <v>138</v>
      </c>
      <c r="E8" s="68" t="s">
        <v>137</v>
      </c>
      <c r="H8" s="11" t="s">
        <v>168</v>
      </c>
      <c r="I8" s="11"/>
      <c r="J8" s="11"/>
      <c r="K8" s="68" t="s">
        <v>137</v>
      </c>
    </row>
    <row r="9" spans="2:11" ht="15.75">
      <c r="B9" s="11" t="s">
        <v>141</v>
      </c>
      <c r="D9" s="67" t="s">
        <v>136</v>
      </c>
      <c r="E9" s="68" t="s">
        <v>137</v>
      </c>
      <c r="H9" s="11" t="s">
        <v>169</v>
      </c>
      <c r="I9" s="11"/>
      <c r="J9" s="11"/>
      <c r="K9" s="68" t="s">
        <v>137</v>
      </c>
    </row>
    <row r="10" spans="2:11" ht="15.75">
      <c r="B10" s="11" t="s">
        <v>142</v>
      </c>
      <c r="D10" s="11" t="s">
        <v>146</v>
      </c>
      <c r="E10" s="68" t="s">
        <v>137</v>
      </c>
      <c r="H10" s="11" t="s">
        <v>187</v>
      </c>
      <c r="I10" s="11"/>
      <c r="J10" s="11"/>
      <c r="K10" s="68" t="s">
        <v>137</v>
      </c>
    </row>
    <row r="11" spans="2:11" ht="15.75">
      <c r="B11" s="11" t="s">
        <v>143</v>
      </c>
      <c r="D11" s="11" t="s">
        <v>147</v>
      </c>
      <c r="E11" s="68" t="s">
        <v>137</v>
      </c>
      <c r="H11" s="11" t="s">
        <v>189</v>
      </c>
      <c r="I11" s="11"/>
      <c r="J11" s="11"/>
      <c r="K11" s="68" t="s">
        <v>137</v>
      </c>
    </row>
    <row r="12" spans="2:11" ht="15.75">
      <c r="B12" s="11" t="s">
        <v>132</v>
      </c>
      <c r="D12" s="11" t="s">
        <v>148</v>
      </c>
      <c r="E12" s="68" t="s">
        <v>137</v>
      </c>
      <c r="H12" s="11" t="s">
        <v>188</v>
      </c>
      <c r="I12" s="11"/>
      <c r="J12" s="11"/>
      <c r="K12" s="68" t="s">
        <v>137</v>
      </c>
    </row>
    <row r="13" spans="2:11" ht="15.75">
      <c r="B13" s="11" t="s">
        <v>133</v>
      </c>
      <c r="D13" s="67" t="s">
        <v>129</v>
      </c>
      <c r="E13" s="68" t="s">
        <v>137</v>
      </c>
      <c r="H13" s="11" t="s">
        <v>190</v>
      </c>
      <c r="I13" s="11"/>
      <c r="J13" s="11"/>
      <c r="K13" s="68" t="s">
        <v>137</v>
      </c>
    </row>
    <row r="14" spans="2:11" ht="15.75">
      <c r="B14" s="11" t="s">
        <v>134</v>
      </c>
      <c r="D14" s="11" t="s">
        <v>151</v>
      </c>
      <c r="E14" s="68" t="s">
        <v>137</v>
      </c>
      <c r="H14" s="11" t="s">
        <v>192</v>
      </c>
      <c r="I14" s="11"/>
      <c r="J14" s="11"/>
      <c r="K14" s="68" t="s">
        <v>137</v>
      </c>
    </row>
    <row r="15" spans="2:11" ht="15.75">
      <c r="B15" s="11" t="s">
        <v>135</v>
      </c>
      <c r="H15" s="11"/>
      <c r="I15" s="11"/>
      <c r="J15" s="11"/>
      <c r="K15" s="68"/>
    </row>
    <row r="16" spans="2:11" ht="15.75">
      <c r="D16" s="11" t="s">
        <v>156</v>
      </c>
      <c r="E16" s="68" t="s">
        <v>137</v>
      </c>
      <c r="H16" s="11"/>
      <c r="I16" s="11"/>
      <c r="J16" s="11"/>
      <c r="K16" s="68"/>
    </row>
    <row r="17" spans="2:12" ht="15.75">
      <c r="B17" s="66" t="s">
        <v>150</v>
      </c>
      <c r="D17" s="11" t="s">
        <v>160</v>
      </c>
      <c r="E17" s="68" t="s">
        <v>137</v>
      </c>
      <c r="H17" s="11"/>
      <c r="I17" s="11"/>
      <c r="J17" s="11"/>
      <c r="K17" s="68"/>
    </row>
    <row r="18" spans="2:12" ht="15.75">
      <c r="B18" s="65" t="s">
        <v>144</v>
      </c>
      <c r="D18" s="11" t="s">
        <v>161</v>
      </c>
      <c r="E18" s="68" t="s">
        <v>137</v>
      </c>
    </row>
    <row r="19" spans="2:12">
      <c r="B19" s="11" t="s">
        <v>130</v>
      </c>
    </row>
    <row r="20" spans="2:12">
      <c r="B20" s="11" t="s">
        <v>131</v>
      </c>
      <c r="H20" s="72"/>
    </row>
    <row r="21" spans="2:12">
      <c r="B21" s="11" t="s">
        <v>132</v>
      </c>
      <c r="H21" s="72"/>
    </row>
    <row r="22" spans="2:12">
      <c r="B22" s="11" t="s">
        <v>133</v>
      </c>
    </row>
    <row r="23" spans="2:12">
      <c r="B23" s="11" t="s">
        <v>134</v>
      </c>
    </row>
    <row r="24" spans="2:12">
      <c r="B24" s="11" t="s">
        <v>135</v>
      </c>
      <c r="F24" s="2" t="s">
        <v>206</v>
      </c>
      <c r="G24" s="2" t="s">
        <v>207</v>
      </c>
      <c r="H24" s="2" t="s">
        <v>208</v>
      </c>
      <c r="I24" s="2"/>
      <c r="J24" s="2"/>
      <c r="K24" s="2" t="s">
        <v>209</v>
      </c>
      <c r="L24" s="2" t="s">
        <v>210</v>
      </c>
    </row>
    <row r="25" spans="2:12">
      <c r="F25" t="s">
        <v>201</v>
      </c>
      <c r="G25">
        <v>15</v>
      </c>
      <c r="H25">
        <f>G25/1024</f>
        <v>1.46484375E-2</v>
      </c>
      <c r="K25">
        <f>ROUNDDOWN(8/H25,0)</f>
        <v>546</v>
      </c>
      <c r="L25">
        <v>991</v>
      </c>
    </row>
    <row r="26" spans="2:12">
      <c r="F26" t="s">
        <v>202</v>
      </c>
      <c r="G26">
        <v>8</v>
      </c>
      <c r="H26" s="72">
        <f t="shared" ref="H26:H29" si="0">G26/1024</f>
        <v>7.8125E-3</v>
      </c>
      <c r="K26" s="72">
        <f t="shared" ref="K26:K29" si="1">ROUNDDOWN(8/H26,0)</f>
        <v>1024</v>
      </c>
      <c r="L26">
        <v>901</v>
      </c>
    </row>
    <row r="27" spans="2:12">
      <c r="F27" t="s">
        <v>203</v>
      </c>
      <c r="G27">
        <v>9</v>
      </c>
      <c r="H27" s="72">
        <f t="shared" si="0"/>
        <v>8.7890625E-3</v>
      </c>
      <c r="K27" s="72">
        <f t="shared" si="1"/>
        <v>910</v>
      </c>
      <c r="L27">
        <v>882</v>
      </c>
    </row>
    <row r="28" spans="2:12">
      <c r="F28" t="s">
        <v>204</v>
      </c>
      <c r="G28">
        <v>5</v>
      </c>
      <c r="H28" s="72">
        <f t="shared" si="0"/>
        <v>4.8828125E-3</v>
      </c>
      <c r="K28" s="72">
        <f t="shared" si="1"/>
        <v>1638</v>
      </c>
      <c r="L28">
        <v>1024</v>
      </c>
    </row>
    <row r="29" spans="2:12">
      <c r="F29" t="s">
        <v>205</v>
      </c>
      <c r="G29">
        <v>9</v>
      </c>
      <c r="H29">
        <f t="shared" si="0"/>
        <v>8.7890625E-3</v>
      </c>
      <c r="K29">
        <f t="shared" si="1"/>
        <v>910</v>
      </c>
      <c r="L29">
        <v>882</v>
      </c>
    </row>
    <row r="34" spans="2:18">
      <c r="E34" s="72"/>
      <c r="F34" s="72"/>
      <c r="G34" s="72"/>
    </row>
    <row r="35" spans="2:18">
      <c r="B35" s="72"/>
      <c r="C35" s="70"/>
      <c r="D35" s="72"/>
      <c r="E35" s="72"/>
      <c r="F35" s="72"/>
      <c r="G35" s="72"/>
    </row>
    <row r="36" spans="2:18">
      <c r="B36" s="97" t="s">
        <v>289</v>
      </c>
      <c r="C36" s="96"/>
      <c r="D36" s="97" t="s">
        <v>290</v>
      </c>
      <c r="E36" s="72"/>
      <c r="F36" s="72"/>
      <c r="G36" s="72"/>
    </row>
    <row r="37" spans="2:18">
      <c r="B37" s="98" t="s">
        <v>291</v>
      </c>
      <c r="C37" s="96"/>
      <c r="D37" s="98" t="s">
        <v>292</v>
      </c>
      <c r="E37" s="72"/>
      <c r="F37" s="72"/>
      <c r="G37" s="72"/>
      <c r="J37" s="87"/>
      <c r="L37" s="87"/>
      <c r="N37" s="87"/>
      <c r="P37" s="87"/>
      <c r="R37" s="87"/>
    </row>
    <row r="38" spans="2:18">
      <c r="B38" s="98" t="s">
        <v>292</v>
      </c>
      <c r="C38" s="96"/>
      <c r="D38" s="98" t="s">
        <v>293</v>
      </c>
      <c r="E38" s="72"/>
      <c r="F38" s="72"/>
      <c r="G38" s="72"/>
      <c r="H38" s="72"/>
      <c r="J38" s="87"/>
      <c r="L38" s="87"/>
      <c r="N38" s="87"/>
      <c r="O38" s="72"/>
      <c r="P38" s="87"/>
      <c r="Q38" s="72"/>
      <c r="R38" s="87"/>
    </row>
    <row r="39" spans="2:18">
      <c r="B39" s="98" t="s">
        <v>294</v>
      </c>
      <c r="C39" s="96"/>
      <c r="D39" s="98" t="s">
        <v>295</v>
      </c>
      <c r="E39" s="72"/>
      <c r="F39" s="72"/>
      <c r="G39" s="72"/>
      <c r="H39" s="72"/>
      <c r="J39" s="87"/>
      <c r="L39" s="87"/>
      <c r="N39" s="87"/>
      <c r="P39" s="87"/>
      <c r="Q39" s="72"/>
      <c r="R39" s="87"/>
    </row>
    <row r="40" spans="2:18">
      <c r="B40" s="98" t="s">
        <v>296</v>
      </c>
      <c r="C40" s="96"/>
      <c r="D40" s="98" t="s">
        <v>297</v>
      </c>
      <c r="E40" s="72"/>
      <c r="F40" s="72"/>
      <c r="G40" s="72"/>
      <c r="H40" s="72"/>
      <c r="J40" s="87"/>
      <c r="L40" s="87"/>
      <c r="N40" s="87"/>
      <c r="P40" s="87"/>
      <c r="Q40" s="72"/>
      <c r="R40" s="87"/>
    </row>
    <row r="41" spans="2:18">
      <c r="B41" s="98" t="s">
        <v>298</v>
      </c>
      <c r="C41" s="96"/>
      <c r="D41" s="98" t="s">
        <v>299</v>
      </c>
      <c r="E41" s="72"/>
      <c r="F41" s="72"/>
      <c r="G41" s="72"/>
      <c r="H41" s="72"/>
      <c r="J41" s="87"/>
      <c r="L41" s="87"/>
      <c r="N41" s="87"/>
      <c r="P41" s="87"/>
      <c r="Q41" s="72"/>
      <c r="R41" s="87"/>
    </row>
    <row r="42" spans="2:18">
      <c r="B42" s="98" t="s">
        <v>300</v>
      </c>
      <c r="C42" s="96"/>
      <c r="D42" s="98" t="s">
        <v>301</v>
      </c>
      <c r="E42" s="72"/>
      <c r="F42" s="72"/>
      <c r="G42" s="72"/>
      <c r="H42" s="72"/>
      <c r="J42" s="87"/>
      <c r="L42" s="88"/>
      <c r="M42" s="90"/>
      <c r="N42" s="87"/>
      <c r="P42" s="87"/>
      <c r="Q42" s="72"/>
      <c r="R42" s="87"/>
    </row>
    <row r="43" spans="2:18">
      <c r="B43" s="98" t="s">
        <v>302</v>
      </c>
      <c r="C43" s="96"/>
      <c r="D43" s="98" t="s">
        <v>303</v>
      </c>
      <c r="E43" s="72"/>
      <c r="F43" s="72"/>
      <c r="G43" s="72"/>
      <c r="H43" s="72"/>
      <c r="J43" s="87"/>
      <c r="L43" s="87"/>
      <c r="N43" s="87"/>
      <c r="O43" s="72"/>
      <c r="P43" s="87"/>
      <c r="Q43" s="72"/>
      <c r="R43" s="87"/>
    </row>
    <row r="44" spans="2:18">
      <c r="B44" s="98" t="s">
        <v>304</v>
      </c>
      <c r="C44" s="96"/>
      <c r="D44" s="98" t="s">
        <v>305</v>
      </c>
      <c r="E44" s="72"/>
      <c r="F44" s="72"/>
      <c r="G44" s="72"/>
      <c r="H44" s="72"/>
      <c r="J44" s="87"/>
      <c r="L44" s="87"/>
      <c r="N44" s="87"/>
      <c r="O44" s="72"/>
      <c r="P44" s="87"/>
      <c r="Q44" s="72"/>
      <c r="R44" s="87"/>
    </row>
    <row r="45" spans="2:18">
      <c r="B45" s="98" t="s">
        <v>306</v>
      </c>
      <c r="C45" s="70"/>
      <c r="D45" s="72"/>
      <c r="E45" s="72"/>
      <c r="F45" s="72"/>
      <c r="G45" s="72"/>
      <c r="H45" s="72"/>
      <c r="J45" s="87"/>
      <c r="L45" s="87"/>
      <c r="N45" s="87"/>
      <c r="O45" s="72"/>
      <c r="P45" s="87"/>
      <c r="Q45" s="72"/>
      <c r="R45" s="87"/>
    </row>
    <row r="46" spans="2:18">
      <c r="B46" s="98" t="s">
        <v>305</v>
      </c>
      <c r="C46" s="70"/>
      <c r="D46" s="72"/>
      <c r="E46" s="72"/>
      <c r="F46" s="72"/>
      <c r="G46" s="72"/>
      <c r="H46" s="72"/>
      <c r="J46" s="87"/>
      <c r="L46" s="87"/>
      <c r="N46" s="87"/>
      <c r="O46" s="72"/>
      <c r="P46" s="87"/>
      <c r="Q46" s="72"/>
      <c r="R46" s="87"/>
    </row>
    <row r="47" spans="2:18">
      <c r="B47" s="72"/>
      <c r="C47" s="70"/>
      <c r="D47" s="72"/>
      <c r="E47" s="72"/>
      <c r="F47" s="72"/>
      <c r="G47" s="72"/>
      <c r="H47" s="72"/>
      <c r="J47" s="87"/>
      <c r="L47" s="87"/>
      <c r="N47" s="87"/>
      <c r="O47" s="72"/>
      <c r="P47" s="87"/>
      <c r="Q47" s="72"/>
      <c r="R47" s="87"/>
    </row>
    <row r="48" spans="2:18">
      <c r="B48" s="72"/>
      <c r="C48" s="70"/>
      <c r="D48" s="72"/>
      <c r="E48" s="88"/>
      <c r="F48" s="72"/>
      <c r="G48" s="72"/>
      <c r="H48" s="72"/>
      <c r="J48" s="87"/>
      <c r="L48" s="87"/>
      <c r="N48" s="87"/>
      <c r="P48" s="87"/>
      <c r="Q48" s="72"/>
      <c r="R48" s="87"/>
    </row>
    <row r="49" spans="1:18">
      <c r="B49" s="72"/>
      <c r="C49" s="70"/>
      <c r="D49" s="72"/>
      <c r="E49" s="72"/>
      <c r="F49" s="72"/>
      <c r="G49" s="72"/>
      <c r="H49" s="72"/>
      <c r="J49" s="87"/>
      <c r="L49" s="87"/>
      <c r="N49" s="87"/>
      <c r="P49" s="87"/>
      <c r="Q49" s="72"/>
      <c r="R49" s="87"/>
    </row>
    <row r="50" spans="1:18">
      <c r="B50" s="72"/>
      <c r="C50" s="70"/>
      <c r="D50" s="72"/>
      <c r="E50" s="72"/>
      <c r="F50" s="72"/>
      <c r="G50" s="72"/>
      <c r="H50" s="72"/>
      <c r="J50" s="87"/>
      <c r="L50" s="87"/>
      <c r="N50" s="87"/>
      <c r="P50" s="87"/>
      <c r="Q50" s="72"/>
      <c r="R50" s="87"/>
    </row>
    <row r="51" spans="1:18" s="72" customFormat="1">
      <c r="C51" s="70"/>
      <c r="J51" s="87"/>
      <c r="L51" s="87"/>
      <c r="N51" s="87"/>
      <c r="P51" s="87"/>
      <c r="R51" s="87"/>
    </row>
    <row r="52" spans="1:18">
      <c r="A52" s="72"/>
      <c r="B52" s="96"/>
      <c r="C52" s="70"/>
      <c r="D52" s="72"/>
      <c r="E52" s="72"/>
      <c r="F52" s="72"/>
      <c r="G52" s="72"/>
      <c r="H52" s="96"/>
      <c r="J52" s="87"/>
      <c r="L52" s="87"/>
      <c r="N52" s="87"/>
      <c r="P52" s="87"/>
      <c r="Q52" s="72"/>
      <c r="R52" s="87"/>
    </row>
    <row r="53" spans="1:18">
      <c r="A53" s="96"/>
      <c r="B53" s="96"/>
      <c r="D53" s="88"/>
      <c r="E53" s="88"/>
      <c r="F53" s="72"/>
      <c r="G53" s="72"/>
      <c r="H53" s="96"/>
      <c r="J53" s="87"/>
      <c r="L53" s="87"/>
      <c r="N53" s="87"/>
      <c r="P53" s="87"/>
      <c r="Q53" s="72"/>
      <c r="R53" s="87"/>
    </row>
    <row r="54" spans="1:18">
      <c r="A54" t="s">
        <v>275</v>
      </c>
      <c r="B54" t="s">
        <v>287</v>
      </c>
      <c r="F54" s="72"/>
      <c r="G54" s="72"/>
      <c r="H54" s="96"/>
      <c r="J54" s="87"/>
      <c r="L54" s="87"/>
      <c r="N54" s="87"/>
      <c r="P54" s="87"/>
      <c r="Q54" s="72"/>
      <c r="R54" s="87"/>
    </row>
    <row r="55" spans="1:18">
      <c r="A55" s="72" t="s">
        <v>273</v>
      </c>
      <c r="B55" s="72" t="s">
        <v>307</v>
      </c>
      <c r="F55" s="72"/>
      <c r="G55" s="72"/>
      <c r="H55" s="96"/>
      <c r="J55" s="87"/>
      <c r="L55" s="87"/>
      <c r="N55" s="87"/>
      <c r="P55" s="87"/>
      <c r="Q55" s="72"/>
      <c r="R55" s="87"/>
    </row>
    <row r="56" spans="1:18">
      <c r="A56" t="s">
        <v>274</v>
      </c>
      <c r="B56" s="72" t="s">
        <v>281</v>
      </c>
      <c r="E56" s="72"/>
      <c r="F56" s="72"/>
      <c r="G56" s="72"/>
      <c r="H56" s="96"/>
      <c r="J56" s="87"/>
      <c r="L56" s="87"/>
      <c r="N56" s="87"/>
      <c r="P56" s="87"/>
      <c r="Q56" s="72"/>
      <c r="R56" s="87"/>
    </row>
    <row r="57" spans="1:18">
      <c r="A57" s="96"/>
      <c r="B57" s="96"/>
      <c r="C57" s="91"/>
      <c r="D57" s="72"/>
      <c r="E57" s="72"/>
      <c r="F57" s="72"/>
      <c r="G57" s="72"/>
      <c r="H57" s="96"/>
      <c r="J57" s="87"/>
      <c r="L57" s="87"/>
      <c r="N57" s="87"/>
      <c r="P57" s="87"/>
      <c r="Q57" s="72"/>
      <c r="R57" s="87"/>
    </row>
    <row r="58" spans="1:18">
      <c r="A58" t="s">
        <v>313</v>
      </c>
      <c r="C58" s="91"/>
      <c r="D58" s="72"/>
      <c r="E58" s="72"/>
      <c r="F58" s="72"/>
      <c r="G58" s="72"/>
      <c r="H58" s="96"/>
      <c r="J58" s="87"/>
      <c r="L58" s="87"/>
      <c r="N58" s="87"/>
      <c r="P58" s="87"/>
      <c r="Q58" s="72"/>
      <c r="R58" s="87"/>
    </row>
    <row r="59" spans="1:18">
      <c r="A59" t="s">
        <v>317</v>
      </c>
      <c r="B59" t="s">
        <v>318</v>
      </c>
      <c r="C59" s="72"/>
      <c r="D59" s="72"/>
      <c r="E59" s="72"/>
      <c r="F59" s="72"/>
      <c r="G59" s="72"/>
      <c r="H59" s="96"/>
      <c r="J59" s="87"/>
      <c r="L59" s="87"/>
      <c r="N59" s="87"/>
      <c r="P59" s="87"/>
      <c r="Q59" s="72"/>
      <c r="R59" s="87"/>
    </row>
    <row r="60" spans="1:18">
      <c r="A60" s="96"/>
      <c r="B60" s="96"/>
      <c r="C60" s="70"/>
      <c r="D60" s="72"/>
      <c r="E60" s="72"/>
      <c r="F60" s="72"/>
      <c r="G60" s="72"/>
      <c r="H60" s="96"/>
      <c r="J60" s="87"/>
      <c r="L60" s="87"/>
      <c r="N60" s="87"/>
      <c r="P60" s="87"/>
      <c r="Q60" s="72"/>
      <c r="R60" s="87"/>
    </row>
    <row r="61" spans="1:18">
      <c r="A61" s="96"/>
      <c r="B61" s="96"/>
      <c r="C61" s="72"/>
      <c r="D61" s="72"/>
      <c r="E61" s="72"/>
      <c r="F61" s="72"/>
      <c r="G61" s="72"/>
      <c r="H61" s="72"/>
      <c r="J61" s="87"/>
      <c r="L61" s="87"/>
      <c r="N61" s="87"/>
      <c r="P61" s="87"/>
      <c r="Q61" s="72"/>
      <c r="R61" s="87"/>
    </row>
    <row r="62" spans="1:18">
      <c r="A62" t="s">
        <v>273</v>
      </c>
      <c r="B62" t="s">
        <v>321</v>
      </c>
      <c r="C62" s="70"/>
      <c r="D62" s="72" t="s">
        <v>322</v>
      </c>
      <c r="E62" s="72"/>
      <c r="F62" s="72"/>
      <c r="G62" s="72"/>
    </row>
    <row r="63" spans="1:18">
      <c r="B63" s="88"/>
      <c r="C63" s="88"/>
      <c r="E63" s="72"/>
      <c r="F63" s="72"/>
      <c r="G63" s="72"/>
    </row>
    <row r="64" spans="1:18">
      <c r="B64" s="88"/>
      <c r="C64" s="88"/>
      <c r="E64" s="72"/>
      <c r="F64" s="72"/>
      <c r="G64" s="72"/>
    </row>
    <row r="65" spans="2:7">
      <c r="B65" s="88"/>
      <c r="C65" s="91"/>
      <c r="D65" s="72"/>
      <c r="E65" s="72"/>
      <c r="F65" s="72"/>
      <c r="G65" s="72"/>
    </row>
    <row r="66" spans="2:7">
      <c r="B66" s="72"/>
      <c r="C66" s="70"/>
      <c r="D66" s="72"/>
      <c r="E66" s="72"/>
      <c r="F66" s="72"/>
      <c r="G66" s="72"/>
    </row>
    <row r="67" spans="2:7">
      <c r="B67" s="72"/>
      <c r="C67" s="70"/>
      <c r="D67" s="72"/>
      <c r="E67" s="72"/>
      <c r="F67" s="72"/>
      <c r="G67" s="72"/>
    </row>
    <row r="68" spans="2:7">
      <c r="B68" s="72"/>
      <c r="C68" s="70"/>
      <c r="D68" s="72"/>
      <c r="E68" s="72"/>
      <c r="F68" s="72"/>
      <c r="G68" s="72"/>
    </row>
    <row r="69" spans="2:7">
      <c r="B69" s="72"/>
      <c r="C69" s="70"/>
      <c r="D69" s="72"/>
      <c r="E69" s="72"/>
      <c r="F69" s="72"/>
      <c r="G69" s="72"/>
    </row>
    <row r="70" spans="2:7">
      <c r="B70" s="69"/>
      <c r="D70" s="72"/>
      <c r="E70" s="72"/>
      <c r="F70" s="72"/>
      <c r="G70" s="72"/>
    </row>
    <row r="71" spans="2:7">
      <c r="D71" s="72"/>
      <c r="E71" s="72"/>
      <c r="F71" s="72"/>
      <c r="G71" s="7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26</vt:i4>
      </vt:variant>
    </vt:vector>
  </HeadingPairs>
  <TitlesOfParts>
    <vt:vector size="30" baseType="lpstr">
      <vt:lpstr>Consolidated</vt:lpstr>
      <vt:lpstr>Current-Task</vt:lpstr>
      <vt:lpstr>SHT</vt:lpstr>
      <vt:lpstr>Liner Management</vt:lpstr>
      <vt:lpstr>CAG</vt:lpstr>
      <vt:lpstr>CES</vt:lpstr>
      <vt:lpstr>CIP</vt:lpstr>
      <vt:lpstr>EDIP</vt:lpstr>
      <vt:lpstr>General</vt:lpstr>
      <vt:lpstr>iCadet</vt:lpstr>
      <vt:lpstr>iComet</vt:lpstr>
      <vt:lpstr>iForward</vt:lpstr>
      <vt:lpstr>iNova</vt:lpstr>
      <vt:lpstr>iNovaContract</vt:lpstr>
      <vt:lpstr>iTankTrack</vt:lpstr>
      <vt:lpstr>iTrade</vt:lpstr>
      <vt:lpstr>iTradeWin</vt:lpstr>
      <vt:lpstr>Linermgmt</vt:lpstr>
      <vt:lpstr>PAG</vt:lpstr>
      <vt:lpstr>PIP</vt:lpstr>
      <vt:lpstr>Project</vt:lpstr>
      <vt:lpstr>SDIP</vt:lpstr>
      <vt:lpstr>SIP</vt:lpstr>
      <vt:lpstr>Status</vt:lpstr>
      <vt:lpstr>TAG</vt:lpstr>
      <vt:lpstr>Task</vt:lpstr>
      <vt:lpstr>THIP</vt:lpstr>
      <vt:lpstr>TIP</vt:lpstr>
      <vt:lpstr>Type</vt:lpstr>
      <vt:lpstr>Week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</dc:creator>
  <cp:lastModifiedBy>govindarajan</cp:lastModifiedBy>
  <cp:lastPrinted>2012-08-17T08:02:46Z</cp:lastPrinted>
  <dcterms:created xsi:type="dcterms:W3CDTF">2012-07-09T04:11:55Z</dcterms:created>
  <dcterms:modified xsi:type="dcterms:W3CDTF">2013-02-26T08:46:44Z</dcterms:modified>
</cp:coreProperties>
</file>