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wilso\Desktop\"/>
    </mc:Choice>
  </mc:AlternateContent>
  <xr:revisionPtr revIDLastSave="0" documentId="13_ncr:1_{A0738AD9-B73D-454A-A62D-6FB8822DC95A}" xr6:coauthVersionLast="47" xr6:coauthVersionMax="47" xr10:uidLastSave="{00000000-0000-0000-0000-000000000000}"/>
  <bookViews>
    <workbookView xWindow="-28920" yWindow="-75" windowWidth="29040" windowHeight="15840" activeTab="1" xr2:uid="{00000000-000D-0000-FFFF-FFFF00000000}"/>
  </bookViews>
  <sheets>
    <sheet name="Overall Schedule" sheetId="6" r:id="rId1"/>
    <sheet name="Lectures" sheetId="1" r:id="rId2"/>
    <sheet name="Readin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" l="1"/>
  <c r="D33" i="2" l="1"/>
  <c r="D2" i="2" l="1"/>
  <c r="E28" i="2" l="1"/>
  <c r="E20" i="2"/>
  <c r="E33" i="2"/>
  <c r="E30" i="2"/>
  <c r="E25" i="2"/>
  <c r="F33" i="1"/>
  <c r="F31" i="1"/>
  <c r="F29" i="1"/>
  <c r="F27" i="1"/>
  <c r="F11" i="1" l="1"/>
  <c r="F13" i="1"/>
  <c r="B3" i="6" l="1"/>
  <c r="B4" i="6" s="1"/>
  <c r="F3" i="6" s="1"/>
  <c r="F2" i="6" l="1"/>
  <c r="B5" i="6"/>
  <c r="F4" i="6" l="1"/>
  <c r="B6" i="6"/>
  <c r="B7" i="6" l="1"/>
  <c r="F5" i="6"/>
  <c r="F6" i="6" l="1"/>
  <c r="B8" i="6"/>
  <c r="E22" i="2"/>
  <c r="E14" i="2"/>
  <c r="F19" i="1"/>
  <c r="F7" i="6" l="1"/>
  <c r="B9" i="6"/>
  <c r="B10" i="6" s="1"/>
  <c r="B11" i="6" s="1"/>
  <c r="B12" i="6" l="1"/>
  <c r="F10" i="6"/>
  <c r="F8" i="6"/>
  <c r="F2" i="1"/>
  <c r="F15" i="1"/>
  <c r="B13" i="6" l="1"/>
  <c r="F11" i="6"/>
  <c r="F9" i="6"/>
  <c r="B14" i="6" l="1"/>
  <c r="F12" i="6"/>
  <c r="B15" i="6" l="1"/>
  <c r="F13" i="6"/>
  <c r="C37" i="1"/>
  <c r="F14" i="6" l="1"/>
  <c r="F15" i="6"/>
  <c r="F23" i="1"/>
  <c r="F17" i="1"/>
  <c r="F21" i="1"/>
  <c r="E12" i="2"/>
  <c r="E9" i="2"/>
  <c r="E6" i="2"/>
  <c r="D41" i="2" l="1"/>
  <c r="E3" i="2"/>
  <c r="E2" i="2"/>
  <c r="F25" i="1"/>
  <c r="F37" i="1" l="1"/>
</calcChain>
</file>

<file path=xl/sharedStrings.xml><?xml version="1.0" encoding="utf-8"?>
<sst xmlns="http://schemas.openxmlformats.org/spreadsheetml/2006/main" count="170" uniqueCount="126">
  <si>
    <t>Module</t>
  </si>
  <si>
    <t>Lecture</t>
  </si>
  <si>
    <t>MIN</t>
  </si>
  <si>
    <t>SEC</t>
  </si>
  <si>
    <t>Total MIN</t>
  </si>
  <si>
    <t>Reading</t>
  </si>
  <si>
    <t>Total</t>
  </si>
  <si>
    <t>Slides</t>
  </si>
  <si>
    <t>Team Project</t>
  </si>
  <si>
    <t>Week</t>
  </si>
  <si>
    <t>Book</t>
  </si>
  <si>
    <t>Estimate</t>
  </si>
  <si>
    <t>Not yet completed</t>
  </si>
  <si>
    <t xml:space="preserve">RED = </t>
  </si>
  <si>
    <t>Maroochy Water Services</t>
  </si>
  <si>
    <t>Natanz Nuclear Fuel Enrichment Plant</t>
  </si>
  <si>
    <t>RSA Security</t>
  </si>
  <si>
    <t>Target Corporation</t>
  </si>
  <si>
    <t>Energy Firms</t>
  </si>
  <si>
    <t>JP Morgan Bank</t>
  </si>
  <si>
    <t>Office of Personnel Management</t>
  </si>
  <si>
    <t>Ukraine Power Grid</t>
  </si>
  <si>
    <t>Case Study: Maroochy Water Services</t>
  </si>
  <si>
    <t>PDF</t>
  </si>
  <si>
    <t>Case Study: Natanz Nuclear Fuel Enrichment Plant</t>
  </si>
  <si>
    <t>Case Study: RSA Security</t>
  </si>
  <si>
    <t>Case Study: Target Corporation</t>
  </si>
  <si>
    <t>Case Study: Energy Firms</t>
  </si>
  <si>
    <t>Related Topic: Insider Threats</t>
  </si>
  <si>
    <t>Related Topic: Distributed Denial of Service</t>
  </si>
  <si>
    <t xml:space="preserve">Related Topic: Industrial Control Systems </t>
  </si>
  <si>
    <t>Case Study: JP Morgan Bank</t>
  </si>
  <si>
    <t>Case Study: Office of Personnel Management</t>
  </si>
  <si>
    <t>Related Topic: Supply Chain</t>
  </si>
  <si>
    <t>Related Topic: Malware</t>
  </si>
  <si>
    <t>Related Topic: Personally Identifiable Information</t>
  </si>
  <si>
    <t>Case Study: Ukraine Power Grid</t>
  </si>
  <si>
    <t>Case Study</t>
  </si>
  <si>
    <t>Estonia</t>
  </si>
  <si>
    <t>Form teams</t>
  </si>
  <si>
    <t>2010 NIST SP 800 122 Personally Identifiable Information</t>
  </si>
  <si>
    <t>Lessons Learned from the Maroochy Water Breach</t>
  </si>
  <si>
    <t>Arizona Report Stuxnet</t>
  </si>
  <si>
    <t>Langer Report To Kill a Centrifuge</t>
  </si>
  <si>
    <t>Target Kill Chain Analysis</t>
  </si>
  <si>
    <t>Dragonfly Threat Against Western Energy Suppliers</t>
  </si>
  <si>
    <t>SANS Dragonfly Impact on ICS</t>
  </si>
  <si>
    <t>SANS JP Morgan Data Breach</t>
  </si>
  <si>
    <t>You Will Be Breached</t>
  </si>
  <si>
    <t>How RSA was Breached</t>
  </si>
  <si>
    <t>SANS Assessing Outbound Traffic for APT</t>
  </si>
  <si>
    <t>Insider Threat SEI Report</t>
  </si>
  <si>
    <t>Supply Chain Risk Management NIST 800-161</t>
  </si>
  <si>
    <t>Industrial Control Systems Security NIST 800-82</t>
  </si>
  <si>
    <t>Distributed Denial of Service CIS Guide</t>
  </si>
  <si>
    <t>Personally Identifiable Information NIST 800-122</t>
  </si>
  <si>
    <t>Guide to DDoS Attacks CIS Security</t>
  </si>
  <si>
    <t>Malware NIST 800 83</t>
  </si>
  <si>
    <t>Industrial Control Systems Security NIST 800 82</t>
  </si>
  <si>
    <t>Supply Chain Risk Management NIST 800 161</t>
  </si>
  <si>
    <t>Maroochy Water Services Case Study Report</t>
  </si>
  <si>
    <t>SANS Approach to Reducing Federal Data Breaches</t>
  </si>
  <si>
    <t>SANS Where the Data is OPM</t>
  </si>
  <si>
    <t>Breaking the Target</t>
  </si>
  <si>
    <t>Course Introduction Part 1: Expected Workload</t>
  </si>
  <si>
    <t>Course Introduction Part 2: Syllabus</t>
  </si>
  <si>
    <t>Course Introduction Part 3: Canvas Tour</t>
  </si>
  <si>
    <t>Full Length</t>
  </si>
  <si>
    <t>Excerpt</t>
  </si>
  <si>
    <t>Main part of publication</t>
  </si>
  <si>
    <t>RSA breach pg 2-28</t>
  </si>
  <si>
    <t>Pages 3-8</t>
  </si>
  <si>
    <t>Exec Summary, Section 2, Section 3, Section 5 (25)</t>
  </si>
  <si>
    <t>Ch 1.4, Ch 2, Ch 3.5 AC, MA, PE, App C</t>
  </si>
  <si>
    <t>Chapters 2-5</t>
  </si>
  <si>
    <t>Assigned Pages</t>
  </si>
  <si>
    <t>Malware Incident Prevention NIST 800-83</t>
  </si>
  <si>
    <t xml:space="preserve">Dyn </t>
  </si>
  <si>
    <t>Case Study: Dyn</t>
  </si>
  <si>
    <t>Anatomy of an IOT DDoS Attack</t>
  </si>
  <si>
    <t>Syn RedFive Report</t>
  </si>
  <si>
    <t>HBR See Your Company Through the Eyes of a Hacker</t>
  </si>
  <si>
    <t>HBR More Training Won't Reduce Your Cyber Risk</t>
  </si>
  <si>
    <t>HBR How to Blow a Presentation to C Suite</t>
  </si>
  <si>
    <t>Key to Presenting to Senior Executives</t>
  </si>
  <si>
    <t>7 Tips for Presenting to Senior Executives</t>
  </si>
  <si>
    <t>SANS Analysis Ukraine Power Grid 2015 BlackEnergy</t>
  </si>
  <si>
    <t>SANS Analysis Ukraine Power Grid 2016 CrashOverride</t>
  </si>
  <si>
    <t>C-Suite Business Case</t>
  </si>
  <si>
    <t>Instructor Introduction Part 1: Instructor Background</t>
  </si>
  <si>
    <t>Instructor Introduction Part 2: Instructor Quirks</t>
  </si>
  <si>
    <t>Team Project Part 1: Overview</t>
  </si>
  <si>
    <t>Team Project Part 2: Report Tips</t>
  </si>
  <si>
    <t>Start (MON)</t>
  </si>
  <si>
    <t>Homework Due (SUN)</t>
  </si>
  <si>
    <t>Homework due Sundays at 11:59pm</t>
  </si>
  <si>
    <t>Garmin</t>
  </si>
  <si>
    <t>Case Study: Estonia</t>
  </si>
  <si>
    <t>Case Study: Garmin</t>
  </si>
  <si>
    <t>Related Topic: IoT Device Security</t>
  </si>
  <si>
    <t>Cyber Warfare Estonia Case</t>
  </si>
  <si>
    <t>International Cyber Incidents Includes Estonia 2007</t>
  </si>
  <si>
    <t>IoT Security NIST 800-213</t>
  </si>
  <si>
    <t>New: Garmin</t>
  </si>
  <si>
    <t>Main section (1-24) and App B (28-31)</t>
  </si>
  <si>
    <t>NIST 800-12 (Chapter 4 Threats, Chapter 8 System Support)</t>
  </si>
  <si>
    <t>Related Topic: Ransomware</t>
  </si>
  <si>
    <t>NIST 800-12 (Chapter 3 Roles and Responsibilities)</t>
  </si>
  <si>
    <t>Team Project Part 3: Presentation Package Tips</t>
  </si>
  <si>
    <t>Selected case study &amp; team plan</t>
  </si>
  <si>
    <t>Report part 1</t>
  </si>
  <si>
    <t>Report part 2</t>
  </si>
  <si>
    <t>Report part 3</t>
  </si>
  <si>
    <t>C-Suite presentation package</t>
  </si>
  <si>
    <t>IoT Device security NIST 800-213</t>
  </si>
  <si>
    <t>Ransomware CIS Guide</t>
  </si>
  <si>
    <t>Cyber Resiliency</t>
  </si>
  <si>
    <t>Special Topic: Cyber Resiliency</t>
  </si>
  <si>
    <t>Special Topic: C-Suite Business Case</t>
  </si>
  <si>
    <t>Related/Special Topic</t>
  </si>
  <si>
    <t>Cyber Resiliency NIST 800-160 vol 2 r1 Section 2.1</t>
  </si>
  <si>
    <t>Section 2.1</t>
  </si>
  <si>
    <t>Chapter 3</t>
  </si>
  <si>
    <t>Chapters 4, 8</t>
  </si>
  <si>
    <t>Special Topic: Introduction to Cyber Security</t>
  </si>
  <si>
    <t>Intro to Cyber Security NIST 800-12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</si>
</sst>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sz val="12"/>
      <name val="Arial"/>
      <family val="2"/>
    </font>
    <font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rgb="FFFF0000"/>
      <name val="Arial"/>
      <family val="2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4" xfId="0" applyNumberFormat="1" applyFont="1" applyFill="1" applyBorder="1"/>
    <xf numFmtId="0" fontId="1" fillId="3" borderId="1" xfId="0" applyNumberFormat="1" applyFont="1" applyFill="1" applyBorder="1"/>
    <xf numFmtId="0" fontId="1" fillId="4" borderId="1" xfId="0" applyNumberFormat="1" applyFont="1" applyFill="1" applyBorder="1"/>
    <xf numFmtId="0" fontId="1" fillId="4" borderId="1" xfId="0" applyFont="1" applyFill="1" applyBorder="1" applyAlignment="1">
      <alignment horizontal="center" vertical="center"/>
    </xf>
    <xf numFmtId="1" fontId="1" fillId="3" borderId="4" xfId="0" applyNumberFormat="1" applyFont="1" applyFill="1" applyBorder="1" applyAlignment="1">
      <alignment horizontal="left"/>
    </xf>
    <xf numFmtId="1" fontId="1" fillId="4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1" fontId="1" fillId="0" borderId="0" xfId="0" applyNumberFormat="1" applyFont="1"/>
    <xf numFmtId="2" fontId="0" fillId="0" borderId="0" xfId="0" applyNumberFormat="1"/>
    <xf numFmtId="1" fontId="1" fillId="4" borderId="1" xfId="0" applyNumberFormat="1" applyFont="1" applyFill="1" applyBorder="1" applyAlignment="1">
      <alignment horizontal="center"/>
    </xf>
    <xf numFmtId="1" fontId="5" fillId="3" borderId="4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7" fillId="2" borderId="0" xfId="0" applyFont="1" applyFill="1"/>
    <xf numFmtId="0" fontId="3" fillId="2" borderId="1" xfId="0" applyFont="1" applyFill="1" applyBorder="1" applyAlignment="1">
      <alignment horizontal="center"/>
    </xf>
    <xf numFmtId="0" fontId="6" fillId="0" borderId="1" xfId="0" applyFont="1" applyFill="1" applyBorder="1"/>
    <xf numFmtId="0" fontId="3" fillId="2" borderId="1" xfId="0" applyFont="1" applyFill="1" applyBorder="1" applyAlignment="1"/>
    <xf numFmtId="0" fontId="1" fillId="3" borderId="4" xfId="0" applyNumberFormat="1" applyFont="1" applyFill="1" applyBorder="1" applyAlignment="1">
      <alignment horizontal="left"/>
    </xf>
    <xf numFmtId="0" fontId="1" fillId="3" borderId="6" xfId="0" applyNumberFormat="1" applyFont="1" applyFill="1" applyBorder="1"/>
    <xf numFmtId="0" fontId="1" fillId="4" borderId="6" xfId="0" applyNumberFormat="1" applyFont="1" applyFill="1" applyBorder="1"/>
    <xf numFmtId="0" fontId="8" fillId="0" borderId="0" xfId="0" applyFont="1" applyAlignment="1">
      <alignment horizontal="right"/>
    </xf>
    <xf numFmtId="0" fontId="9" fillId="2" borderId="1" xfId="0" applyFont="1" applyFill="1" applyBorder="1"/>
    <xf numFmtId="14" fontId="6" fillId="0" borderId="1" xfId="0" applyNumberFormat="1" applyFont="1" applyFill="1" applyBorder="1" applyAlignment="1"/>
    <xf numFmtId="14" fontId="6" fillId="0" borderId="1" xfId="0" applyNumberFormat="1" applyFont="1" applyBorder="1" applyAlignment="1">
      <alignment horizontal="center"/>
    </xf>
    <xf numFmtId="0" fontId="8" fillId="4" borderId="6" xfId="0" applyNumberFormat="1" applyFont="1" applyFill="1" applyBorder="1"/>
    <xf numFmtId="1" fontId="1" fillId="3" borderId="4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1" fontId="1" fillId="3" borderId="1" xfId="0" applyNumberFormat="1" applyFont="1" applyFill="1" applyBorder="1" applyAlignment="1">
      <alignment horizontal="left"/>
    </xf>
    <xf numFmtId="1" fontId="1" fillId="4" borderId="1" xfId="0" applyNumberFormat="1" applyFont="1" applyFill="1" applyBorder="1"/>
    <xf numFmtId="1" fontId="1" fillId="3" borderId="7" xfId="0" applyNumberFormat="1" applyFont="1" applyFill="1" applyBorder="1" applyAlignment="1">
      <alignment horizontal="center"/>
    </xf>
    <xf numFmtId="1" fontId="1" fillId="3" borderId="6" xfId="0" applyNumberFormat="1" applyFont="1" applyFill="1" applyBorder="1" applyAlignment="1">
      <alignment horizontal="center"/>
    </xf>
    <xf numFmtId="1" fontId="1" fillId="4" borderId="6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5" fillId="4" borderId="6" xfId="0" applyNumberFormat="1" applyFont="1" applyFill="1" applyBorder="1"/>
    <xf numFmtId="0" fontId="5" fillId="3" borderId="6" xfId="0" applyNumberFormat="1" applyFont="1" applyFill="1" applyBorder="1"/>
    <xf numFmtId="1" fontId="1" fillId="4" borderId="1" xfId="0" applyNumberFormat="1" applyFont="1" applyFill="1" applyBorder="1" applyAlignment="1">
      <alignment horizontal="right"/>
    </xf>
    <xf numFmtId="1" fontId="5" fillId="3" borderId="4" xfId="0" applyNumberFormat="1" applyFont="1" applyFill="1" applyBorder="1" applyAlignment="1">
      <alignment horizontal="left"/>
    </xf>
    <xf numFmtId="1" fontId="5" fillId="4" borderId="1" xfId="0" applyNumberFormat="1" applyFont="1" applyFill="1" applyBorder="1" applyAlignment="1">
      <alignment horizontal="right"/>
    </xf>
    <xf numFmtId="0" fontId="0" fillId="6" borderId="0" xfId="0" applyFill="1"/>
    <xf numFmtId="0" fontId="5" fillId="3" borderId="1" xfId="0" applyNumberFormat="1" applyFont="1" applyFill="1" applyBorder="1"/>
    <xf numFmtId="0" fontId="5" fillId="4" borderId="1" xfId="0" applyNumberFormat="1" applyFont="1" applyFill="1" applyBorder="1"/>
    <xf numFmtId="1" fontId="5" fillId="4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6" fillId="0" borderId="5" xfId="0" applyFont="1" applyFill="1" applyBorder="1"/>
    <xf numFmtId="0" fontId="8" fillId="4" borderId="1" xfId="0" applyNumberFormat="1" applyFont="1" applyFill="1" applyBorder="1"/>
    <xf numFmtId="1" fontId="8" fillId="4" borderId="1" xfId="0" applyNumberFormat="1" applyFont="1" applyFill="1" applyBorder="1" applyAlignment="1">
      <alignment horizontal="right"/>
    </xf>
    <xf numFmtId="1" fontId="8" fillId="4" borderId="1" xfId="0" applyNumberFormat="1" applyFont="1" applyFill="1" applyBorder="1" applyAlignment="1">
      <alignment horizontal="left"/>
    </xf>
    <xf numFmtId="0" fontId="8" fillId="3" borderId="4" xfId="0" applyNumberFormat="1" applyFont="1" applyFill="1" applyBorder="1"/>
    <xf numFmtId="1" fontId="8" fillId="3" borderId="4" xfId="0" applyNumberFormat="1" applyFont="1" applyFill="1" applyBorder="1" applyAlignment="1">
      <alignment horizontal="right"/>
    </xf>
    <xf numFmtId="1" fontId="8" fillId="3" borderId="4" xfId="0" applyNumberFormat="1" applyFont="1" applyFill="1" applyBorder="1" applyAlignment="1">
      <alignment horizontal="left"/>
    </xf>
    <xf numFmtId="0" fontId="1" fillId="3" borderId="6" xfId="0" applyFont="1" applyFill="1" applyBorder="1"/>
    <xf numFmtId="0" fontId="1" fillId="3" borderId="3" xfId="0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/>
    <xf numFmtId="0" fontId="6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5" fillId="3" borderId="4" xfId="0" applyNumberFormat="1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" fontId="1" fillId="4" borderId="2" xfId="0" applyNumberFormat="1" applyFont="1" applyFill="1" applyBorder="1" applyAlignment="1">
      <alignment horizontal="center" vertical="center"/>
    </xf>
    <xf numFmtId="1" fontId="1" fillId="4" borderId="3" xfId="0" applyNumberFormat="1" applyFont="1" applyFill="1" applyBorder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8"/>
  <sheetViews>
    <sheetView zoomScale="90" zoomScaleNormal="90" workbookViewId="0">
      <selection activeCell="C25" sqref="C25"/>
    </sheetView>
  </sheetViews>
  <sheetFormatPr defaultRowHeight="14.25" x14ac:dyDescent="0.45"/>
  <cols>
    <col min="1" max="1" width="8.46484375" bestFit="1" customWidth="1"/>
    <col min="2" max="2" width="17.53125" bestFit="1" customWidth="1"/>
    <col min="3" max="3" width="43.06640625" bestFit="1" customWidth="1"/>
    <col min="4" max="4" width="54.1328125" bestFit="1" customWidth="1"/>
    <col min="5" max="5" width="38.59765625" bestFit="1" customWidth="1"/>
    <col min="6" max="6" width="28.46484375" bestFit="1" customWidth="1"/>
    <col min="7" max="7" width="11" bestFit="1" customWidth="1"/>
  </cols>
  <sheetData>
    <row r="1" spans="1:6" s="17" customFormat="1" ht="21" x14ac:dyDescent="0.65">
      <c r="A1" s="20" t="s">
        <v>9</v>
      </c>
      <c r="B1" s="20" t="s">
        <v>93</v>
      </c>
      <c r="C1" s="20" t="s">
        <v>37</v>
      </c>
      <c r="D1" s="60" t="s">
        <v>119</v>
      </c>
      <c r="E1" s="60" t="s">
        <v>8</v>
      </c>
      <c r="F1" s="25" t="s">
        <v>94</v>
      </c>
    </row>
    <row r="2" spans="1:6" ht="17.649999999999999" x14ac:dyDescent="0.5">
      <c r="A2" s="16">
        <v>1</v>
      </c>
      <c r="B2" s="26">
        <v>44578</v>
      </c>
      <c r="C2" s="19"/>
      <c r="D2" s="61" t="s">
        <v>125</v>
      </c>
      <c r="E2" s="61"/>
      <c r="F2" s="27">
        <f>B3-1</f>
        <v>44584</v>
      </c>
    </row>
    <row r="3" spans="1:6" ht="17.649999999999999" x14ac:dyDescent="0.5">
      <c r="A3" s="16">
        <v>2</v>
      </c>
      <c r="B3" s="26">
        <f>B2+7</f>
        <v>44585</v>
      </c>
      <c r="C3" s="19" t="s">
        <v>14</v>
      </c>
      <c r="D3" s="62" t="s">
        <v>51</v>
      </c>
      <c r="E3" s="62" t="s">
        <v>39</v>
      </c>
      <c r="F3" s="27">
        <f t="shared" ref="F3:F14" si="0">B4-1</f>
        <v>44591</v>
      </c>
    </row>
    <row r="4" spans="1:6" ht="17.649999999999999" x14ac:dyDescent="0.5">
      <c r="A4" s="16">
        <v>3</v>
      </c>
      <c r="B4" s="26">
        <f t="shared" ref="B4:B15" si="1">B3+7</f>
        <v>44592</v>
      </c>
      <c r="C4" s="19" t="s">
        <v>38</v>
      </c>
      <c r="D4" s="61" t="s">
        <v>54</v>
      </c>
      <c r="E4" s="61" t="s">
        <v>109</v>
      </c>
      <c r="F4" s="27">
        <f t="shared" si="0"/>
        <v>44598</v>
      </c>
    </row>
    <row r="5" spans="1:6" ht="17.649999999999999" x14ac:dyDescent="0.5">
      <c r="A5" s="16">
        <v>4</v>
      </c>
      <c r="B5" s="26">
        <f t="shared" si="1"/>
        <v>44599</v>
      </c>
      <c r="C5" s="19" t="s">
        <v>15</v>
      </c>
      <c r="D5" s="61" t="s">
        <v>53</v>
      </c>
      <c r="E5" s="61"/>
      <c r="F5" s="27">
        <f t="shared" si="0"/>
        <v>44605</v>
      </c>
    </row>
    <row r="6" spans="1:6" ht="17.649999999999999" x14ac:dyDescent="0.5">
      <c r="A6" s="16">
        <v>5</v>
      </c>
      <c r="B6" s="26">
        <f t="shared" si="1"/>
        <v>44606</v>
      </c>
      <c r="C6" s="19" t="s">
        <v>16</v>
      </c>
      <c r="D6" s="61"/>
      <c r="E6" s="61" t="s">
        <v>110</v>
      </c>
      <c r="F6" s="27">
        <f t="shared" si="0"/>
        <v>44612</v>
      </c>
    </row>
    <row r="7" spans="1:6" ht="17.649999999999999" x14ac:dyDescent="0.5">
      <c r="A7" s="16">
        <v>6</v>
      </c>
      <c r="B7" s="26">
        <f t="shared" si="1"/>
        <v>44613</v>
      </c>
      <c r="C7" s="19" t="s">
        <v>17</v>
      </c>
      <c r="D7" s="61" t="s">
        <v>76</v>
      </c>
      <c r="E7" s="61"/>
      <c r="F7" s="27">
        <f t="shared" si="0"/>
        <v>44619</v>
      </c>
    </row>
    <row r="8" spans="1:6" ht="17.649999999999999" x14ac:dyDescent="0.5">
      <c r="A8" s="16">
        <v>7</v>
      </c>
      <c r="B8" s="26">
        <f t="shared" si="1"/>
        <v>44620</v>
      </c>
      <c r="C8" s="19" t="s">
        <v>18</v>
      </c>
      <c r="D8" s="61" t="s">
        <v>52</v>
      </c>
      <c r="E8" s="61"/>
      <c r="F8" s="27">
        <f>B9-1</f>
        <v>44626</v>
      </c>
    </row>
    <row r="9" spans="1:6" ht="17.649999999999999" x14ac:dyDescent="0.5">
      <c r="A9" s="16">
        <v>8</v>
      </c>
      <c r="B9" s="26">
        <f>B8+7</f>
        <v>44627</v>
      </c>
      <c r="C9" s="19" t="s">
        <v>19</v>
      </c>
      <c r="D9" s="61"/>
      <c r="E9" s="61" t="s">
        <v>111</v>
      </c>
      <c r="F9" s="27">
        <f t="shared" si="0"/>
        <v>44633</v>
      </c>
    </row>
    <row r="10" spans="1:6" ht="17.649999999999999" x14ac:dyDescent="0.5">
      <c r="A10" s="16">
        <v>9</v>
      </c>
      <c r="B10" s="26">
        <f t="shared" si="1"/>
        <v>44634</v>
      </c>
      <c r="C10" s="19" t="s">
        <v>20</v>
      </c>
      <c r="D10" s="61" t="s">
        <v>55</v>
      </c>
      <c r="E10" s="61"/>
      <c r="F10" s="27">
        <f t="shared" si="0"/>
        <v>44640</v>
      </c>
    </row>
    <row r="11" spans="1:6" ht="17.649999999999999" x14ac:dyDescent="0.5">
      <c r="A11" s="49">
        <v>10</v>
      </c>
      <c r="B11" s="26">
        <f t="shared" si="1"/>
        <v>44641</v>
      </c>
      <c r="C11" s="50" t="s">
        <v>77</v>
      </c>
      <c r="D11" s="61" t="s">
        <v>114</v>
      </c>
      <c r="E11" s="61"/>
      <c r="F11" s="27">
        <f t="shared" si="0"/>
        <v>44647</v>
      </c>
    </row>
    <row r="12" spans="1:6" ht="17.649999999999999" x14ac:dyDescent="0.5">
      <c r="A12" s="49">
        <v>11</v>
      </c>
      <c r="B12" s="26">
        <f t="shared" si="1"/>
        <v>44648</v>
      </c>
      <c r="C12" s="19" t="s">
        <v>21</v>
      </c>
      <c r="D12" s="61"/>
      <c r="E12" s="61" t="s">
        <v>112</v>
      </c>
      <c r="F12" s="27">
        <f t="shared" si="0"/>
        <v>44654</v>
      </c>
    </row>
    <row r="13" spans="1:6" ht="17.649999999999999" x14ac:dyDescent="0.5">
      <c r="A13" s="49">
        <v>12</v>
      </c>
      <c r="B13" s="26">
        <f t="shared" si="1"/>
        <v>44655</v>
      </c>
      <c r="C13" s="19" t="s">
        <v>96</v>
      </c>
      <c r="D13" s="61" t="s">
        <v>115</v>
      </c>
      <c r="E13" s="61"/>
      <c r="F13" s="27">
        <f t="shared" si="0"/>
        <v>44661</v>
      </c>
    </row>
    <row r="14" spans="1:6" ht="17.649999999999999" x14ac:dyDescent="0.5">
      <c r="A14" s="49">
        <v>13</v>
      </c>
      <c r="B14" s="26">
        <f t="shared" si="1"/>
        <v>44662</v>
      </c>
      <c r="C14" s="19"/>
      <c r="D14" s="61" t="s">
        <v>88</v>
      </c>
      <c r="E14" s="61" t="s">
        <v>113</v>
      </c>
      <c r="F14" s="27">
        <f t="shared" si="0"/>
        <v>44668</v>
      </c>
    </row>
    <row r="15" spans="1:6" ht="17.649999999999999" x14ac:dyDescent="0.5">
      <c r="A15" s="16">
        <v>14</v>
      </c>
      <c r="B15" s="26">
        <f t="shared" si="1"/>
        <v>44669</v>
      </c>
      <c r="C15" s="19"/>
      <c r="D15" s="61" t="s">
        <v>116</v>
      </c>
      <c r="E15" s="61"/>
      <c r="F15" s="27">
        <f>B15+6</f>
        <v>44675</v>
      </c>
    </row>
    <row r="18" spans="1:1" x14ac:dyDescent="0.45">
      <c r="A18" t="s">
        <v>95</v>
      </c>
    </row>
  </sheetData>
  <pageMargins left="0.7" right="0.7" top="0.75" bottom="0.75" header="0.3" footer="0.3"/>
  <pageSetup scale="58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40"/>
  <sheetViews>
    <sheetView tabSelected="1" zoomScale="130" zoomScaleNormal="130" workbookViewId="0">
      <selection activeCell="J19" sqref="J19"/>
    </sheetView>
  </sheetViews>
  <sheetFormatPr defaultRowHeight="15.4" x14ac:dyDescent="0.45"/>
  <cols>
    <col min="1" max="1" width="11" style="1" bestFit="1" customWidth="1"/>
    <col min="2" max="2" width="54.73046875" style="1" bestFit="1" customWidth="1"/>
    <col min="3" max="3" width="9.46484375" style="1" customWidth="1"/>
    <col min="4" max="4" width="12" style="1" bestFit="1" customWidth="1"/>
    <col min="5" max="5" width="12" style="1" customWidth="1"/>
    <col min="6" max="6" width="14" style="1" bestFit="1" customWidth="1"/>
  </cols>
  <sheetData>
    <row r="1" spans="1:43" s="2" customFormat="1" ht="20.65" x14ac:dyDescent="0.6">
      <c r="A1" s="3" t="s">
        <v>0</v>
      </c>
      <c r="B1" s="18" t="s">
        <v>1</v>
      </c>
      <c r="C1" s="11" t="s">
        <v>7</v>
      </c>
      <c r="D1" s="3" t="s">
        <v>2</v>
      </c>
      <c r="E1" s="3" t="s">
        <v>3</v>
      </c>
      <c r="F1" s="3" t="s">
        <v>4</v>
      </c>
    </row>
    <row r="2" spans="1:43" s="2" customFormat="1" ht="18" x14ac:dyDescent="0.55000000000000004">
      <c r="A2" s="71">
        <v>1</v>
      </c>
      <c r="B2" s="21" t="s">
        <v>89</v>
      </c>
      <c r="C2" s="5">
        <v>4</v>
      </c>
      <c r="D2" s="15">
        <v>5</v>
      </c>
      <c r="E2" s="9">
        <v>28</v>
      </c>
      <c r="F2" s="70">
        <f>SUM(D2:D10)+(SUM(E2:E10)/60)</f>
        <v>72.88333333333334</v>
      </c>
    </row>
    <row r="3" spans="1:43" s="2" customFormat="1" ht="18" x14ac:dyDescent="0.55000000000000004">
      <c r="A3" s="72"/>
      <c r="B3" s="21" t="s">
        <v>90</v>
      </c>
      <c r="C3" s="5">
        <v>6</v>
      </c>
      <c r="D3" s="15">
        <v>10</v>
      </c>
      <c r="E3" s="9">
        <v>41</v>
      </c>
      <c r="F3" s="70"/>
    </row>
    <row r="4" spans="1:43" ht="15.7" customHeight="1" x14ac:dyDescent="0.45">
      <c r="A4" s="72"/>
      <c r="B4" s="5" t="s">
        <v>64</v>
      </c>
      <c r="C4" s="5">
        <v>4</v>
      </c>
      <c r="D4" s="15">
        <v>4</v>
      </c>
      <c r="E4" s="43">
        <v>45</v>
      </c>
      <c r="F4" s="70"/>
    </row>
    <row r="5" spans="1:43" ht="15.7" customHeight="1" x14ac:dyDescent="0.45">
      <c r="A5" s="72"/>
      <c r="B5" s="5" t="s">
        <v>65</v>
      </c>
      <c r="C5" s="5">
        <v>0</v>
      </c>
      <c r="D5" s="15">
        <v>6</v>
      </c>
      <c r="E5" s="43">
        <v>13</v>
      </c>
      <c r="F5" s="70"/>
    </row>
    <row r="6" spans="1:43" ht="15.7" customHeight="1" x14ac:dyDescent="0.45">
      <c r="A6" s="72"/>
      <c r="B6" s="5" t="s">
        <v>66</v>
      </c>
      <c r="C6" s="5">
        <v>0</v>
      </c>
      <c r="D6" s="15">
        <v>14</v>
      </c>
      <c r="E6" s="43">
        <v>47</v>
      </c>
      <c r="F6" s="70"/>
    </row>
    <row r="7" spans="1:43" ht="15.7" customHeight="1" x14ac:dyDescent="0.45">
      <c r="A7" s="72"/>
      <c r="B7" s="5" t="s">
        <v>91</v>
      </c>
      <c r="C7" s="63">
        <v>5</v>
      </c>
      <c r="D7" s="15">
        <v>8</v>
      </c>
      <c r="E7" s="43">
        <v>1</v>
      </c>
      <c r="F7" s="70"/>
    </row>
    <row r="8" spans="1:43" ht="15.7" customHeight="1" x14ac:dyDescent="0.45">
      <c r="A8" s="72"/>
      <c r="B8" s="5" t="s">
        <v>92</v>
      </c>
      <c r="C8" s="63">
        <v>6</v>
      </c>
      <c r="D8" s="15">
        <v>8</v>
      </c>
      <c r="E8" s="43">
        <v>53</v>
      </c>
      <c r="F8" s="70"/>
    </row>
    <row r="9" spans="1:43" ht="15.7" customHeight="1" x14ac:dyDescent="0.45">
      <c r="A9" s="72"/>
      <c r="B9" s="6" t="s">
        <v>108</v>
      </c>
      <c r="C9" s="63">
        <v>6</v>
      </c>
      <c r="D9" s="15">
        <v>11</v>
      </c>
      <c r="E9" s="43">
        <v>41</v>
      </c>
      <c r="F9" s="70"/>
    </row>
    <row r="10" spans="1:43" x14ac:dyDescent="0.45">
      <c r="A10" s="72"/>
      <c r="B10" s="46" t="s">
        <v>124</v>
      </c>
      <c r="C10" s="63">
        <v>4</v>
      </c>
      <c r="D10" s="15">
        <v>2</v>
      </c>
      <c r="E10" s="43">
        <v>24</v>
      </c>
      <c r="F10" s="70"/>
    </row>
    <row r="11" spans="1:43" s="45" customFormat="1" ht="15.7" customHeight="1" x14ac:dyDescent="0.45">
      <c r="A11" s="67">
        <v>2</v>
      </c>
      <c r="B11" s="7" t="s">
        <v>22</v>
      </c>
      <c r="C11" s="7">
        <v>7</v>
      </c>
      <c r="D11" s="42">
        <v>4</v>
      </c>
      <c r="E11" s="10">
        <v>47</v>
      </c>
      <c r="F11" s="66">
        <f>SUM(D11:D12)+(SUM(E11:E12)/60)</f>
        <v>10.733333333333334</v>
      </c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</row>
    <row r="12" spans="1:43" s="45" customFormat="1" x14ac:dyDescent="0.45">
      <c r="A12" s="67"/>
      <c r="B12" s="7" t="s">
        <v>28</v>
      </c>
      <c r="C12" s="7">
        <v>6</v>
      </c>
      <c r="D12" s="42">
        <v>5</v>
      </c>
      <c r="E12" s="10">
        <v>57</v>
      </c>
      <c r="F12" s="66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</row>
    <row r="13" spans="1:43" ht="15.4" customHeight="1" x14ac:dyDescent="0.45">
      <c r="A13" s="69">
        <v>3</v>
      </c>
      <c r="B13" s="21" t="s">
        <v>97</v>
      </c>
      <c r="C13" s="5">
        <v>6</v>
      </c>
      <c r="D13" s="15">
        <v>4</v>
      </c>
      <c r="E13" s="43">
        <v>16</v>
      </c>
      <c r="F13" s="70">
        <f>SUM(D13:D14)+(SUM(E13:E14)/60)</f>
        <v>7.3</v>
      </c>
    </row>
    <row r="14" spans="1:43" ht="15.4" customHeight="1" x14ac:dyDescent="0.45">
      <c r="A14" s="69"/>
      <c r="B14" s="5" t="s">
        <v>29</v>
      </c>
      <c r="C14" s="5">
        <v>4</v>
      </c>
      <c r="D14" s="15">
        <v>3</v>
      </c>
      <c r="E14" s="43">
        <v>2</v>
      </c>
      <c r="F14" s="70"/>
    </row>
    <row r="15" spans="1:43" ht="15.7" customHeight="1" x14ac:dyDescent="0.45">
      <c r="A15" s="67">
        <v>4</v>
      </c>
      <c r="B15" s="7" t="s">
        <v>24</v>
      </c>
      <c r="C15" s="7">
        <v>6</v>
      </c>
      <c r="D15" s="42">
        <v>5</v>
      </c>
      <c r="E15" s="10">
        <v>8</v>
      </c>
      <c r="F15" s="66">
        <f>SUM(D15:D16)+(SUM(E15:E16)/60)</f>
        <v>7.2833333333333332</v>
      </c>
    </row>
    <row r="16" spans="1:43" x14ac:dyDescent="0.45">
      <c r="A16" s="67"/>
      <c r="B16" s="7" t="s">
        <v>30</v>
      </c>
      <c r="C16" s="7">
        <v>5</v>
      </c>
      <c r="D16" s="42">
        <v>2</v>
      </c>
      <c r="E16" s="10">
        <v>9</v>
      </c>
      <c r="F16" s="66"/>
    </row>
    <row r="17" spans="1:6" x14ac:dyDescent="0.45">
      <c r="A17" s="69">
        <v>5</v>
      </c>
      <c r="B17" s="21" t="s">
        <v>25</v>
      </c>
      <c r="C17" s="5">
        <v>6</v>
      </c>
      <c r="D17" s="29">
        <v>4</v>
      </c>
      <c r="E17" s="9">
        <v>10</v>
      </c>
      <c r="F17" s="68">
        <f>SUM(D17:D18)+(SUM(E17:E18)/60)</f>
        <v>4.166666666666667</v>
      </c>
    </row>
    <row r="18" spans="1:6" x14ac:dyDescent="0.45">
      <c r="A18" s="69"/>
      <c r="B18" s="5"/>
      <c r="C18" s="5"/>
      <c r="D18" s="29"/>
      <c r="E18" s="9"/>
      <c r="F18" s="68"/>
    </row>
    <row r="19" spans="1:6" x14ac:dyDescent="0.45">
      <c r="A19" s="67">
        <v>6</v>
      </c>
      <c r="B19" s="7" t="s">
        <v>26</v>
      </c>
      <c r="C19" s="7">
        <v>6</v>
      </c>
      <c r="D19" s="44">
        <v>3</v>
      </c>
      <c r="E19" s="10">
        <v>50</v>
      </c>
      <c r="F19" s="66">
        <f>SUM(D19:D20)+(SUM(E19:E20)/60)</f>
        <v>5.45</v>
      </c>
    </row>
    <row r="20" spans="1:6" x14ac:dyDescent="0.45">
      <c r="A20" s="67"/>
      <c r="B20" s="7" t="s">
        <v>34</v>
      </c>
      <c r="C20" s="7">
        <v>6</v>
      </c>
      <c r="D20" s="42">
        <v>1</v>
      </c>
      <c r="E20" s="10">
        <v>37</v>
      </c>
      <c r="F20" s="66"/>
    </row>
    <row r="21" spans="1:6" x14ac:dyDescent="0.45">
      <c r="A21" s="69">
        <v>7</v>
      </c>
      <c r="B21" s="21" t="s">
        <v>27</v>
      </c>
      <c r="C21" s="5">
        <v>7</v>
      </c>
      <c r="D21" s="15">
        <v>6</v>
      </c>
      <c r="E21" s="43">
        <v>9</v>
      </c>
      <c r="F21" s="68">
        <f>SUM(D21:D22)+(SUM(E21:E22)/60)</f>
        <v>10.233333333333333</v>
      </c>
    </row>
    <row r="22" spans="1:6" x14ac:dyDescent="0.45">
      <c r="A22" s="69"/>
      <c r="B22" s="5" t="s">
        <v>33</v>
      </c>
      <c r="C22" s="5">
        <v>6</v>
      </c>
      <c r="D22" s="29">
        <v>4</v>
      </c>
      <c r="E22" s="9">
        <v>5</v>
      </c>
      <c r="F22" s="68"/>
    </row>
    <row r="23" spans="1:6" x14ac:dyDescent="0.45">
      <c r="A23" s="67">
        <v>8</v>
      </c>
      <c r="B23" s="7" t="s">
        <v>31</v>
      </c>
      <c r="C23" s="7">
        <v>6</v>
      </c>
      <c r="D23" s="44">
        <v>3</v>
      </c>
      <c r="E23" s="10">
        <v>57</v>
      </c>
      <c r="F23" s="66">
        <f>SUM(D23:D24)+(SUM(E23:E24)/60)</f>
        <v>3.95</v>
      </c>
    </row>
    <row r="24" spans="1:6" x14ac:dyDescent="0.45">
      <c r="A24" s="67"/>
      <c r="B24" s="7"/>
      <c r="C24" s="7"/>
      <c r="D24" s="42"/>
      <c r="E24" s="10"/>
      <c r="F24" s="66"/>
    </row>
    <row r="25" spans="1:6" x14ac:dyDescent="0.45">
      <c r="A25" s="69">
        <v>9</v>
      </c>
      <c r="B25" s="21" t="s">
        <v>32</v>
      </c>
      <c r="C25" s="5">
        <v>7</v>
      </c>
      <c r="D25" s="29">
        <v>8</v>
      </c>
      <c r="E25" s="9">
        <v>6</v>
      </c>
      <c r="F25" s="68">
        <f>SUM(D25:D26)+(SUM(E25:E26)/60)</f>
        <v>10.833333333333334</v>
      </c>
    </row>
    <row r="26" spans="1:6" x14ac:dyDescent="0.45">
      <c r="A26" s="69"/>
      <c r="B26" s="5" t="s">
        <v>35</v>
      </c>
      <c r="C26" s="5">
        <v>6</v>
      </c>
      <c r="D26" s="29">
        <v>2</v>
      </c>
      <c r="E26" s="9">
        <v>44</v>
      </c>
      <c r="F26" s="68"/>
    </row>
    <row r="27" spans="1:6" x14ac:dyDescent="0.45">
      <c r="A27" s="67">
        <v>10</v>
      </c>
      <c r="B27" s="47" t="s">
        <v>78</v>
      </c>
      <c r="C27" s="7">
        <v>6</v>
      </c>
      <c r="D27" s="44">
        <v>4</v>
      </c>
      <c r="E27" s="48">
        <v>23</v>
      </c>
      <c r="F27" s="66">
        <f>SUM(D27:D28)+(SUM(E27:E28)/60)</f>
        <v>9.3833333333333329</v>
      </c>
    </row>
    <row r="28" spans="1:6" x14ac:dyDescent="0.45">
      <c r="A28" s="67"/>
      <c r="B28" s="51" t="s">
        <v>99</v>
      </c>
      <c r="C28" s="51">
        <v>6</v>
      </c>
      <c r="D28" s="52">
        <v>5</v>
      </c>
      <c r="E28" s="53">
        <v>0</v>
      </c>
      <c r="F28" s="66"/>
    </row>
    <row r="29" spans="1:6" x14ac:dyDescent="0.45">
      <c r="A29" s="69">
        <v>11</v>
      </c>
      <c r="B29" s="5" t="s">
        <v>36</v>
      </c>
      <c r="C29" s="5">
        <v>9</v>
      </c>
      <c r="D29" s="29">
        <v>6</v>
      </c>
      <c r="E29" s="9">
        <v>23</v>
      </c>
      <c r="F29" s="68">
        <f>SUM(D29:D30)+(SUM(E29:E30)/60)</f>
        <v>6.3833333333333337</v>
      </c>
    </row>
    <row r="30" spans="1:6" x14ac:dyDescent="0.45">
      <c r="A30" s="69"/>
      <c r="B30" s="5"/>
      <c r="C30" s="5"/>
      <c r="D30" s="15"/>
      <c r="E30" s="43"/>
      <c r="F30" s="68"/>
    </row>
    <row r="31" spans="1:6" x14ac:dyDescent="0.45">
      <c r="A31" s="67">
        <v>12</v>
      </c>
      <c r="B31" s="51" t="s">
        <v>98</v>
      </c>
      <c r="C31" s="51">
        <v>6</v>
      </c>
      <c r="D31" s="52">
        <v>5</v>
      </c>
      <c r="E31" s="53">
        <v>0</v>
      </c>
      <c r="F31" s="66">
        <f>SUM(D31:D32)+(SUM(E31:E32)/60)</f>
        <v>10</v>
      </c>
    </row>
    <row r="32" spans="1:6" x14ac:dyDescent="0.45">
      <c r="A32" s="67"/>
      <c r="B32" s="51" t="s">
        <v>106</v>
      </c>
      <c r="C32" s="51">
        <v>6</v>
      </c>
      <c r="D32" s="52">
        <v>5</v>
      </c>
      <c r="E32" s="53">
        <v>0</v>
      </c>
      <c r="F32" s="66"/>
    </row>
    <row r="33" spans="1:8" x14ac:dyDescent="0.45">
      <c r="A33" s="69">
        <v>13</v>
      </c>
      <c r="B33" s="5" t="s">
        <v>118</v>
      </c>
      <c r="C33" s="54">
        <v>6</v>
      </c>
      <c r="D33" s="55">
        <v>10</v>
      </c>
      <c r="E33" s="56">
        <v>21</v>
      </c>
      <c r="F33" s="68">
        <f>SUM(D33:D34)+(SUM(E33:E34)/60)</f>
        <v>10.35</v>
      </c>
    </row>
    <row r="34" spans="1:8" x14ac:dyDescent="0.45">
      <c r="A34" s="69"/>
      <c r="B34" s="5"/>
      <c r="C34" s="5"/>
      <c r="D34" s="29"/>
      <c r="E34" s="9"/>
      <c r="F34" s="68"/>
    </row>
    <row r="35" spans="1:8" x14ac:dyDescent="0.45">
      <c r="A35" s="64">
        <v>14</v>
      </c>
      <c r="B35" s="51" t="s">
        <v>117</v>
      </c>
      <c r="C35" s="51">
        <v>6</v>
      </c>
      <c r="D35" s="52">
        <v>5</v>
      </c>
      <c r="E35" s="53">
        <v>0</v>
      </c>
      <c r="F35" s="66">
        <f>SUM(D35:D36)+(SUM(E35:E36)/60)</f>
        <v>5</v>
      </c>
    </row>
    <row r="36" spans="1:8" x14ac:dyDescent="0.45">
      <c r="A36" s="65"/>
      <c r="B36" s="51"/>
      <c r="C36" s="51"/>
      <c r="D36" s="52"/>
      <c r="E36" s="53"/>
      <c r="F36" s="66"/>
    </row>
    <row r="37" spans="1:8" x14ac:dyDescent="0.45">
      <c r="C37" s="1">
        <f>SUM(C4:C26)</f>
        <v>109</v>
      </c>
      <c r="F37" s="12">
        <f>SUM(F2:F26)</f>
        <v>132.83333333333334</v>
      </c>
      <c r="H37" s="13"/>
    </row>
    <row r="39" spans="1:8" x14ac:dyDescent="0.45">
      <c r="C39" s="24" t="s">
        <v>13</v>
      </c>
      <c r="D39" s="1" t="s">
        <v>11</v>
      </c>
    </row>
    <row r="40" spans="1:8" x14ac:dyDescent="0.45">
      <c r="D40" s="1" t="s">
        <v>12</v>
      </c>
    </row>
  </sheetData>
  <mergeCells count="28">
    <mergeCell ref="F33:F34"/>
    <mergeCell ref="F2:F10"/>
    <mergeCell ref="F11:F12"/>
    <mergeCell ref="A11:A12"/>
    <mergeCell ref="A2:A10"/>
    <mergeCell ref="A21:A22"/>
    <mergeCell ref="F13:F14"/>
    <mergeCell ref="F15:F16"/>
    <mergeCell ref="F17:F18"/>
    <mergeCell ref="A17:A18"/>
    <mergeCell ref="A15:A16"/>
    <mergeCell ref="A13:A14"/>
    <mergeCell ref="A35:A36"/>
    <mergeCell ref="F35:F36"/>
    <mergeCell ref="A19:A20"/>
    <mergeCell ref="F19:F20"/>
    <mergeCell ref="F23:F24"/>
    <mergeCell ref="F21:F22"/>
    <mergeCell ref="A27:A28"/>
    <mergeCell ref="F27:F28"/>
    <mergeCell ref="F25:F26"/>
    <mergeCell ref="A25:A26"/>
    <mergeCell ref="A23:A24"/>
    <mergeCell ref="A29:A30"/>
    <mergeCell ref="F29:F30"/>
    <mergeCell ref="A31:A32"/>
    <mergeCell ref="F31:F32"/>
    <mergeCell ref="A33:A34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6"/>
  <sheetViews>
    <sheetView zoomScale="130" zoomScaleNormal="130" workbookViewId="0">
      <selection activeCell="A47" sqref="A47:XFD49"/>
    </sheetView>
  </sheetViews>
  <sheetFormatPr defaultRowHeight="15.4" x14ac:dyDescent="0.45"/>
  <cols>
    <col min="1" max="1" width="11" bestFit="1" customWidth="1"/>
    <col min="2" max="2" width="8.265625" bestFit="1" customWidth="1"/>
    <col min="3" max="3" width="61.19921875" bestFit="1" customWidth="1"/>
    <col min="4" max="4" width="23.796875" style="30" bestFit="1" customWidth="1"/>
    <col min="5" max="5" width="7.796875" customWidth="1"/>
    <col min="6" max="6" width="17.19921875" style="38" bestFit="1" customWidth="1"/>
    <col min="7" max="7" width="52.19921875" style="1" bestFit="1" customWidth="1"/>
  </cols>
  <sheetData>
    <row r="1" spans="1:9" ht="20.65" x14ac:dyDescent="0.6">
      <c r="A1" s="4" t="s">
        <v>0</v>
      </c>
      <c r="B1" s="20" t="s">
        <v>10</v>
      </c>
      <c r="C1" s="20" t="s">
        <v>5</v>
      </c>
      <c r="D1" s="18" t="s">
        <v>75</v>
      </c>
      <c r="E1" s="4" t="s">
        <v>6</v>
      </c>
      <c r="F1" s="18" t="s">
        <v>67</v>
      </c>
      <c r="G1" s="18" t="s">
        <v>68</v>
      </c>
      <c r="H1" s="2"/>
      <c r="I1" s="2"/>
    </row>
    <row r="2" spans="1:9" x14ac:dyDescent="0.45">
      <c r="A2" s="58">
        <v>1</v>
      </c>
      <c r="B2" s="6" t="s">
        <v>23</v>
      </c>
      <c r="C2" s="22" t="s">
        <v>105</v>
      </c>
      <c r="D2" s="33">
        <f>(26-20)+(52-47)</f>
        <v>11</v>
      </c>
      <c r="E2" s="59">
        <f>SUM(D2:D2)</f>
        <v>11</v>
      </c>
      <c r="F2" s="39">
        <v>101</v>
      </c>
      <c r="G2" s="31" t="s">
        <v>123</v>
      </c>
    </row>
    <row r="3" spans="1:9" x14ac:dyDescent="0.45">
      <c r="A3" s="64">
        <v>2</v>
      </c>
      <c r="B3" s="7" t="s">
        <v>23</v>
      </c>
      <c r="C3" s="23" t="s">
        <v>60</v>
      </c>
      <c r="D3" s="35">
        <v>16</v>
      </c>
      <c r="E3" s="76">
        <f>SUM(D3:D5)</f>
        <v>54</v>
      </c>
      <c r="F3" s="14"/>
      <c r="G3" s="10"/>
    </row>
    <row r="4" spans="1:9" x14ac:dyDescent="0.45">
      <c r="A4" s="75"/>
      <c r="B4" s="7" t="s">
        <v>23</v>
      </c>
      <c r="C4" s="23" t="s">
        <v>41</v>
      </c>
      <c r="D4" s="35">
        <v>8</v>
      </c>
      <c r="E4" s="77"/>
      <c r="F4" s="14"/>
      <c r="G4" s="10"/>
    </row>
    <row r="5" spans="1:9" x14ac:dyDescent="0.45">
      <c r="A5" s="75"/>
      <c r="B5" s="7" t="s">
        <v>23</v>
      </c>
      <c r="C5" s="23" t="s">
        <v>51</v>
      </c>
      <c r="D5" s="35">
        <v>30</v>
      </c>
      <c r="E5" s="77"/>
      <c r="F5" s="14">
        <v>90</v>
      </c>
      <c r="G5" s="10" t="s">
        <v>104</v>
      </c>
    </row>
    <row r="6" spans="1:9" x14ac:dyDescent="0.45">
      <c r="A6" s="71">
        <v>3</v>
      </c>
      <c r="B6" s="6" t="s">
        <v>23</v>
      </c>
      <c r="C6" s="22" t="s">
        <v>100</v>
      </c>
      <c r="D6" s="34">
        <v>6</v>
      </c>
      <c r="E6" s="73">
        <f>SUM(D6:D8)</f>
        <v>51</v>
      </c>
      <c r="F6" s="39"/>
      <c r="G6" s="31"/>
    </row>
    <row r="7" spans="1:9" x14ac:dyDescent="0.45">
      <c r="A7" s="72"/>
      <c r="B7" s="6" t="s">
        <v>23</v>
      </c>
      <c r="C7" s="22" t="s">
        <v>101</v>
      </c>
      <c r="D7" s="34">
        <v>27</v>
      </c>
      <c r="E7" s="74"/>
      <c r="F7" s="39"/>
      <c r="G7" s="31"/>
    </row>
    <row r="8" spans="1:9" x14ac:dyDescent="0.45">
      <c r="A8" s="72"/>
      <c r="B8" s="6" t="s">
        <v>23</v>
      </c>
      <c r="C8" s="22" t="s">
        <v>56</v>
      </c>
      <c r="D8" s="34">
        <v>18</v>
      </c>
      <c r="E8" s="74"/>
      <c r="F8" s="39"/>
      <c r="G8" s="31"/>
    </row>
    <row r="9" spans="1:9" ht="15.75" customHeight="1" x14ac:dyDescent="0.45">
      <c r="A9" s="64">
        <v>4</v>
      </c>
      <c r="B9" s="7" t="s">
        <v>23</v>
      </c>
      <c r="C9" s="23" t="s">
        <v>42</v>
      </c>
      <c r="D9" s="35">
        <v>10</v>
      </c>
      <c r="E9" s="76">
        <f>SUM(D9:D11)</f>
        <v>103</v>
      </c>
      <c r="F9" s="14"/>
      <c r="G9" s="10"/>
    </row>
    <row r="10" spans="1:9" x14ac:dyDescent="0.45">
      <c r="A10" s="75"/>
      <c r="B10" s="7" t="s">
        <v>23</v>
      </c>
      <c r="C10" s="23" t="s">
        <v>43</v>
      </c>
      <c r="D10" s="35">
        <v>34</v>
      </c>
      <c r="E10" s="77"/>
      <c r="F10" s="14"/>
      <c r="G10" s="10"/>
    </row>
    <row r="11" spans="1:9" x14ac:dyDescent="0.45">
      <c r="A11" s="75"/>
      <c r="B11" s="7" t="s">
        <v>23</v>
      </c>
      <c r="C11" s="23" t="s">
        <v>58</v>
      </c>
      <c r="D11" s="35">
        <v>59</v>
      </c>
      <c r="E11" s="77"/>
      <c r="F11" s="14">
        <v>247</v>
      </c>
      <c r="G11" s="10" t="s">
        <v>72</v>
      </c>
    </row>
    <row r="12" spans="1:9" x14ac:dyDescent="0.45">
      <c r="A12" s="71">
        <v>5</v>
      </c>
      <c r="B12" s="6" t="s">
        <v>23</v>
      </c>
      <c r="C12" s="57" t="s">
        <v>49</v>
      </c>
      <c r="D12" s="34">
        <v>34</v>
      </c>
      <c r="E12" s="73">
        <f>SUM(D12:D13)</f>
        <v>63</v>
      </c>
      <c r="F12" s="39"/>
      <c r="G12" s="31"/>
    </row>
    <row r="13" spans="1:9" x14ac:dyDescent="0.45">
      <c r="A13" s="72"/>
      <c r="B13" s="6" t="s">
        <v>23</v>
      </c>
      <c r="C13" s="57" t="s">
        <v>50</v>
      </c>
      <c r="D13" s="34">
        <v>29</v>
      </c>
      <c r="E13" s="74"/>
      <c r="F13" s="39">
        <v>36</v>
      </c>
      <c r="G13" s="31" t="s">
        <v>70</v>
      </c>
    </row>
    <row r="14" spans="1:9" x14ac:dyDescent="0.45">
      <c r="A14" s="64">
        <v>6</v>
      </c>
      <c r="B14" s="7" t="s">
        <v>23</v>
      </c>
      <c r="C14" s="23" t="s">
        <v>63</v>
      </c>
      <c r="D14" s="35">
        <v>10</v>
      </c>
      <c r="E14" s="76">
        <f>SUM(D14:D16)</f>
        <v>67</v>
      </c>
      <c r="F14" s="14"/>
      <c r="G14" s="10"/>
    </row>
    <row r="15" spans="1:9" x14ac:dyDescent="0.45">
      <c r="A15" s="75"/>
      <c r="B15" s="7" t="s">
        <v>23</v>
      </c>
      <c r="C15" s="23" t="s">
        <v>44</v>
      </c>
      <c r="D15" s="35">
        <v>18</v>
      </c>
      <c r="E15" s="77"/>
      <c r="F15" s="14"/>
      <c r="G15" s="10"/>
    </row>
    <row r="16" spans="1:9" x14ac:dyDescent="0.45">
      <c r="A16" s="75"/>
      <c r="B16" s="7" t="s">
        <v>23</v>
      </c>
      <c r="C16" s="23" t="s">
        <v>57</v>
      </c>
      <c r="D16" s="35">
        <v>39</v>
      </c>
      <c r="E16" s="77"/>
      <c r="F16" s="14">
        <v>47</v>
      </c>
      <c r="G16" s="10" t="s">
        <v>69</v>
      </c>
    </row>
    <row r="17" spans="1:7" x14ac:dyDescent="0.45">
      <c r="A17" s="71">
        <v>7</v>
      </c>
      <c r="B17" s="6" t="s">
        <v>23</v>
      </c>
      <c r="C17" s="22" t="s">
        <v>45</v>
      </c>
      <c r="D17" s="34">
        <v>6</v>
      </c>
      <c r="E17" s="73"/>
      <c r="F17" s="39">
        <v>8</v>
      </c>
      <c r="G17" s="31" t="s">
        <v>71</v>
      </c>
    </row>
    <row r="18" spans="1:7" x14ac:dyDescent="0.45">
      <c r="A18" s="72"/>
      <c r="B18" s="6" t="s">
        <v>23</v>
      </c>
      <c r="C18" s="22" t="s">
        <v>46</v>
      </c>
      <c r="D18" s="34">
        <v>25</v>
      </c>
      <c r="E18" s="74"/>
      <c r="F18" s="39"/>
      <c r="G18" s="31"/>
    </row>
    <row r="19" spans="1:7" x14ac:dyDescent="0.45">
      <c r="A19" s="72"/>
      <c r="B19" s="6" t="s">
        <v>23</v>
      </c>
      <c r="C19" s="22" t="s">
        <v>59</v>
      </c>
      <c r="D19" s="34">
        <v>60</v>
      </c>
      <c r="E19" s="74"/>
      <c r="F19" s="39">
        <v>282</v>
      </c>
      <c r="G19" s="31" t="s">
        <v>73</v>
      </c>
    </row>
    <row r="20" spans="1:7" x14ac:dyDescent="0.45">
      <c r="A20" s="64">
        <v>8</v>
      </c>
      <c r="B20" s="7" t="s">
        <v>23</v>
      </c>
      <c r="C20" s="23" t="s">
        <v>47</v>
      </c>
      <c r="D20" s="35">
        <v>24</v>
      </c>
      <c r="E20" s="76">
        <f>SUM(D20:D21)</f>
        <v>29</v>
      </c>
      <c r="F20" s="14"/>
      <c r="G20" s="10"/>
    </row>
    <row r="21" spans="1:7" x14ac:dyDescent="0.45">
      <c r="A21" s="75"/>
      <c r="B21" s="7" t="s">
        <v>23</v>
      </c>
      <c r="C21" s="23" t="s">
        <v>48</v>
      </c>
      <c r="D21" s="35">
        <v>5</v>
      </c>
      <c r="E21" s="77"/>
      <c r="F21" s="14"/>
      <c r="G21" s="10"/>
    </row>
    <row r="22" spans="1:7" x14ac:dyDescent="0.45">
      <c r="A22" s="71">
        <v>9</v>
      </c>
      <c r="B22" s="46" t="s">
        <v>23</v>
      </c>
      <c r="C22" s="22" t="s">
        <v>62</v>
      </c>
      <c r="D22" s="34">
        <v>16</v>
      </c>
      <c r="E22" s="73">
        <f>SUM(D22:D24)</f>
        <v>72</v>
      </c>
      <c r="F22" s="39"/>
      <c r="G22" s="31"/>
    </row>
    <row r="23" spans="1:7" x14ac:dyDescent="0.45">
      <c r="A23" s="72"/>
      <c r="B23" s="46" t="s">
        <v>23</v>
      </c>
      <c r="C23" s="22" t="s">
        <v>61</v>
      </c>
      <c r="D23" s="34">
        <v>30</v>
      </c>
      <c r="E23" s="74"/>
      <c r="F23" s="39"/>
      <c r="G23" s="31"/>
    </row>
    <row r="24" spans="1:7" x14ac:dyDescent="0.45">
      <c r="A24" s="72"/>
      <c r="B24" s="46" t="s">
        <v>23</v>
      </c>
      <c r="C24" s="22" t="s">
        <v>40</v>
      </c>
      <c r="D24" s="34">
        <v>26</v>
      </c>
      <c r="E24" s="74"/>
      <c r="F24" s="39">
        <v>59</v>
      </c>
      <c r="G24" s="31" t="s">
        <v>74</v>
      </c>
    </row>
    <row r="25" spans="1:7" x14ac:dyDescent="0.45">
      <c r="A25" s="64">
        <v>10</v>
      </c>
      <c r="B25" s="7" t="s">
        <v>23</v>
      </c>
      <c r="C25" s="23" t="s">
        <v>79</v>
      </c>
      <c r="D25" s="35">
        <v>6</v>
      </c>
      <c r="E25" s="76">
        <f>SUM(D25:D27)</f>
        <v>28</v>
      </c>
      <c r="F25" s="14"/>
      <c r="G25" s="10"/>
    </row>
    <row r="26" spans="1:7" x14ac:dyDescent="0.45">
      <c r="A26" s="75"/>
      <c r="B26" s="7" t="s">
        <v>23</v>
      </c>
      <c r="C26" s="23" t="s">
        <v>80</v>
      </c>
      <c r="D26" s="35">
        <v>5</v>
      </c>
      <c r="E26" s="77"/>
      <c r="F26" s="14"/>
      <c r="G26" s="10"/>
    </row>
    <row r="27" spans="1:7" x14ac:dyDescent="0.45">
      <c r="A27" s="75"/>
      <c r="B27" s="7" t="s">
        <v>23</v>
      </c>
      <c r="C27" s="23" t="s">
        <v>102</v>
      </c>
      <c r="D27" s="35">
        <v>17</v>
      </c>
      <c r="E27" s="77"/>
      <c r="F27" s="14"/>
      <c r="G27" s="10"/>
    </row>
    <row r="28" spans="1:7" x14ac:dyDescent="0.45">
      <c r="A28" s="71">
        <v>11</v>
      </c>
      <c r="B28" s="6" t="s">
        <v>23</v>
      </c>
      <c r="C28" s="41" t="s">
        <v>86</v>
      </c>
      <c r="D28" s="33">
        <v>29</v>
      </c>
      <c r="E28" s="73">
        <f>SUM(D28:D29)</f>
        <v>56</v>
      </c>
      <c r="F28" s="39"/>
      <c r="G28" s="31"/>
    </row>
    <row r="29" spans="1:7" x14ac:dyDescent="0.45">
      <c r="A29" s="72"/>
      <c r="B29" s="6" t="s">
        <v>23</v>
      </c>
      <c r="C29" s="41" t="s">
        <v>87</v>
      </c>
      <c r="D29" s="33">
        <v>27</v>
      </c>
      <c r="E29" s="74"/>
      <c r="F29" s="39"/>
      <c r="G29" s="31"/>
    </row>
    <row r="30" spans="1:7" x14ac:dyDescent="0.45">
      <c r="A30" s="64">
        <v>12</v>
      </c>
      <c r="B30" s="51" t="s">
        <v>23</v>
      </c>
      <c r="C30" s="28" t="s">
        <v>103</v>
      </c>
      <c r="D30" s="35">
        <v>10</v>
      </c>
      <c r="E30" s="76">
        <f>SUM(D30:D32)</f>
        <v>36</v>
      </c>
      <c r="F30" s="14"/>
      <c r="G30" s="10"/>
    </row>
    <row r="31" spans="1:7" x14ac:dyDescent="0.45">
      <c r="A31" s="75"/>
      <c r="B31" s="51" t="s">
        <v>23</v>
      </c>
      <c r="C31" s="28" t="s">
        <v>103</v>
      </c>
      <c r="D31" s="35">
        <v>10</v>
      </c>
      <c r="E31" s="77"/>
      <c r="F31" s="14"/>
      <c r="G31" s="10"/>
    </row>
    <row r="32" spans="1:7" x14ac:dyDescent="0.45">
      <c r="A32" s="75"/>
      <c r="B32" s="47" t="s">
        <v>23</v>
      </c>
      <c r="C32" s="40" t="s">
        <v>115</v>
      </c>
      <c r="D32" s="35">
        <v>16</v>
      </c>
      <c r="E32" s="77"/>
      <c r="F32" s="14"/>
      <c r="G32" s="10"/>
    </row>
    <row r="33" spans="1:7" x14ac:dyDescent="0.45">
      <c r="A33" s="71">
        <v>13</v>
      </c>
      <c r="B33" s="6" t="s">
        <v>23</v>
      </c>
      <c r="C33" s="41" t="s">
        <v>107</v>
      </c>
      <c r="D33" s="33">
        <f>20-13</f>
        <v>7</v>
      </c>
      <c r="E33" s="73">
        <f>SUM(D33:D38)</f>
        <v>27</v>
      </c>
      <c r="F33" s="39">
        <v>101</v>
      </c>
      <c r="G33" s="31" t="s">
        <v>122</v>
      </c>
    </row>
    <row r="34" spans="1:7" x14ac:dyDescent="0.45">
      <c r="A34" s="72"/>
      <c r="B34" s="6" t="s">
        <v>23</v>
      </c>
      <c r="C34" s="22" t="s">
        <v>81</v>
      </c>
      <c r="D34" s="33">
        <v>4</v>
      </c>
      <c r="E34" s="74"/>
      <c r="F34" s="39"/>
      <c r="G34" s="31"/>
    </row>
    <row r="35" spans="1:7" x14ac:dyDescent="0.45">
      <c r="A35" s="72"/>
      <c r="B35" s="6" t="s">
        <v>23</v>
      </c>
      <c r="C35" s="22" t="s">
        <v>82</v>
      </c>
      <c r="D35" s="33">
        <v>4</v>
      </c>
      <c r="E35" s="74"/>
      <c r="F35" s="39"/>
      <c r="G35" s="31"/>
    </row>
    <row r="36" spans="1:7" x14ac:dyDescent="0.45">
      <c r="A36" s="72"/>
      <c r="B36" s="6" t="s">
        <v>23</v>
      </c>
      <c r="C36" s="22" t="s">
        <v>83</v>
      </c>
      <c r="D36" s="33">
        <v>4</v>
      </c>
      <c r="E36" s="74"/>
      <c r="F36" s="39"/>
      <c r="G36" s="31"/>
    </row>
    <row r="37" spans="1:7" x14ac:dyDescent="0.45">
      <c r="A37" s="72"/>
      <c r="B37" s="6" t="s">
        <v>23</v>
      </c>
      <c r="C37" s="41" t="s">
        <v>84</v>
      </c>
      <c r="D37" s="33">
        <v>4</v>
      </c>
      <c r="E37" s="74"/>
      <c r="F37" s="39"/>
      <c r="G37" s="31"/>
    </row>
    <row r="38" spans="1:7" x14ac:dyDescent="0.45">
      <c r="A38" s="72"/>
      <c r="B38" s="6" t="s">
        <v>23</v>
      </c>
      <c r="C38" s="22" t="s">
        <v>85</v>
      </c>
      <c r="D38" s="34">
        <v>4</v>
      </c>
      <c r="E38" s="74"/>
      <c r="F38" s="39"/>
      <c r="G38" s="31"/>
    </row>
    <row r="39" spans="1:7" x14ac:dyDescent="0.45">
      <c r="A39" s="8">
        <v>14</v>
      </c>
      <c r="B39" s="47" t="s">
        <v>23</v>
      </c>
      <c r="C39" s="23" t="s">
        <v>120</v>
      </c>
      <c r="D39" s="35">
        <v>9</v>
      </c>
      <c r="E39" s="14">
        <v>0</v>
      </c>
      <c r="F39" s="14">
        <v>310</v>
      </c>
      <c r="G39" s="32" t="s">
        <v>121</v>
      </c>
    </row>
    <row r="41" spans="1:7" x14ac:dyDescent="0.45">
      <c r="D41" s="36">
        <f>SUM(D2:D39)</f>
        <v>697</v>
      </c>
    </row>
    <row r="44" spans="1:7" x14ac:dyDescent="0.45">
      <c r="D44" s="37" t="s">
        <v>13</v>
      </c>
      <c r="E44" s="1" t="s">
        <v>11</v>
      </c>
    </row>
    <row r="45" spans="1:7" x14ac:dyDescent="0.45">
      <c r="D45" s="38"/>
      <c r="E45" s="1" t="s">
        <v>12</v>
      </c>
    </row>
    <row r="46" spans="1:7" x14ac:dyDescent="0.45">
      <c r="D46"/>
    </row>
  </sheetData>
  <mergeCells count="24">
    <mergeCell ref="A33:A38"/>
    <mergeCell ref="E33:E38"/>
    <mergeCell ref="A25:A27"/>
    <mergeCell ref="E25:E27"/>
    <mergeCell ref="A28:A29"/>
    <mergeCell ref="E28:E29"/>
    <mergeCell ref="A30:A32"/>
    <mergeCell ref="E30:E32"/>
    <mergeCell ref="A22:A24"/>
    <mergeCell ref="E22:E24"/>
    <mergeCell ref="A12:A13"/>
    <mergeCell ref="E12:E13"/>
    <mergeCell ref="A3:A5"/>
    <mergeCell ref="E3:E5"/>
    <mergeCell ref="A6:A8"/>
    <mergeCell ref="E6:E8"/>
    <mergeCell ref="A9:A11"/>
    <mergeCell ref="E9:E11"/>
    <mergeCell ref="A17:A19"/>
    <mergeCell ref="E17:E19"/>
    <mergeCell ref="A20:A21"/>
    <mergeCell ref="E20:E21"/>
    <mergeCell ref="A14:A16"/>
    <mergeCell ref="E14:E16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Schedule</vt:lpstr>
      <vt:lpstr>Lectures</vt:lpstr>
      <vt:lpstr>Reading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</dc:creator>
  <cp:lastModifiedBy>Beth Wilson</cp:lastModifiedBy>
  <cp:lastPrinted>2021-03-30T00:13:21Z</cp:lastPrinted>
  <dcterms:created xsi:type="dcterms:W3CDTF">2017-11-21T00:42:09Z</dcterms:created>
  <dcterms:modified xsi:type="dcterms:W3CDTF">2022-01-08T03:12:44Z</dcterms:modified>
</cp:coreProperties>
</file>