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rut0nardo/Desktop/"/>
    </mc:Choice>
  </mc:AlternateContent>
  <xr:revisionPtr revIDLastSave="0" documentId="13_ncr:1_{17F81540-E11D-5643-B389-FD374CD4A448}" xr6:coauthVersionLast="47" xr6:coauthVersionMax="47" xr10:uidLastSave="{00000000-0000-0000-0000-000000000000}"/>
  <bookViews>
    <workbookView xWindow="380" yWindow="500" windowWidth="28040" windowHeight="16100" xr2:uid="{0DC43E3B-95A9-0A43-B8BD-ED3D42D48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7" i="1" l="1"/>
  <c r="P28" i="1"/>
  <c r="Q18" i="1"/>
  <c r="N24" i="1"/>
  <c r="M24" i="1"/>
  <c r="L24" i="1"/>
  <c r="Q24" i="1" s="1"/>
  <c r="K24" i="1"/>
  <c r="M16" i="1"/>
  <c r="K16" i="1"/>
  <c r="N14" i="1"/>
  <c r="L14" i="1"/>
  <c r="M14" i="1"/>
  <c r="K14" i="1"/>
  <c r="K27" i="1" s="1"/>
  <c r="J26" i="1"/>
  <c r="Q26" i="1" s="1"/>
  <c r="J24" i="1"/>
  <c r="J16" i="1"/>
  <c r="Q16" i="1" s="1"/>
  <c r="J14" i="1"/>
  <c r="L27" i="1" l="1"/>
  <c r="M27" i="1"/>
  <c r="N27" i="1"/>
  <c r="Q14" i="1"/>
  <c r="J27" i="1"/>
  <c r="Q29" i="1" l="1"/>
</calcChain>
</file>

<file path=xl/sharedStrings.xml><?xml version="1.0" encoding="utf-8"?>
<sst xmlns="http://schemas.openxmlformats.org/spreadsheetml/2006/main" count="72" uniqueCount="52">
  <si>
    <t>№ п/п</t>
  </si>
  <si>
    <t>Описание станций АС</t>
  </si>
  <si>
    <t>Организационная структура</t>
  </si>
  <si>
    <t>Сервер</t>
  </si>
  <si>
    <t>Итого</t>
  </si>
  <si>
    <t>П1</t>
  </si>
  <si>
    <t>П2</t>
  </si>
  <si>
    <t>П3</t>
  </si>
  <si>
    <t>П4</t>
  </si>
  <si>
    <t>П5</t>
  </si>
  <si>
    <t>Номера пользователей</t>
  </si>
  <si>
    <t>Номер  станции</t>
  </si>
  <si>
    <t>Тип станции (1-сервер, 2-польз.</t>
  </si>
  <si>
    <t>ПС</t>
  </si>
  <si>
    <t>СП</t>
  </si>
  <si>
    <t>Название СП</t>
  </si>
  <si>
    <t>ОС Windows Server</t>
  </si>
  <si>
    <t>Стоимость СП</t>
  </si>
  <si>
    <t>ИП</t>
  </si>
  <si>
    <t>Название ИП</t>
  </si>
  <si>
    <t>1С Предприятие</t>
  </si>
  <si>
    <t>Стоимость ИП</t>
  </si>
  <si>
    <t>ПП</t>
  </si>
  <si>
    <t>Идентификатор приложения</t>
  </si>
  <si>
    <t>Стоимость приложения</t>
  </si>
  <si>
    <t>ИС</t>
  </si>
  <si>
    <t>БД</t>
  </si>
  <si>
    <t>Идентификатор БД</t>
  </si>
  <si>
    <t>СУБД Access</t>
  </si>
  <si>
    <t>Стоимость создания БД</t>
  </si>
  <si>
    <t>24 428</t>
  </si>
  <si>
    <t>ФТД</t>
  </si>
  <si>
    <t>Стоимость загрузки ФТД</t>
  </si>
  <si>
    <t>52 800</t>
  </si>
  <si>
    <t>ФАТ</t>
  </si>
  <si>
    <t>Стоимость загрузки ФАД</t>
  </si>
  <si>
    <t>56 700</t>
  </si>
  <si>
    <t>ТС</t>
  </si>
  <si>
    <t>ПЭВМ</t>
  </si>
  <si>
    <t>Марка ПЭВМ</t>
  </si>
  <si>
    <t>Эврика9</t>
  </si>
  <si>
    <t>Пилот7</t>
  </si>
  <si>
    <t>Эврика11</t>
  </si>
  <si>
    <t>Стоимость ПЭВМ</t>
  </si>
  <si>
    <t>Устр.</t>
  </si>
  <si>
    <t>Название устройств</t>
  </si>
  <si>
    <t>Epson CX 4400</t>
  </si>
  <si>
    <t>Sharp FX-125</t>
  </si>
  <si>
    <t>Стоимость устройств</t>
  </si>
  <si>
    <t>Общая стоимость РС</t>
  </si>
  <si>
    <t>Итого по серверу</t>
  </si>
  <si>
    <t>Общая стоимость 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</si>
</sst>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16" fontId="1" fillId="0" borderId="9" xfId="0" applyNumberFormat="1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AD0-D4F2-5942-9012-4D183663D559}">
  <dimension ref="F7:Q29"/>
  <sheetViews>
    <sheetView tabSelected="1" topLeftCell="C17" zoomScale="110" zoomScaleNormal="110" workbookViewId="0">
      <selection activeCell="R28" sqref="R28"/>
    </sheetView>
  </sheetViews>
  <sheetFormatPr baseColWidth="10" defaultRowHeight="16" x14ac:dyDescent="0.2"/>
  <sheetData>
    <row r="7" spans="6:17" ht="17" thickBot="1" x14ac:dyDescent="0.25"/>
    <row r="8" spans="6:17" ht="17" thickBot="1" x14ac:dyDescent="0.25">
      <c r="F8" s="8" t="s">
        <v>0</v>
      </c>
      <c r="G8" s="11" t="s">
        <v>1</v>
      </c>
      <c r="H8" s="12"/>
      <c r="I8" s="13"/>
      <c r="J8" s="5" t="s">
        <v>2</v>
      </c>
      <c r="K8" s="6"/>
      <c r="L8" s="6"/>
      <c r="M8" s="6"/>
      <c r="N8" s="6"/>
      <c r="O8" s="7"/>
      <c r="P8" s="8" t="s">
        <v>3</v>
      </c>
      <c r="Q8" s="8" t="s">
        <v>4</v>
      </c>
    </row>
    <row r="9" spans="6:17" ht="17" thickBot="1" x14ac:dyDescent="0.25">
      <c r="F9" s="9"/>
      <c r="G9" s="14"/>
      <c r="H9" s="15"/>
      <c r="I9" s="16"/>
      <c r="J9" s="1" t="s">
        <v>5</v>
      </c>
      <c r="K9" s="1" t="s">
        <v>6</v>
      </c>
      <c r="L9" s="1" t="s">
        <v>7</v>
      </c>
      <c r="M9" s="1" t="s">
        <v>8</v>
      </c>
      <c r="N9" s="1" t="s">
        <v>9</v>
      </c>
      <c r="O9" s="2"/>
      <c r="P9" s="9"/>
      <c r="Q9" s="9"/>
    </row>
    <row r="10" spans="6:17" ht="17" thickBot="1" x14ac:dyDescent="0.25">
      <c r="F10" s="10"/>
      <c r="G10" s="17"/>
      <c r="H10" s="18"/>
      <c r="I10" s="19"/>
      <c r="J10" s="5" t="s">
        <v>10</v>
      </c>
      <c r="K10" s="6"/>
      <c r="L10" s="6"/>
      <c r="M10" s="6"/>
      <c r="N10" s="7"/>
      <c r="O10" s="2"/>
      <c r="P10" s="10"/>
      <c r="Q10" s="10"/>
    </row>
    <row r="11" spans="6:17" ht="17" thickBot="1" x14ac:dyDescent="0.25">
      <c r="F11" s="3">
        <v>1</v>
      </c>
      <c r="G11" s="5" t="s">
        <v>11</v>
      </c>
      <c r="H11" s="6"/>
      <c r="I11" s="7"/>
      <c r="J11" s="4">
        <v>45231</v>
      </c>
      <c r="K11" s="4">
        <v>45078</v>
      </c>
      <c r="L11" s="4">
        <v>45017</v>
      </c>
      <c r="M11" s="4">
        <v>45170</v>
      </c>
      <c r="N11" s="4">
        <v>45139</v>
      </c>
      <c r="O11" s="2"/>
      <c r="P11" s="2"/>
      <c r="Q11" s="2"/>
    </row>
    <row r="12" spans="6:17" ht="17" thickBot="1" x14ac:dyDescent="0.25">
      <c r="F12" s="3">
        <v>2</v>
      </c>
      <c r="G12" s="5" t="s">
        <v>12</v>
      </c>
      <c r="H12" s="6"/>
      <c r="I12" s="7"/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2"/>
      <c r="P12" s="1">
        <v>1</v>
      </c>
      <c r="Q12" s="2"/>
    </row>
    <row r="13" spans="6:17" ht="46" thickBot="1" x14ac:dyDescent="0.25">
      <c r="F13" s="3">
        <v>3</v>
      </c>
      <c r="G13" s="8" t="s">
        <v>13</v>
      </c>
      <c r="H13" s="8" t="s">
        <v>14</v>
      </c>
      <c r="I13" s="1" t="s">
        <v>15</v>
      </c>
      <c r="J13" s="1" t="s">
        <v>16</v>
      </c>
      <c r="K13" s="1" t="s">
        <v>16</v>
      </c>
      <c r="L13" s="1" t="s">
        <v>16</v>
      </c>
      <c r="M13" s="1" t="s">
        <v>16</v>
      </c>
      <c r="N13" s="1" t="s">
        <v>16</v>
      </c>
      <c r="O13" s="2"/>
      <c r="P13" s="1" t="s">
        <v>16</v>
      </c>
      <c r="Q13" s="2"/>
    </row>
    <row r="14" spans="6:17" ht="31" thickBot="1" x14ac:dyDescent="0.25">
      <c r="F14" s="3">
        <v>4</v>
      </c>
      <c r="G14" s="9"/>
      <c r="H14" s="10"/>
      <c r="I14" s="1" t="s">
        <v>17</v>
      </c>
      <c r="J14" s="1">
        <f>423*11</f>
        <v>4653</v>
      </c>
      <c r="K14" s="1">
        <f>423*3</f>
        <v>1269</v>
      </c>
      <c r="L14" s="1">
        <f>423*2</f>
        <v>846</v>
      </c>
      <c r="M14" s="1">
        <f>423*3</f>
        <v>1269</v>
      </c>
      <c r="N14" s="1">
        <f>423*3</f>
        <v>1269</v>
      </c>
      <c r="O14" s="2"/>
      <c r="P14" s="1">
        <v>423</v>
      </c>
      <c r="Q14" s="1">
        <f>J14+K14+L14+M14+N14+P14</f>
        <v>9729</v>
      </c>
    </row>
    <row r="15" spans="6:17" ht="46" thickBot="1" x14ac:dyDescent="0.25">
      <c r="F15" s="3">
        <v>5</v>
      </c>
      <c r="G15" s="9"/>
      <c r="H15" s="8" t="s">
        <v>18</v>
      </c>
      <c r="I15" s="1" t="s">
        <v>19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2"/>
      <c r="P15" s="2"/>
      <c r="Q15" s="2"/>
    </row>
    <row r="16" spans="6:17" ht="31" thickBot="1" x14ac:dyDescent="0.25">
      <c r="F16" s="3">
        <v>6</v>
      </c>
      <c r="G16" s="9"/>
      <c r="H16" s="10"/>
      <c r="I16" s="1" t="s">
        <v>21</v>
      </c>
      <c r="J16" s="1">
        <f>800*11</f>
        <v>8800</v>
      </c>
      <c r="K16" s="1">
        <f>800*3</f>
        <v>2400</v>
      </c>
      <c r="L16" s="1">
        <v>1600</v>
      </c>
      <c r="M16" s="1">
        <f>800*3</f>
        <v>2400</v>
      </c>
      <c r="N16" s="1">
        <v>2400</v>
      </c>
      <c r="O16" s="2"/>
      <c r="P16" s="1">
        <v>0</v>
      </c>
      <c r="Q16" s="1">
        <f>J16+K16+L16+M16+N16+P16</f>
        <v>17600</v>
      </c>
    </row>
    <row r="17" spans="6:17" ht="61" thickBot="1" x14ac:dyDescent="0.25">
      <c r="F17" s="3">
        <v>7</v>
      </c>
      <c r="G17" s="9"/>
      <c r="H17" s="8" t="s">
        <v>22</v>
      </c>
      <c r="I17" s="1" t="s">
        <v>23</v>
      </c>
      <c r="J17" s="1" t="s">
        <v>5</v>
      </c>
      <c r="K17" s="1" t="s">
        <v>6</v>
      </c>
      <c r="L17" s="1" t="s">
        <v>7</v>
      </c>
      <c r="M17" s="1" t="s">
        <v>8</v>
      </c>
      <c r="N17" s="1" t="s">
        <v>9</v>
      </c>
      <c r="O17" s="2"/>
      <c r="P17" s="2"/>
      <c r="Q17" s="2"/>
    </row>
    <row r="18" spans="6:17" ht="46" thickBot="1" x14ac:dyDescent="0.25">
      <c r="F18" s="3">
        <v>8</v>
      </c>
      <c r="G18" s="10"/>
      <c r="H18" s="10"/>
      <c r="I18" s="1" t="s">
        <v>24</v>
      </c>
      <c r="J18" s="1">
        <v>16127</v>
      </c>
      <c r="K18" s="1">
        <v>19380</v>
      </c>
      <c r="L18" s="1">
        <v>15683</v>
      </c>
      <c r="M18" s="1">
        <v>16604</v>
      </c>
      <c r="N18" s="1">
        <v>18927</v>
      </c>
      <c r="O18" s="2"/>
      <c r="P18" s="2"/>
      <c r="Q18" s="1">
        <f>J18+K18+L18+M18+N18</f>
        <v>86721</v>
      </c>
    </row>
    <row r="19" spans="6:17" ht="31" thickBot="1" x14ac:dyDescent="0.25">
      <c r="F19" s="3">
        <v>9</v>
      </c>
      <c r="G19" s="8" t="s">
        <v>25</v>
      </c>
      <c r="H19" s="8" t="s">
        <v>26</v>
      </c>
      <c r="I19" s="1" t="s">
        <v>27</v>
      </c>
      <c r="J19" s="2"/>
      <c r="K19" s="2"/>
      <c r="L19" s="2"/>
      <c r="M19" s="2"/>
      <c r="N19" s="2"/>
      <c r="O19" s="2"/>
      <c r="P19" s="1" t="s">
        <v>28</v>
      </c>
      <c r="Q19" s="2"/>
    </row>
    <row r="20" spans="6:17" ht="46" thickBot="1" x14ac:dyDescent="0.25">
      <c r="F20" s="3">
        <v>10</v>
      </c>
      <c r="G20" s="9"/>
      <c r="H20" s="10"/>
      <c r="I20" s="1" t="s">
        <v>29</v>
      </c>
      <c r="J20" s="2"/>
      <c r="K20" s="2"/>
      <c r="L20" s="2"/>
      <c r="M20" s="2"/>
      <c r="N20" s="2"/>
      <c r="O20" s="2"/>
      <c r="P20" s="1" t="s">
        <v>30</v>
      </c>
      <c r="Q20" s="1">
        <v>24428</v>
      </c>
    </row>
    <row r="21" spans="6:17" ht="46" thickBot="1" x14ac:dyDescent="0.25">
      <c r="F21" s="3">
        <v>11</v>
      </c>
      <c r="G21" s="9"/>
      <c r="H21" s="1" t="s">
        <v>31</v>
      </c>
      <c r="I21" s="1" t="s">
        <v>32</v>
      </c>
      <c r="J21" s="2"/>
      <c r="K21" s="2"/>
      <c r="L21" s="2"/>
      <c r="M21" s="2"/>
      <c r="N21" s="2"/>
      <c r="O21" s="2"/>
      <c r="P21" s="1" t="s">
        <v>33</v>
      </c>
      <c r="Q21" s="1">
        <v>52800</v>
      </c>
    </row>
    <row r="22" spans="6:17" ht="46" thickBot="1" x14ac:dyDescent="0.25">
      <c r="F22" s="3">
        <v>12</v>
      </c>
      <c r="G22" s="10"/>
      <c r="H22" s="1" t="s">
        <v>34</v>
      </c>
      <c r="I22" s="1" t="s">
        <v>35</v>
      </c>
      <c r="J22" s="2"/>
      <c r="K22" s="2"/>
      <c r="L22" s="2"/>
      <c r="M22" s="2"/>
      <c r="N22" s="2"/>
      <c r="O22" s="2"/>
      <c r="P22" s="1" t="s">
        <v>36</v>
      </c>
      <c r="Q22" s="1">
        <v>56700</v>
      </c>
    </row>
    <row r="23" spans="6:17" ht="31" thickBot="1" x14ac:dyDescent="0.25">
      <c r="F23" s="3">
        <v>13</v>
      </c>
      <c r="G23" s="8" t="s">
        <v>37</v>
      </c>
      <c r="H23" s="8" t="s">
        <v>38</v>
      </c>
      <c r="I23" s="1" t="s">
        <v>39</v>
      </c>
      <c r="J23" s="1" t="s">
        <v>40</v>
      </c>
      <c r="K23" s="1" t="s">
        <v>41</v>
      </c>
      <c r="L23" s="1" t="s">
        <v>42</v>
      </c>
      <c r="M23" s="1" t="s">
        <v>42</v>
      </c>
      <c r="N23" s="1" t="s">
        <v>42</v>
      </c>
      <c r="O23" s="2"/>
      <c r="P23" s="1" t="s">
        <v>42</v>
      </c>
      <c r="Q23" s="2"/>
    </row>
    <row r="24" spans="6:17" ht="31" thickBot="1" x14ac:dyDescent="0.25">
      <c r="F24" s="3">
        <v>14</v>
      </c>
      <c r="G24" s="9"/>
      <c r="H24" s="10"/>
      <c r="I24" s="1" t="s">
        <v>43</v>
      </c>
      <c r="J24" s="1">
        <f>505*11</f>
        <v>5555</v>
      </c>
      <c r="K24" s="1">
        <f>752*3</f>
        <v>2256</v>
      </c>
      <c r="L24" s="1">
        <f>382*2</f>
        <v>764</v>
      </c>
      <c r="M24" s="1">
        <f>382*3</f>
        <v>1146</v>
      </c>
      <c r="N24" s="1">
        <f>382*3</f>
        <v>1146</v>
      </c>
      <c r="O24" s="2"/>
      <c r="P24" s="1">
        <v>382</v>
      </c>
      <c r="Q24" s="1">
        <f>J24+K24+L24+M24+N24+P24</f>
        <v>11249</v>
      </c>
    </row>
    <row r="25" spans="6:17" ht="31" thickBot="1" x14ac:dyDescent="0.25">
      <c r="F25" s="3">
        <v>15</v>
      </c>
      <c r="G25" s="9"/>
      <c r="H25" s="8" t="s">
        <v>44</v>
      </c>
      <c r="I25" s="1" t="s">
        <v>45</v>
      </c>
      <c r="J25" s="1" t="s">
        <v>46</v>
      </c>
      <c r="K25" s="1" t="s">
        <v>46</v>
      </c>
      <c r="L25" s="1" t="s">
        <v>47</v>
      </c>
      <c r="M25" s="1" t="s">
        <v>46</v>
      </c>
      <c r="N25" s="1" t="s">
        <v>47</v>
      </c>
      <c r="O25" s="2"/>
      <c r="P25" s="2"/>
      <c r="Q25" s="2"/>
    </row>
    <row r="26" spans="6:17" ht="31" thickBot="1" x14ac:dyDescent="0.25">
      <c r="F26" s="3">
        <v>16</v>
      </c>
      <c r="G26" s="10"/>
      <c r="H26" s="10"/>
      <c r="I26" s="1" t="s">
        <v>48</v>
      </c>
      <c r="J26" s="1">
        <f>210*11</f>
        <v>2310</v>
      </c>
      <c r="K26" s="1">
        <v>210</v>
      </c>
      <c r="L26" s="1">
        <v>190</v>
      </c>
      <c r="M26" s="1">
        <v>210</v>
      </c>
      <c r="N26" s="1">
        <v>190</v>
      </c>
      <c r="O26" s="2"/>
      <c r="P26" s="2"/>
      <c r="Q26" s="1">
        <f>J26+K26+L26+M26+N26+P26</f>
        <v>3110</v>
      </c>
    </row>
    <row r="27" spans="6:17" ht="17" thickBot="1" x14ac:dyDescent="0.25">
      <c r="F27" s="3">
        <v>17</v>
      </c>
      <c r="G27" s="5" t="s">
        <v>49</v>
      </c>
      <c r="H27" s="6"/>
      <c r="I27" s="7"/>
      <c r="J27" s="1">
        <f>J14+J16+J18+J24+J26</f>
        <v>37445</v>
      </c>
      <c r="K27" s="1">
        <f t="shared" ref="K27:N27" si="0">K14+K16+K18+K24+K26</f>
        <v>25515</v>
      </c>
      <c r="L27" s="1">
        <f t="shared" si="0"/>
        <v>19083</v>
      </c>
      <c r="M27" s="1">
        <f t="shared" si="0"/>
        <v>21629</v>
      </c>
      <c r="N27" s="1">
        <f t="shared" si="0"/>
        <v>23932</v>
      </c>
      <c r="O27" s="2"/>
      <c r="P27" s="2"/>
      <c r="Q27" s="1">
        <f>J27+K27+L27+M27+N27</f>
        <v>127604</v>
      </c>
    </row>
    <row r="28" spans="6:17" ht="17" thickBot="1" x14ac:dyDescent="0.25">
      <c r="F28" s="3">
        <v>18</v>
      </c>
      <c r="G28" s="5" t="s">
        <v>50</v>
      </c>
      <c r="H28" s="6"/>
      <c r="I28" s="7"/>
      <c r="J28" s="2"/>
      <c r="K28" s="2"/>
      <c r="L28" s="2"/>
      <c r="M28" s="2"/>
      <c r="N28" s="2"/>
      <c r="O28" s="2"/>
      <c r="P28" s="1">
        <f>P24+Q22+Q21+Q20+P16+P14</f>
        <v>134733</v>
      </c>
      <c r="Q28" s="1">
        <v>134733</v>
      </c>
    </row>
    <row r="29" spans="6:17" ht="17" thickBot="1" x14ac:dyDescent="0.25">
      <c r="F29" s="3">
        <v>19</v>
      </c>
      <c r="G29" s="5" t="s">
        <v>51</v>
      </c>
      <c r="H29" s="6"/>
      <c r="I29" s="7"/>
      <c r="J29" s="2"/>
      <c r="K29" s="2"/>
      <c r="L29" s="2"/>
      <c r="M29" s="2"/>
      <c r="N29" s="2"/>
      <c r="O29" s="2"/>
      <c r="P29" s="2"/>
      <c r="Q29" s="1">
        <f>Q27+Q28</f>
        <v>262337</v>
      </c>
    </row>
  </sheetData>
  <mergeCells count="20">
    <mergeCell ref="F8:F10"/>
    <mergeCell ref="G8:I10"/>
    <mergeCell ref="J8:O8"/>
    <mergeCell ref="P8:P10"/>
    <mergeCell ref="Q8:Q10"/>
    <mergeCell ref="J10:N10"/>
    <mergeCell ref="G11:I11"/>
    <mergeCell ref="G12:I12"/>
    <mergeCell ref="G13:G18"/>
    <mergeCell ref="H13:H14"/>
    <mergeCell ref="H15:H16"/>
    <mergeCell ref="H17:H18"/>
    <mergeCell ref="G28:I28"/>
    <mergeCell ref="G29:I29"/>
    <mergeCell ref="G19:G22"/>
    <mergeCell ref="H19:H20"/>
    <mergeCell ref="G23:G26"/>
    <mergeCell ref="H23:H24"/>
    <mergeCell ref="H25:H26"/>
    <mergeCell ref="G27:I27"/>
  </mergeCells>
  <pageMargins left="0.7" right="0.7" top="0.75" bottom="0.75" header="0.3" footer="0.3"/>
  <ignoredErrors>
    <ignoredError sqref="L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2023-03-08T01:02:22Z</dcterms:created>
  <dcterms:modified xsi:type="dcterms:W3CDTF">2023-03-09T13:28:28Z</dcterms:modified>
</cp:coreProperties>
</file>