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metadata" ContentType="application/binary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Sheet1" sheetId="1" r:id="rId4"/>
    <sheet state="visible" name="Sheet4" sheetId="2" r:id="rId5"/>
    <sheet state="visible" name="Sheet3" sheetId="3" r:id="rId6"/>
    <sheet state="visible" name="Sheet2" sheetId="4" r:id="rId7"/>
  </sheets>
  <definedNames/>
  <calcPr/>
  <extLst>
    <ext uri="GoogleSheetsCustomDataVersion2">
      <go:sheetsCustomData xmlns:go="http://customooxmlschemas.google.com/" r:id="rId8" roundtripDataChecksum="UNbIsjzsd+UXbDB0GrBVVZX3BGcwpo4wAovhbScX6Ys="/>
    </ext>
  </extLst>
</workbook>
</file>

<file path=xl/sharedStrings.xml><?xml version="1.0" encoding="utf-8"?>
<sst xmlns="http://schemas.openxmlformats.org/spreadsheetml/2006/main" count="83" uniqueCount="74">
  <si>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</si>
  <si>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</si>
  <si>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</si>
  <si>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</si>
  <si>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</si>
  <si>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</si>
  <si>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</si>
  <si>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</si>
  <si>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</si>
  <si>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</si>
  <si>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</si>
  <si>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</si>
  <si>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</si>
  <si>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</si>
  <si>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</si>
  <si>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</si>
  <si>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</si>
  <si>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</si>
  <si>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</si>
  <si>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</si>
  <si>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</si>
  <si>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</si>
  <si>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</si>
  <si>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</si>
  <si>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</si>
  <si>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</si>
  <si>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</si>
  <si>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</si>
  <si>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</si>
  <si>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KODE</t>
  </si>
  <si>
    <t>JENIS BARANG</t>
  </si>
  <si>
    <t>TAHUN KADALUARSA</t>
  </si>
  <si>
    <t>PRODUKSI</t>
  </si>
  <si>
    <t>HARGA</t>
  </si>
  <si>
    <t>F-2018-A-5000</t>
  </si>
  <si>
    <t>B-2018-I-3000</t>
  </si>
  <si>
    <t>F-2017-A-4500</t>
  </si>
  <si>
    <t>M-2018-I-9000</t>
  </si>
  <si>
    <t>M-2018-A-8000</t>
  </si>
  <si>
    <t>B-2017-I-2000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</si>
  <si>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</si>
  <si>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</si>
  <si>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</si>
  <si>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</si>
  <si>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</si>
  <si>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</si>
  <si>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</si>
  <si>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</si>
  <si>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</si>
  <si>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</si>
  <si>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</si>
  <si>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</si>
  <si>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</si>
  <si>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</si>
  <si>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</si>
  <si>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</si>
  <si>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</si>
  <si>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</si>
  <si>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</si>
  <si>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</si>
  <si>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</si>
  <si>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</si>
  <si>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</si>
  <si>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</si>
  <si>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</si>
  <si>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</si>
  <si>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</si>
  <si>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</si>
  <si>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</si>
  <si>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</si>
  <si>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</si>
  <si>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</si>
  <si>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</si>
  <si>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</si>
  <si>
    <t>AVANZA</t>
  </si>
  <si>
    <t>XENIA</t>
  </si>
  <si>
    <t>APV</t>
  </si>
  <si>
    <t>KREDIT</t>
  </si>
  <si>
    <t>AC</t>
  </si>
  <si>
    <t>TV</t>
  </si>
  <si>
    <t>KULKAS</t>
  </si>
  <si>
    <t>AC</t>
  </si>
  <si>
    <t>TV</t>
  </si>
  <si>
    <t>KULKAS</t>
  </si>
  <si>
    <t>AVANZA</t>
  </si>
  <si>
    <t>F</t>
  </si>
  <si>
    <t>FOOD</t>
  </si>
  <si>
    <t>B</t>
  </si>
  <si>
    <t>MEDICINE</t>
  </si>
  <si>
    <t>BAVERAGE</t>
  </si>
  <si>
    <t>2018</t>
  </si>
  <si>
    <t>LAYAK</t>
  </si>
  <si>
    <t>KADALUWARSA</t>
  </si>
  <si>
    <t>A</t>
  </si>
  <si>
    <t>AMERIKA</t>
  </si>
  <si>
    <t>INDONESIA</t>
  </si>
  <si>
    <t>L</t>
  </si>
  <si>
    <t>PUTRA</t>
  </si>
  <si>
    <t>PUTRI</t>
  </si>
  <si>
    <t>Microsoft Office</t>
  </si>
  <si>
    <t>Visual Basic</t>
  </si>
  <si>
    <t>Visual Foxpro</t>
  </si>
  <si>
    <t>Manager</t>
  </si>
  <si>
    <t>Staff</t>
  </si>
  <si>
    <t>Staff</t>
  </si>
  <si>
    <t>Operator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</si>
</sst>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&quot;RP&quot;#,##0"/>
  </numFmts>
  <fonts count="11">
    <font>
      <name val="Arial"/>
      <color rgb="FF000000"/>
      <sz val="10"/>
      <scheme val="minor"/>
    </font>
    <font>
      <name val="Arial"/>
      <color rgb="FF000000"/>
      <sz val="12"/>
    </font>
    <font>
      <name val="Arial"/>
      <color rgb="FF000000"/>
      <sz val="9"/>
    </font>
    <font>
      <name val="Arial"/>
      <color rgb="FF000000"/>
      <sz val="9"/>
    </font>
    <font>
      <name val="Arial"/>
      <color rgb="FF000000"/>
      <sz val="12"/>
      <scheme val="minor"/>
    </font>
    <font>
      <name val="Arial"/>
      <color rgb="FF000000"/>
      <sz val="9"/>
      <scheme val="minor"/>
    </font>
    <font>
      <name val="&quot;Google Sans Mono&quot;"/>
      <color rgb="FF000000"/>
      <sz val="9"/>
    </font>
    <font>
      <name val="Arial"/>
      <b/>
      <color rgb="FF000000"/>
      <sz val="12"/>
      <scheme val="minor"/>
    </font>
    <font>
      <name val="Arial"/>
      <b/>
      <color rgb="FFFF0000"/>
      <sz val="13"/>
    </font>
    <font>
      <name val="Arial"/>
      <color rgb="FF000000"/>
      <sz val="11"/>
    </font>
    <font>
      <name val="Arial"/>
      <color rgb="FF000000"/>
      <sz val="12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 xf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1" fillId="6" borderId="1" xfId="0" applyNumberFormat="1" applyFont="1" applyFill="1" applyBorder="1"/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Relationship Id="rId6" Type="http://schemas.openxmlformats.org/officeDocument/2006/relationships/worksheet" Target="worksheets/sheet3.xml" TargetMode="Internal"/><Relationship Id="rId7" Type="http://schemas.openxmlformats.org/officeDocument/2006/relationships/worksheet" Target="worksheets/sheet4.xml" TargetMode="Internal"/><Relationship Id="rId8" Type="http://customschemas.google.com/relationships/workbookmetadata" Target="metadata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 sqref="A1"/>
    </sheetView>
  </sheetViews>
  <sheetFormatPr baseColWidth="8" defaultColWidth="12.63" defaultRowHeight="15"/>
  <cols>
    <col min="1" max="1" width="9.5" customWidth="1"/>
    <col min="2" max="5" width="12.63" customWidth="1"/>
    <col min="6" max="6" width="14.88" customWidth="1"/>
  </cols>
  <sheetData>
    <row ht="15.75" customHeight="1" r="1"/>
    <row ht="15.75" customHeight="1" r="2"/>
    <row ht="15.75" customHeight="1"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ht="15.75" customHeight="1" r="4">
      <c r="A4" s="2">
        <v>1</v>
      </c>
      <c r="B4" s="3" t="s">
        <v>9</v>
      </c>
      <c r="C4" s="2">
        <v>2</v>
      </c>
      <c r="D4" s="3" t="str">
        <f>IF(C4=1,"AVANZA",IF(C4=2,"XENIA","APV"))</f>
        <v>XENIA</v>
      </c>
      <c r="E4" s="3">
        <f>IF(C4=1,200000000,IF(C4=2,250000000,400000000))</f>
        <v>250000000</v>
      </c>
      <c r="F4" s="2" t="s">
        <v>10</v>
      </c>
      <c r="G4" s="4">
        <f>IF(F4="KREDIT",0%,10%)</f>
        <v>0</v>
      </c>
      <c r="H4" s="5" t="s">
        <v>11</v>
      </c>
      <c r="I4" s="6">
        <f>E4*(1-G4)</f>
        <v>250000000</v>
      </c>
    </row>
    <row ht="15.75" customHeight="1" r="5">
      <c r="A5" s="2">
        <v>2</v>
      </c>
      <c r="B5" s="3" t="s">
        <v>12</v>
      </c>
      <c r="C5" s="2">
        <v>1</v>
      </c>
      <c r="D5" s="3" t="str">
        <f>IF(C5=1,"AVANZA",IF(C5=2,"XENIA","APV"))</f>
        <v>AVANZA</v>
      </c>
      <c r="E5" s="3">
        <f>IF(C5=1,200000000,IF(C5=2,250000000,400000000))</f>
        <v>200000000</v>
      </c>
      <c r="F5" s="2" t="s">
        <v>13</v>
      </c>
      <c r="G5" s="4">
        <f>IF(F5="KREDIT",0%,10%)</f>
        <v>0.1</v>
      </c>
      <c r="H5" s="3" t="str">
        <f>IF(C5=1,"AC",IF(C5=2,"TV","KULKAS"))</f>
        <v>AC</v>
      </c>
      <c r="I5" s="6">
        <f>E5*(1-G5)</f>
        <v>180000000</v>
      </c>
    </row>
    <row ht="15.75" customHeight="1" r="6">
      <c r="A6" s="2">
        <v>3</v>
      </c>
      <c r="B6" s="3" t="s">
        <v>14</v>
      </c>
      <c r="C6" s="2">
        <v>3</v>
      </c>
      <c r="D6" s="3" t="str">
        <f>IF(C6=1,"AVANZA",IF(C6=2,"XENIA","APV"))</f>
        <v>APV</v>
      </c>
      <c r="E6" s="3">
        <f>IF(C6=1,200000000,IF(C6=2,250000000,400000000))</f>
        <v>400000000</v>
      </c>
      <c r="F6" s="2" t="s">
        <v>13</v>
      </c>
      <c r="G6" s="4">
        <f>IF(F6="KREDIT",0%,10%)</f>
        <v>0.1</v>
      </c>
      <c r="H6" s="3" t="str">
        <f>IF(C6=1,"AC",IF(C6=2,"TV","KULKAS"))</f>
        <v>KULKAS</v>
      </c>
      <c r="I6" s="6">
        <f>E6*(1-G6)</f>
        <v>360000000</v>
      </c>
    </row>
    <row ht="15.75" customHeight="1" r="7">
      <c r="A7" s="2">
        <v>4</v>
      </c>
      <c r="B7" s="3" t="s">
        <v>15</v>
      </c>
      <c r="C7" s="2">
        <v>1</v>
      </c>
      <c r="D7" s="3" t="str">
        <f>IF(C7=1,"AVANZA",IF(C7=2,"XENIA","APV"))</f>
        <v>AVANZA</v>
      </c>
      <c r="E7" s="3">
        <f>IF(C7=1,200000000,IF(C7=2,250000000,400000000))</f>
        <v>200000000</v>
      </c>
      <c r="F7" s="2" t="s">
        <v>10</v>
      </c>
      <c r="G7" s="4">
        <f>IF(F7="KREDIT",0%,10%)</f>
        <v>0</v>
      </c>
      <c r="H7" s="3" t="s">
        <v>11</v>
      </c>
      <c r="I7" s="6">
        <f>E7*(1-G7)</f>
        <v>200000000</v>
      </c>
    </row>
    <row ht="15.75" customHeight="1" r="8">
      <c r="A8" s="2">
        <v>5</v>
      </c>
      <c r="B8" s="3" t="s">
        <v>16</v>
      </c>
      <c r="C8" s="2">
        <v>2</v>
      </c>
      <c r="D8" s="3" t="str">
        <f>IF(C8=1,"AVANZA",IF(C8=2,"XENIA","APV"))</f>
        <v>XENIA</v>
      </c>
      <c r="E8" s="3">
        <f>IF(C8=1,200000000,IF(C8=2,250000000,400000000))</f>
        <v>250000000</v>
      </c>
      <c r="F8" s="2" t="s">
        <v>10</v>
      </c>
      <c r="G8" s="4">
        <f>IF(F8="KREDIT",0%,10%)</f>
        <v>0</v>
      </c>
      <c r="H8" s="3" t="str">
        <f>IF(C8=1,"AC",IF(C8=2,"TV","KULKAS"))</f>
        <v>TV</v>
      </c>
      <c r="I8" s="6">
        <f>E8*(1-G8)</f>
        <v>250000000</v>
      </c>
    </row>
    <row ht="15.75" customHeight="1" r="9">
      <c r="A9" s="2">
        <v>6</v>
      </c>
      <c r="B9" s="3" t="s">
        <v>17</v>
      </c>
      <c r="C9" s="2">
        <v>3</v>
      </c>
      <c r="D9" s="3" t="str">
        <f>IF(C9=1,"AVANZA",IF(C9=2,"XENIA","APV"))</f>
        <v>APV</v>
      </c>
      <c r="E9" s="3">
        <f>IF(C9=1,200000000,IF(C9=2,250000000,400000000))</f>
        <v>400000000</v>
      </c>
      <c r="F9" s="2" t="s">
        <v>18</v>
      </c>
      <c r="G9" s="4">
        <f>IF(F9="KREDIT",0%,10%)</f>
        <v>0.1</v>
      </c>
      <c r="H9" s="3" t="str">
        <f>IF(C9=1,"AC",IF(C9=2,"TV","KULKAS"))</f>
        <v>KULKAS</v>
      </c>
      <c r="I9" s="6">
        <f>E9*(1-G9)</f>
        <v>360000000</v>
      </c>
    </row>
    <row ht="15.75" customHeight="1" r="10">
      <c r="A10" s="2">
        <v>7</v>
      </c>
      <c r="B10" s="3" t="s">
        <v>19</v>
      </c>
      <c r="C10" s="2">
        <v>1</v>
      </c>
      <c r="D10" s="3" t="str">
        <f>IF(C10=1,"AVANZA",IF(C10=2,"XENIA","APV"))</f>
        <v>AVANZA</v>
      </c>
      <c r="E10" s="3">
        <f>IF(C10=1,200000000,IF(C10=2,250000000,400000000))</f>
        <v>200000000</v>
      </c>
      <c r="F10" s="2" t="s">
        <v>10</v>
      </c>
      <c r="G10" s="4">
        <f>IF(F10="KREDIT",0%,10%)</f>
        <v>0</v>
      </c>
      <c r="H10" s="3" t="str">
        <f>IF(C10=1,"AC",IF(C10=2,"TV","KULKAS"))</f>
        <v>AC</v>
      </c>
      <c r="I10" s="6">
        <f>E10*(1-G10)</f>
        <v>200000000</v>
      </c>
    </row>
    <row ht="15.75" customHeight="1" r="11">
      <c r="H11" s="3" t="s">
        <v>20</v>
      </c>
      <c r="I11" s="7">
        <f>SUM(I4,I10)</f>
        <v>450000000</v>
      </c>
    </row>
    <row ht="15.75" customHeight="1" r="12">
      <c r="H12" s="3" t="s">
        <v>21</v>
      </c>
      <c r="I12" s="7">
        <f>I11*2.5%</f>
        <v>11250000</v>
      </c>
    </row>
    <row ht="15.75" customHeight="1" r="13">
      <c r="B13" s="8" t="s">
        <v>22</v>
      </c>
      <c r="C13" s="8" t="s">
        <v>23</v>
      </c>
      <c r="H13" s="9" t="s">
        <v>24</v>
      </c>
      <c r="I13" s="7">
        <f>I11+I12</f>
        <v>461250000</v>
      </c>
    </row>
    <row ht="15.75" customHeight="1" r="14">
      <c r="B14" s="3" t="s">
        <v>25</v>
      </c>
      <c r="C14" s="6">
        <f>SUMIF(D4:D10,"AVANZA",I4:I10)</f>
        <v>580000000</v>
      </c>
      <c r="G14" s="3"/>
      <c r="H14" s="10" t="s">
        <v>26</v>
      </c>
      <c r="I14" s="6">
        <f>AVERAGE(I4,I10)</f>
        <v>225000000</v>
      </c>
    </row>
    <row ht="15.75" customHeight="1" r="15">
      <c r="B15" s="3" t="s">
        <v>27</v>
      </c>
      <c r="C15" s="6">
        <f>SUMIF(D5:D11,"AVANZA",I5:I11)</f>
        <v>580000000</v>
      </c>
    </row>
    <row ht="15.75" customHeight="1" r="16">
      <c r="B16" s="3" t="s">
        <v>28</v>
      </c>
      <c r="C16" s="6">
        <f>SUMIF(D6:D12,"AVANZA",I6:I12)</f>
        <v>400000000</v>
      </c>
    </row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/>
    </sheetView>
  </sheetViews>
  <sheetFormatPr baseColWidth="8" defaultColWidth="12.63" defaultRowHeight="15"/>
  <cols>
    <col min="3" max="3" width="15.75" customWidth="1"/>
    <col min="4" max="4" width="20.13" customWidth="1"/>
  </cols>
  <sheetData>
    <row r="2">
      <c r="A2" s="11" t="s">
        <v>0</v>
      </c>
      <c r="B2" s="11" t="s">
        <v>29</v>
      </c>
      <c r="C2" s="11" t="s">
        <v>30</v>
      </c>
      <c r="D2" s="11" t="s">
        <v>31</v>
      </c>
      <c r="E2" s="11" t="s">
        <v>32</v>
      </c>
      <c r="F2" s="11" t="s">
        <v>33</v>
      </c>
    </row>
    <row r="3">
      <c r="A3" s="11">
        <v>1</v>
      </c>
      <c r="B3" s="12" t="s">
        <v>34</v>
      </c>
      <c r="C3" s="13" t="str">
        <f>IF(LEFT(B3,1)="F","FOOD",IF(LEFT(B4,1)="B","MEDICINE","BAVERAGE"))</f>
        <v>FOOD</v>
      </c>
      <c r="D3" s="14" t="str">
        <f>IF(MID(B3,3,4)="2018","LAYAK","KADALUWARSA")</f>
        <v>LAYAK</v>
      </c>
      <c r="E3" s="14" t="str">
        <f>IF(MID(B3,8,1)="A","AMERIKA","INDONESIA")</f>
        <v>AMERIKA</v>
      </c>
      <c r="F3" s="15" t="str">
        <f>RIGHT(B3,4)</f>
        <v>5000</v>
      </c>
    </row>
    <row r="4">
      <c r="A4" s="11">
        <v>2</v>
      </c>
      <c r="B4" s="12" t="s">
        <v>35</v>
      </c>
      <c r="C4" s="13" t="str">
        <f>IF(LEFT(B4,1)="F","FOOD",IF(LEFT(B5,1)="B","MEDICINE","BAVERAGE"))</f>
        <v>BAVERAGE</v>
      </c>
      <c r="D4" s="14" t="str">
        <f>IF(MID(B4,3,4)="2018","LAYAK","KADALUWARSA")</f>
        <v>LAYAK</v>
      </c>
      <c r="E4" s="14" t="str">
        <f>IF(MID(B4,8,1)="A","AMERIKA","INDONESIA")</f>
        <v>INDONESIA</v>
      </c>
      <c r="F4" s="15" t="str">
        <f>RIGHT(B4,4)</f>
        <v>3000</v>
      </c>
    </row>
    <row r="5">
      <c r="A5" s="11">
        <v>3</v>
      </c>
      <c r="B5" s="12" t="s">
        <v>36</v>
      </c>
      <c r="C5" s="13" t="str">
        <f>IF(LEFT(B5,1)="F","FOOD",IF(LEFT(B6,1)="B","MEDICINE","BAVERAGE"))</f>
        <v>FOOD</v>
      </c>
      <c r="D5" s="14" t="str">
        <f>IF(MID(B5,3,4)="2018","LAYAK","KADALUWARSA")</f>
        <v>KADALUWARSA</v>
      </c>
      <c r="E5" s="14" t="str">
        <f>IF(MID(B5,8,1)="A","AMERIKA","INDONESIA")</f>
        <v>AMERIKA</v>
      </c>
      <c r="F5" s="15" t="str">
        <f>RIGHT(B5,4)</f>
        <v>4500</v>
      </c>
    </row>
    <row r="6">
      <c r="A6" s="11">
        <v>4</v>
      </c>
      <c r="B6" s="12" t="s">
        <v>37</v>
      </c>
      <c r="C6" s="13" t="str">
        <f>IF(LEFT(B6,1)="F","FOOD",IF(LEFT(B7,1)="B","MEDICINE","BAVERAGE"))</f>
        <v>BAVERAGE</v>
      </c>
      <c r="D6" s="14" t="str">
        <f>IF(MID(B6,3,4)="2018","LAYAK","KADALUWARSA")</f>
        <v>LAYAK</v>
      </c>
      <c r="E6" s="14" t="str">
        <f>IF(MID(B6,8,1)="A","AMERIKA","INDONESIA")</f>
        <v>INDONESIA</v>
      </c>
      <c r="F6" s="15" t="str">
        <f>RIGHT(B6,4)</f>
        <v>9000</v>
      </c>
    </row>
    <row r="7">
      <c r="A7" s="11">
        <v>5</v>
      </c>
      <c r="B7" s="12" t="s">
        <v>38</v>
      </c>
      <c r="C7" s="13" t="str">
        <f>IF(LEFT(B7,1)="F","FOOD",IF(LEFT(B8,1)="B","MEDICINE","BAVERAGE"))</f>
        <v>MEDICINE</v>
      </c>
      <c r="D7" s="14" t="str">
        <f>IF(MID(B7,3,4)="2018","LAYAK","KADALUWARSA")</f>
        <v>LAYAK</v>
      </c>
      <c r="E7" s="14" t="str">
        <f>IF(MID(B7,8,1)="A","AMERIKA","INDONESIA")</f>
        <v>AMERIKA</v>
      </c>
      <c r="F7" s="15" t="str">
        <f>RIGHT(B7,4)</f>
        <v>8000</v>
      </c>
    </row>
    <row r="8">
      <c r="A8" s="11">
        <v>6</v>
      </c>
      <c r="B8" s="12" t="s">
        <v>39</v>
      </c>
      <c r="C8" s="13" t="str">
        <f>IF(LEFT(B8,1)="F","FOOD",IF(LEFT(B9,1)="B","MEDICINE","BAVERAGE"))</f>
        <v>BAVERAGE</v>
      </c>
      <c r="D8" s="14" t="str">
        <f>IF(MID(B8,3,4)="2018","LAYAK","KADALUWARSA")</f>
        <v>KADALUWARSA</v>
      </c>
      <c r="E8" s="14" t="str">
        <f>IF(MID(B8,8,1)="A","AMERIKA","INDONESIA")</f>
        <v>INDONESIA</v>
      </c>
      <c r="F8" s="15" t="str">
        <f>RIGHT(B8,4)</f>
        <v>2000</v>
      </c>
    </row>
    <row r="13">
      <c r="D13" s="16"/>
      <c r="E13" s="16"/>
      <c r="F13" s="16"/>
      <c r="G13" s="16"/>
      <c r="H13" s="16"/>
    </row>
  </sheetData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/>
    </sheetView>
  </sheetViews>
  <sheetFormatPr baseColWidth="8" defaultColWidth="12.63" defaultRowHeight="15"/>
  <cols>
    <col min="1" max="1" width="12.63" customWidth="1"/>
    <col min="2" max="2" width="19.63" customWidth="1"/>
    <col min="3" max="3" width="17.88" customWidth="1"/>
    <col min="4" max="4" width="12.63" customWidth="1"/>
    <col min="5" max="5" width="14.5" customWidth="1"/>
    <col min="6" max="6" width="12.63" customWidth="1"/>
  </cols>
  <sheetData>
    <row ht="15.75" customHeight="1" r="1">
      <c r="E1" s="17" t="s">
        <v>40</v>
      </c>
    </row>
    <row ht="15.75" customHeight="1" r="2"/>
    <row ht="15.75" customHeight="1" r="3">
      <c r="B3" s="18" t="s">
        <v>41</v>
      </c>
      <c r="C3" s="18" t="s">
        <v>42</v>
      </c>
      <c r="D3" s="18" t="s">
        <v>43</v>
      </c>
      <c r="E3" s="18" t="s">
        <v>44</v>
      </c>
      <c r="F3" s="18" t="s">
        <v>45</v>
      </c>
    </row>
    <row ht="15.75" customHeight="1" r="4">
      <c r="B4" s="3" t="s">
        <v>46</v>
      </c>
      <c r="C4" s="3" t="s">
        <v>47</v>
      </c>
      <c r="D4" s="3" t="str">
        <f>IF(MID(B4,7,1)="L","PUTRA","PUTRI")</f>
        <v>PUTRA</v>
      </c>
      <c r="E4" s="3" t="str">
        <f>IF(MID(B4,3,1)=301,"Microsoft Office",IF(MID(B5,3,1)=302,"Visual Basic","Visual Foxpro"))</f>
        <v>Visual Foxpro</v>
      </c>
      <c r="F4" s="3"/>
    </row>
    <row ht="15.75" customHeight="1" r="5">
      <c r="B5" s="3" t="s">
        <v>48</v>
      </c>
      <c r="C5" s="3" t="s">
        <v>49</v>
      </c>
      <c r="D5" s="3" t="str">
        <f>IF(MID(B5,7,1)="L","PUTRA","PUTRI")</f>
        <v>PUTRI</v>
      </c>
      <c r="E5" s="3"/>
      <c r="F5" s="3"/>
    </row>
    <row ht="15.75" customHeight="1" r="6">
      <c r="B6" s="3" t="s">
        <v>50</v>
      </c>
      <c r="C6" s="3" t="s">
        <v>51</v>
      </c>
      <c r="D6" s="3" t="str">
        <f>IF(MID(B6,7,1)="L","PUTRA","PUTRI")</f>
        <v>PUTRA</v>
      </c>
      <c r="E6" s="3"/>
      <c r="F6" s="3"/>
    </row>
    <row ht="15.75" customHeight="1" r="7">
      <c r="B7" s="3" t="s">
        <v>52</v>
      </c>
      <c r="C7" s="3" t="s">
        <v>53</v>
      </c>
      <c r="D7" s="3" t="str">
        <f>IF(MID(B7,7,1)="L","PUTRA","PUTRI")</f>
        <v>PUTRA</v>
      </c>
      <c r="E7" s="3"/>
      <c r="F7" s="3"/>
    </row>
    <row ht="15.75" customHeight="1" r="8">
      <c r="B8" s="3" t="s">
        <v>54</v>
      </c>
      <c r="C8" s="3" t="s">
        <v>55</v>
      </c>
      <c r="D8" s="3" t="str">
        <f>IF(MID(B8,7,1)="L","PUTRA","PUTRI")</f>
        <v>PUTRI</v>
      </c>
      <c r="E8" s="3"/>
      <c r="F8" s="3"/>
    </row>
    <row ht="15.75" customHeight="1" r="9">
      <c r="B9" s="3" t="s">
        <v>56</v>
      </c>
      <c r="C9" s="3" t="s">
        <v>57</v>
      </c>
      <c r="D9" s="3" t="str">
        <f>IF(MID(B9,7,1)="L","PUTRA","PUTRI")</f>
        <v>PUTRA</v>
      </c>
      <c r="E9" s="3"/>
      <c r="F9" s="3"/>
    </row>
    <row ht="15.75" customHeight="1" r="10"/>
    <row ht="15.75" customHeight="1" r="11"/>
    <row ht="15.75" customHeight="1" r="12"/>
    <row ht="15.75" customHeight="1" r="13"/>
    <row ht="15.75" customHeight="1" r="14"/>
    <row ht="15.75" customHeight="1" r="15"/>
    <row ht="15.75" customHeight="1" r="16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drawing r:id="rId1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1"/>
    </sheetView>
  </sheetViews>
  <sheetFormatPr baseColWidth="8" defaultColWidth="12.63" defaultRowHeight="15"/>
  <cols>
    <col min="1" max="6" width="12.63" customWidth="1"/>
  </cols>
  <sheetData>
    <row ht="15.75" customHeight="1" r="1">
      <c r="A1" s="19" t="s">
        <v>58</v>
      </c>
    </row>
    <row ht="15.75" customHeight="1" r="2">
      <c r="A2" s="20" t="s">
        <v>59</v>
      </c>
      <c r="B2" s="20" t="s">
        <v>60</v>
      </c>
      <c r="C2" s="20" t="s">
        <v>61</v>
      </c>
      <c r="D2" s="20" t="s">
        <v>62</v>
      </c>
      <c r="E2" s="21" t="s">
        <v>63</v>
      </c>
      <c r="F2" s="20" t="s">
        <v>64</v>
      </c>
    </row>
    <row ht="15.75" customHeight="1" r="3">
      <c r="A3" s="3" t="s">
        <v>65</v>
      </c>
      <c r="B3" s="3" t="s">
        <v>66</v>
      </c>
      <c r="C3" s="22">
        <f>IF(B3="Manager",5000000,IF(B3="Staff",3000000,2000000))</f>
        <v>3000000</v>
      </c>
      <c r="D3" s="22">
        <f>IF(B3="Staff",2000000,IF(B3="Operator",2000000,2500000))</f>
        <v>2000000</v>
      </c>
      <c r="E3" s="22">
        <f>$C$3:$C$8+$D$3:$D$8</f>
        <v>5000000</v>
      </c>
      <c r="F3" s="22">
        <f>IF(E3&gt;=7000000,E3*10%,IF(E3&gt;=5000000,E3*7%,E3*3%))</f>
        <v>350000</v>
      </c>
    </row>
    <row ht="15.75" customHeight="1" r="4">
      <c r="A4" s="3" t="s">
        <v>67</v>
      </c>
      <c r="B4" s="3" t="s">
        <v>68</v>
      </c>
      <c r="C4" s="22">
        <f>IF(B4="Manager",5000000,IF(B4="Staff",3000000,2000000))</f>
        <v>2000000</v>
      </c>
      <c r="D4" s="22">
        <f>IF(B4="Staff",2000000,IF(B4="Operator",2000000,2500000))</f>
        <v>2000000</v>
      </c>
      <c r="E4" s="22">
        <f>$C$3:$C$8+$D$3:$D$8</f>
        <v>4000000</v>
      </c>
      <c r="F4" s="22">
        <f>IF(E4&gt;=7000000,E4*10%,IF(E4&gt;=5000000,E4*7%,E4*3%))</f>
        <v>120000</v>
      </c>
    </row>
    <row ht="15.75" customHeight="1" r="5">
      <c r="A5" s="3" t="s">
        <v>69</v>
      </c>
      <c r="B5" s="3" t="s">
        <v>70</v>
      </c>
      <c r="C5" s="22">
        <f>IF(B5="Manager",5000000,IF(B5="Staff",3000000,2000000))</f>
        <v>5000000</v>
      </c>
      <c r="D5" s="22">
        <f>IF(B5="Staff",2000000,IF(B5="Operator",2000000,2500000))</f>
        <v>2500000</v>
      </c>
      <c r="E5" s="22">
        <f>$C$3:$C$8+$D$3:$D$8</f>
        <v>7500000</v>
      </c>
      <c r="F5" s="22">
        <f>IF(E5&gt;=7000000,E5*10%,IF(E5&gt;=5000000,E5*7%,E5*3%))</f>
        <v>750000</v>
      </c>
    </row>
    <row ht="15.75" customHeight="1" r="6">
      <c r="A6" s="3" t="s">
        <v>71</v>
      </c>
      <c r="B6" s="3" t="s">
        <v>68</v>
      </c>
      <c r="C6" s="22">
        <f>IF(B6="Manager",5000000,IF(B6="Staff",3000000,2000000))</f>
        <v>2000000</v>
      </c>
      <c r="D6" s="22">
        <f>IF(B6="Staff",2000000,IF(B6="Operator",2000000,2500000))</f>
        <v>2000000</v>
      </c>
      <c r="E6" s="22">
        <f>$C$3:$C$8+$D$3:$D$8</f>
        <v>4000000</v>
      </c>
      <c r="F6" s="22">
        <f>IF(E6&gt;=7000000,E6*10%,IF(E6&gt;=5000000,E6*7%,E6*3%))</f>
        <v>120000</v>
      </c>
    </row>
    <row ht="15.75" customHeight="1" r="7">
      <c r="A7" s="3" t="s">
        <v>72</v>
      </c>
      <c r="B7" s="3" t="s">
        <v>68</v>
      </c>
      <c r="C7" s="22">
        <f>IF(B7="Manager",5000000,IF(B7="Staff",3000000,2000000))</f>
        <v>2000000</v>
      </c>
      <c r="D7" s="22">
        <f>IF(B7="Staff",2000000,IF(B7="Operator",2000000,2500000))</f>
        <v>2000000</v>
      </c>
      <c r="E7" s="22">
        <f>$C$3:$C$8+$D$3:$D$8</f>
        <v>4000000</v>
      </c>
      <c r="F7" s="22">
        <f>IF(E7&gt;=7000000,E7*10%,IF(E7&gt;=5000000,E7*7%,E7*3%))</f>
        <v>120000</v>
      </c>
    </row>
    <row ht="15.75" customHeight="1" r="8">
      <c r="A8" s="3" t="s">
        <v>73</v>
      </c>
      <c r="B8" s="3" t="s">
        <v>66</v>
      </c>
      <c r="C8" s="22">
        <f>IF(B8="Manager",5000000,IF(B8="Staff",3000000,2000000))</f>
        <v>3000000</v>
      </c>
      <c r="D8" s="22">
        <f>IF(B8="Staff",2000000,IF(B8="Operator",2000000,2500000))</f>
        <v>2000000</v>
      </c>
      <c r="E8" s="22">
        <f>$C$3:$C$8+$D$3:$D$8</f>
        <v>5000000</v>
      </c>
      <c r="F8" s="22">
        <f>IF(E8&gt;=7000000,E8*10%,IF(E8&gt;=5000000,E8*7%,E8*3%))</f>
        <v>350000</v>
      </c>
    </row>
    <row ht="15.75" customHeight="1" r="9"/>
    <row ht="15.75" customHeight="1" r="10"/>
    <row ht="15.75" customHeight="1" r="11"/>
    <row ht="15.75" customHeight="1" r="12"/>
    <row ht="15.75" customHeight="1" r="13"/>
    <row ht="15.75" customHeight="1" r="14"/>
    <row ht="15.75" customHeight="1" r="15"/>
    <row ht="15.75" customHeight="1" r="16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drawing r:id="rId1"/>
</worksheet>
</file>