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24226"/>
  <mc:AlternateContent xmlns:mc="http://schemas.openxmlformats.org/markup-compatibility/2006">
    <mc:Choice Requires="x15">
      <x15ac:absPath xmlns:x15ac="http://schemas.microsoft.com/office/spreadsheetml/2010/11/ac" url="/Users/sirmalik/Downloads/"/>
    </mc:Choice>
  </mc:AlternateContent>
  <xr:revisionPtr revIDLastSave="0" documentId="13_ncr:1_{CF0DBC6A-195C-3D48-81A1-D80E9F19EED2}" xr6:coauthVersionLast="47" xr6:coauthVersionMax="47" xr10:uidLastSave="{00000000-0000-0000-0000-000000000000}"/>
  <bookViews>
    <workbookView xWindow="1720" yWindow="500" windowWidth="31880" windowHeight="19180" activeTab="1" xr2:uid="{00000000-000D-0000-FFFF-FFFF00000000}"/>
  </bookViews>
  <sheets>
    <sheet name="Data" sheetId="1" r:id="rId1"/>
    <sheet name="Analysis" sheetId="2" r:id="rId2"/>
    <sheet name="Dashboard" sheetId="5" r:id="rId3"/>
  </sheets>
  <definedNames>
    <definedName name="ABE">Data!$E$19</definedName>
    <definedName name="APS">Data!$J$18</definedName>
    <definedName name="Slicer_Commissioner_Ranking">#N/A</definedName>
    <definedName name="TBR">Data!$I$18</definedName>
  </definedNames>
  <calcPr calcId="191029"/>
  <pivotCaches>
    <pivotCache cacheId="19"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1" i="1" l="1"/>
  <c r="E19" i="1"/>
  <c r="E20" i="1" s="1"/>
  <c r="K21" i="1"/>
  <c r="K20" i="1" s="1"/>
  <c r="J18" i="1"/>
  <c r="I18" i="1"/>
  <c r="H3" i="1" a="1"/>
  <c r="H3"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2" i="1" a="1"/>
  <c r="H2" i="1" s="1"/>
  <c r="K3" i="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2" i="1" a="1"/>
  <c r="K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<sst xmlns="http://schemas.openxmlformats.org/spreadsheetml/2006/main" count="94" uniqueCount="58">
  <si>
    <t>Ministry</t>
  </si>
  <si>
    <t>Commissioner</t>
  </si>
  <si>
    <t>Budget Allocated (₦)</t>
  </si>
  <si>
    <t>Budget Spent (₦)</t>
  </si>
  <si>
    <t>Budget Efficiency</t>
  </si>
  <si>
    <t>Results Delivered</t>
  </si>
  <si>
    <t>Results Impact</t>
  </si>
  <si>
    <t>Beneficiaries Covered</t>
  </si>
  <si>
    <t>Commissioner Ranking</t>
  </si>
  <si>
    <t>Ministry of Health</t>
  </si>
  <si>
    <t>Ministry of Education</t>
  </si>
  <si>
    <t>Ministry of Agriculture</t>
  </si>
  <si>
    <t>Ministry of Works</t>
  </si>
  <si>
    <t>Ministry of Environment</t>
  </si>
  <si>
    <t>Ministry of Finance</t>
  </si>
  <si>
    <t>Ministry of Youth and Sports</t>
  </si>
  <si>
    <t>Ministry of Women Affairs</t>
  </si>
  <si>
    <t>Ministry of Justice</t>
  </si>
  <si>
    <t>Ministry of Water Resources</t>
  </si>
  <si>
    <t>Ministry of Housing</t>
  </si>
  <si>
    <t>Ministry of Transport</t>
  </si>
  <si>
    <t>Ministry of Information</t>
  </si>
  <si>
    <t>Ministry of Commerce</t>
  </si>
  <si>
    <t>Ministry of Local Government</t>
  </si>
  <si>
    <t>Dr. Aminu Bello</t>
  </si>
  <si>
    <t>Mrs. Zainab Yusuf</t>
  </si>
  <si>
    <t>Engr. Usman Danladi</t>
  </si>
  <si>
    <t>Barr. Halima Shehu</t>
  </si>
  <si>
    <t>Mr. Ibrahim Garba</t>
  </si>
  <si>
    <t>Mrs. Aisha Adamu</t>
  </si>
  <si>
    <t>Dr. Musa Abdullahi</t>
  </si>
  <si>
    <t>Mrs. Fatima Suleiman</t>
  </si>
  <si>
    <t>Barr. Abdullahi Lawal</t>
  </si>
  <si>
    <t>Mr. Kabiru Ahmed</t>
  </si>
  <si>
    <t>Engr. Bashir Umar</t>
  </si>
  <si>
    <t>Mrs. Hadiza Tanko</t>
  </si>
  <si>
    <t>Mr. Yusuf Idris</t>
  </si>
  <si>
    <t>Dr. Rahila Barde</t>
  </si>
  <si>
    <t>Mr. Sani Bala</t>
  </si>
  <si>
    <t>Impact Category</t>
  </si>
  <si>
    <t xml:space="preserve">Performance Score </t>
  </si>
  <si>
    <t>Row Labels</t>
  </si>
  <si>
    <t>Grand Total</t>
  </si>
  <si>
    <t xml:space="preserve">Average of Performance Score </t>
  </si>
  <si>
    <t>Sum of Budget Allocated (₦)</t>
  </si>
  <si>
    <t>Sum of Budget Spent (₦)</t>
  </si>
  <si>
    <t>Count of Commissioner</t>
  </si>
  <si>
    <t>High Impact</t>
  </si>
  <si>
    <t>Low Impact</t>
  </si>
  <si>
    <t>Medium Impact</t>
  </si>
  <si>
    <t>Average of Results Impact</t>
  </si>
  <si>
    <t>Amber Commissioners</t>
  </si>
  <si>
    <t>Green Commissioners</t>
  </si>
  <si>
    <t>Red Commissioners</t>
  </si>
  <si>
    <t>APS</t>
  </si>
  <si>
    <t>Rest</t>
  </si>
  <si>
    <t>ABE</t>
  </si>
  <si>
    <t>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</si>
</sst>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1" formatCode="_(* #,##0_);_(* \(#,##0\);_(* &quot;-&quot;_);_(@_)"/>
    <numFmt numFmtId="43" formatCode="_(* #,##0.00_);_(* \(#,##0.00\);_(* &quot;-&quot;??_);_(@_)"/>
    <numFmt numFmtId="164" formatCode="0.0"/>
    <numFmt numFmtId="165" formatCode="_(* #,##0_);_(* \(#,##0\);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C2CECF"/>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style="thin">
        <color indexed="64"/>
      </top>
      <bottom style="thin">
        <color auto="1"/>
      </bottom>
      <diagonal/>
    </border>
  </borders>
  <cellStyleXfs count="3">
    <xf numFmtId="0" fontId="0" fillId="0" borderId="0"/>
    <xf numFmtId="43" fontId="2" fillId="0" borderId="0" applyFont="0" applyFill="0" applyBorder="0" applyAlignment="0" applyProtection="0"/>
    <xf numFmtId="9" fontId="2" fillId="0" borderId="0" applyFont="0" applyFill="0" applyBorder="0" applyAlignment="0" applyProtection="0"/>
  </cellStyleXfs>
  <cellXfs count="30">
    <xf numFmtId="0" fontId="0" fillId="0" borderId="0" xfId="0"/>
    <xf numFmtId="0" fontId="1" fillId="0" borderId="1" xfId="0" applyFont="1" applyBorder="1" applyAlignment="1">
      <alignment horizontal="center" vertical="top"/>
    </xf>
    <xf numFmtId="9" fontId="0" fillId="0" borderId="0" xfId="2" applyFont="1"/>
    <xf numFmtId="3" fontId="0" fillId="0" borderId="0" xfId="0" applyNumberFormat="1"/>
    <xf numFmtId="10" fontId="0" fillId="0" borderId="0" xfId="0" applyNumberFormat="1"/>
    <xf numFmtId="2" fontId="0" fillId="0" borderId="0" xfId="0" applyNumberFormat="1"/>
    <xf numFmtId="0" fontId="1" fillId="0" borderId="2" xfId="0" applyFont="1" applyBorder="1" applyAlignment="1">
      <alignment horizontal="center" vertical="top"/>
    </xf>
    <xf numFmtId="0" fontId="0" fillId="2" borderId="1" xfId="0" applyFill="1" applyBorder="1"/>
    <xf numFmtId="2" fontId="0" fillId="2" borderId="1" xfId="0" applyNumberFormat="1" applyFill="1" applyBorder="1"/>
    <xf numFmtId="3" fontId="0" fillId="2" borderId="1" xfId="0" applyNumberFormat="1" applyFill="1" applyBorder="1"/>
    <xf numFmtId="9" fontId="0" fillId="2" borderId="1" xfId="2" applyFont="1" applyFill="1" applyBorder="1"/>
    <xf numFmtId="0" fontId="0" fillId="2" borderId="3" xfId="0" applyFill="1" applyBorder="1"/>
    <xf numFmtId="0" fontId="0" fillId="2" borderId="4" xfId="0" applyFill="1" applyBorder="1"/>
    <xf numFmtId="3" fontId="0" fillId="2" borderId="4" xfId="0" applyNumberFormat="1" applyFill="1" applyBorder="1"/>
    <xf numFmtId="2" fontId="0" fillId="2" borderId="4" xfId="0" applyNumberFormat="1" applyFill="1" applyBorder="1"/>
    <xf numFmtId="9" fontId="0" fillId="2" borderId="3" xfId="2" applyFont="1" applyFill="1" applyBorder="1"/>
    <xf numFmtId="10" fontId="0" fillId="0" borderId="0" xfId="2" applyNumberFormat="1" applyFont="1"/>
    <xf numFmtId="10" fontId="0" fillId="2" borderId="4" xfId="2" applyNumberFormat="1" applyFont="1" applyFill="1" applyBorder="1"/>
    <xf numFmtId="10" fontId="0" fillId="2" borderId="1" xfId="2" applyNumberFormat="1" applyFont="1" applyFill="1" applyBorder="1"/>
    <xf numFmtId="10" fontId="0" fillId="2" borderId="4" xfId="0" applyNumberFormat="1" applyFill="1" applyBorder="1"/>
    <xf numFmtId="10" fontId="0" fillId="2" borderId="1" xfId="0" applyNumberFormat="1" applyFill="1" applyBorder="1"/>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0" fillId="3" borderId="0" xfId="0" applyFill="1"/>
    <xf numFmtId="0" fontId="0" fillId="0" borderId="1" xfId="0" applyBorder="1"/>
    <xf numFmtId="10" fontId="0" fillId="0" borderId="1" xfId="0" applyNumberFormat="1" applyBorder="1"/>
    <xf numFmtId="9" fontId="0" fillId="0" borderId="1" xfId="0" applyNumberFormat="1" applyBorder="1"/>
    <xf numFmtId="41" fontId="0" fillId="0" borderId="1" xfId="1" applyNumberFormat="1" applyFont="1" applyBorder="1"/>
  </cellXfs>
  <cellStyles count="3">
    <cellStyle name="Comma" xfId="1" builtinId="3"/>
    <cellStyle name="Normal" xfId="0" builtinId="0"/>
    <cellStyle name="Per cent" xfId="2" builtinId="5"/>
  </cellStyles>
  <dxfs count="14">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4" formatCode="0.00%"/>
    </dxf>
    <dxf>
      <numFmt numFmtId="3" formatCode="#,##0"/>
    </dxf>
    <dxf>
      <numFmt numFmtId="2" formatCode="0.00"/>
    </dxf>
    <dxf>
      <numFmt numFmtId="14" formatCode="0.00%"/>
    </dxf>
    <dxf>
      <numFmt numFmtId="3" formatCode="#,##0"/>
    </dxf>
    <dxf>
      <numFmt numFmtId="3" formatCode="#,##0"/>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0.0"/>
    </dxf>
    <dxf>
      <numFmt numFmtId="165" formatCode="_(* #,##0_);_(* \(#,##0\);_(* &quot;-&quot;??_);_(@_)"/>
    </dxf>
    <dxf>
      <font>
        <b/>
        <color theme="1"/>
      </font>
      <border>
        <bottom style="thin">
          <color theme="8"/>
        </bottom>
        <vertical/>
        <horizontal/>
      </border>
    </dxf>
    <dxf>
      <font>
        <b val="0"/>
        <i val="0"/>
        <color theme="1"/>
      </font>
      <fill>
        <patternFill>
          <bgColor theme="1"/>
        </patternFill>
      </fill>
      <border diagonalUp="0" diagonalDown="0">
        <left/>
        <right/>
        <top/>
        <bottom/>
        <vertical/>
        <horizontal/>
      </border>
    </dxf>
  </dxfs>
  <tableStyles count="1" defaultTableStyle="TableStyleMedium9" defaultPivotStyle="PivotStyleLight16">
    <tableStyle name="SlicerStyleLight5 2" pivot="0" table="0" count="10" xr9:uid="{E56FD2B6-812A-F040-88BB-F8EF860A5F99}">
      <tableStyleElement type="wholeTable" dxfId="13"/>
      <tableStyleElement type="headerRow" dxfId="12"/>
    </tableStyle>
  </tableStyles>
  <colors>
    <mruColors>
      <color rgb="FFC2CECF"/>
      <color rgb="FF567376"/>
      <color rgb="FF007210"/>
      <color rgb="FF27605B"/>
      <color rgb="FF001E22"/>
      <color rgb="FF000A0B"/>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[Chiromawa_Performance_15_Ministries.NV.xlsx]Analysis!PivotTable18</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Analysis!$B$3</c:f>
              <c:strCache>
                <c:ptCount val="1"/>
                <c:pt idx="0">
                  <c:v>Total</c:v>
                </c:pt>
              </c:strCache>
            </c:strRef>
          </c:tx>
          <c:spPr>
            <a:solidFill>
              <a:schemeClr val="accent1"/>
            </a:solidFill>
            <a:ln>
              <a:noFill/>
            </a:ln>
            <a:effectLst/>
          </c:spPr>
          <c:invertIfNegative val="0"/>
          <c:cat>
            <c:strRef>
              <c:f>Analysis!$A$4:$A$19</c:f>
              <c:strCache>
                <c:ptCount val="15"/>
                <c:pt idx="0">
                  <c:v>Barr. Abdullahi Lawal</c:v>
                </c:pt>
                <c:pt idx="1">
                  <c:v>Barr. Halima Shehu</c:v>
                </c:pt>
                <c:pt idx="2">
                  <c:v>Dr. Aminu Bello</c:v>
                </c:pt>
                <c:pt idx="3">
                  <c:v>Dr. Musa Abdullahi</c:v>
                </c:pt>
                <c:pt idx="4">
                  <c:v>Dr. Rahila Barde</c:v>
                </c:pt>
                <c:pt idx="5">
                  <c:v>Engr. Bashir Umar</c:v>
                </c:pt>
                <c:pt idx="6">
                  <c:v>Engr. Usman Danladi</c:v>
                </c:pt>
                <c:pt idx="7">
                  <c:v>Mr. Ibrahim Garba</c:v>
                </c:pt>
                <c:pt idx="8">
                  <c:v>Mr. Kabiru Ahmed</c:v>
                </c:pt>
                <c:pt idx="9">
                  <c:v>Mr. Sani Bala</c:v>
                </c:pt>
                <c:pt idx="10">
                  <c:v>Mr. Yusuf Idris</c:v>
                </c:pt>
                <c:pt idx="11">
                  <c:v>Mrs. Aisha Adamu</c:v>
                </c:pt>
                <c:pt idx="12">
                  <c:v>Mrs. Fatima Suleiman</c:v>
                </c:pt>
                <c:pt idx="13">
                  <c:v>Mrs. Hadiza Tanko</c:v>
                </c:pt>
                <c:pt idx="14">
                  <c:v>Mrs. Zainab Yusuf</c:v>
                </c:pt>
              </c:strCache>
            </c:strRef>
          </c:cat>
          <c:val>
            <c:numRef>
              <c:f>Analysis!$B$4:$B$19</c:f>
              <c:numCache>
                <c:formatCode>General</c:formatCode>
                <c:ptCount val="15"/>
                <c:pt idx="0">
                  <c:v>0.28999999999999998</c:v>
                </c:pt>
                <c:pt idx="1">
                  <c:v>0.86899999999999999</c:v>
                </c:pt>
                <c:pt idx="2">
                  <c:v>0.70199999999999996</c:v>
                </c:pt>
                <c:pt idx="3">
                  <c:v>0.35</c:v>
                </c:pt>
                <c:pt idx="4">
                  <c:v>0.83299999999999996</c:v>
                </c:pt>
                <c:pt idx="5">
                  <c:v>0.82699999999999996</c:v>
                </c:pt>
                <c:pt idx="6">
                  <c:v>0.751</c:v>
                </c:pt>
                <c:pt idx="7">
                  <c:v>0.67500000000000004</c:v>
                </c:pt>
                <c:pt idx="8">
                  <c:v>0.93200000000000005</c:v>
                </c:pt>
                <c:pt idx="9">
                  <c:v>0.70699999999999996</c:v>
                </c:pt>
                <c:pt idx="10">
                  <c:v>0.86299999999999999</c:v>
                </c:pt>
                <c:pt idx="11">
                  <c:v>0.64300000000000002</c:v>
                </c:pt>
                <c:pt idx="12">
                  <c:v>0.88700000000000001</c:v>
                </c:pt>
                <c:pt idx="13">
                  <c:v>0.28000000000000003</c:v>
                </c:pt>
                <c:pt idx="14">
                  <c:v>0.81899999999999995</c:v>
                </c:pt>
              </c:numCache>
            </c:numRef>
          </c:val>
          <c:extLst>
            <c:ext xmlns:c16="http://schemas.microsoft.com/office/drawing/2014/chart" uri="{C3380CC4-5D6E-409C-BE32-E72D297353CC}">
              <c16:uniqueId val="{00000000-268E-FC4E-B0E4-BF2FC7B1F90F}"/>
            </c:ext>
          </c:extLst>
        </c:ser>
        <c:dLbls>
          <c:showLegendKey val="0"/>
          <c:showVal val="0"/>
          <c:showCatName val="0"/>
          <c:showSerName val="0"/>
          <c:showPercent val="0"/>
          <c:showBubbleSize val="0"/>
        </c:dLbls>
        <c:gapWidth val="219"/>
        <c:overlap val="-27"/>
        <c:axId val="1007792144"/>
        <c:axId val="2077331935"/>
      </c:barChart>
      <c:catAx>
        <c:axId val="1007792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331935"/>
        <c:crosses val="autoZero"/>
        <c:auto val="1"/>
        <c:lblAlgn val="ctr"/>
        <c:lblOffset val="100"/>
        <c:noMultiLvlLbl val="0"/>
      </c:catAx>
      <c:valAx>
        <c:axId val="2077331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792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[Chiromawa_Performance_15_Ministries.NV.xlsx]Analysis!PivotTable19</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Analysis!$B$24</c:f>
              <c:strCache>
                <c:ptCount val="1"/>
                <c:pt idx="0">
                  <c:v>Sum of Budget Allocated (₦)</c:v>
                </c:pt>
              </c:strCache>
            </c:strRef>
          </c:tx>
          <c:spPr>
            <a:solidFill>
              <a:schemeClr val="accent1"/>
            </a:solidFill>
            <a:ln>
              <a:noFill/>
            </a:ln>
            <a:effectLst/>
          </c:spPr>
          <c:invertIfNegative val="0"/>
          <c:cat>
            <c:strRef>
              <c:f>Analysis!$A$25:$A$40</c:f>
              <c:strCache>
                <c:ptCount val="15"/>
                <c:pt idx="0">
                  <c:v>Ministry of Agriculture</c:v>
                </c:pt>
                <c:pt idx="1">
                  <c:v>Ministry of Commerce</c:v>
                </c:pt>
                <c:pt idx="2">
                  <c:v>Ministry of Education</c:v>
                </c:pt>
                <c:pt idx="3">
                  <c:v>Ministry of Environment</c:v>
                </c:pt>
                <c:pt idx="4">
                  <c:v>Ministry of Finance</c:v>
                </c:pt>
                <c:pt idx="5">
                  <c:v>Ministry of Health</c:v>
                </c:pt>
                <c:pt idx="6">
                  <c:v>Ministry of Housing</c:v>
                </c:pt>
                <c:pt idx="7">
                  <c:v>Ministry of Information</c:v>
                </c:pt>
                <c:pt idx="8">
                  <c:v>Ministry of Justice</c:v>
                </c:pt>
                <c:pt idx="9">
                  <c:v>Ministry of Local Government</c:v>
                </c:pt>
                <c:pt idx="10">
                  <c:v>Ministry of Transport</c:v>
                </c:pt>
                <c:pt idx="11">
                  <c:v>Ministry of Water Resources</c:v>
                </c:pt>
                <c:pt idx="12">
                  <c:v>Ministry of Women Affairs</c:v>
                </c:pt>
                <c:pt idx="13">
                  <c:v>Ministry of Works</c:v>
                </c:pt>
                <c:pt idx="14">
                  <c:v>Ministry of Youth and Sports</c:v>
                </c:pt>
              </c:strCache>
            </c:strRef>
          </c:cat>
          <c:val>
            <c:numRef>
              <c:f>Analysis!$B$25:$B$40</c:f>
              <c:numCache>
                <c:formatCode>_(* #,##0_);_(* \(#,##0\);_(* "-"??_);_(@_)</c:formatCode>
                <c:ptCount val="15"/>
                <c:pt idx="0">
                  <c:v>1136505587</c:v>
                </c:pt>
                <c:pt idx="1">
                  <c:v>5996775663</c:v>
                </c:pt>
                <c:pt idx="2">
                  <c:v>4163119785</c:v>
                </c:pt>
                <c:pt idx="3">
                  <c:v>7825844140</c:v>
                </c:pt>
                <c:pt idx="4">
                  <c:v>8293453178</c:v>
                </c:pt>
                <c:pt idx="5">
                  <c:v>3746317213</c:v>
                </c:pt>
                <c:pt idx="6">
                  <c:v>4721519026</c:v>
                </c:pt>
                <c:pt idx="7">
                  <c:v>3783290795</c:v>
                </c:pt>
                <c:pt idx="8">
                  <c:v>4500000000</c:v>
                </c:pt>
                <c:pt idx="9">
                  <c:v>4332894265</c:v>
                </c:pt>
                <c:pt idx="10">
                  <c:v>6000000000</c:v>
                </c:pt>
                <c:pt idx="11">
                  <c:v>1298737106</c:v>
                </c:pt>
                <c:pt idx="12">
                  <c:v>7887950851</c:v>
                </c:pt>
                <c:pt idx="13">
                  <c:v>3410529190</c:v>
                </c:pt>
                <c:pt idx="14">
                  <c:v>3000000000</c:v>
                </c:pt>
              </c:numCache>
            </c:numRef>
          </c:val>
          <c:extLst>
            <c:ext xmlns:c16="http://schemas.microsoft.com/office/drawing/2014/chart" uri="{C3380CC4-5D6E-409C-BE32-E72D297353CC}">
              <c16:uniqueId val="{00000000-7B23-994D-93E1-6FD49516B0B5}"/>
            </c:ext>
          </c:extLst>
        </c:ser>
        <c:ser>
          <c:idx val="1"/>
          <c:order val="1"/>
          <c:tx>
            <c:strRef>
              <c:f>Analysis!$C$24</c:f>
              <c:strCache>
                <c:ptCount val="1"/>
                <c:pt idx="0">
                  <c:v>Sum of Budget Spent (₦)</c:v>
                </c:pt>
              </c:strCache>
            </c:strRef>
          </c:tx>
          <c:spPr>
            <a:solidFill>
              <a:schemeClr val="accent2"/>
            </a:solidFill>
            <a:ln>
              <a:noFill/>
            </a:ln>
            <a:effectLst/>
          </c:spPr>
          <c:invertIfNegative val="0"/>
          <c:cat>
            <c:strRef>
              <c:f>Analysis!$A$25:$A$40</c:f>
              <c:strCache>
                <c:ptCount val="15"/>
                <c:pt idx="0">
                  <c:v>Ministry of Agriculture</c:v>
                </c:pt>
                <c:pt idx="1">
                  <c:v>Ministry of Commerce</c:v>
                </c:pt>
                <c:pt idx="2">
                  <c:v>Ministry of Education</c:v>
                </c:pt>
                <c:pt idx="3">
                  <c:v>Ministry of Environment</c:v>
                </c:pt>
                <c:pt idx="4">
                  <c:v>Ministry of Finance</c:v>
                </c:pt>
                <c:pt idx="5">
                  <c:v>Ministry of Health</c:v>
                </c:pt>
                <c:pt idx="6">
                  <c:v>Ministry of Housing</c:v>
                </c:pt>
                <c:pt idx="7">
                  <c:v>Ministry of Information</c:v>
                </c:pt>
                <c:pt idx="8">
                  <c:v>Ministry of Justice</c:v>
                </c:pt>
                <c:pt idx="9">
                  <c:v>Ministry of Local Government</c:v>
                </c:pt>
                <c:pt idx="10">
                  <c:v>Ministry of Transport</c:v>
                </c:pt>
                <c:pt idx="11">
                  <c:v>Ministry of Water Resources</c:v>
                </c:pt>
                <c:pt idx="12">
                  <c:v>Ministry of Women Affairs</c:v>
                </c:pt>
                <c:pt idx="13">
                  <c:v>Ministry of Works</c:v>
                </c:pt>
                <c:pt idx="14">
                  <c:v>Ministry of Youth and Sports</c:v>
                </c:pt>
              </c:strCache>
            </c:strRef>
          </c:cat>
          <c:val>
            <c:numRef>
              <c:f>Analysis!$C$25:$C$40</c:f>
              <c:numCache>
                <c:formatCode>_(* #,##0_);_(* \(#,##0\);_(* "-"??_);_(@_)</c:formatCode>
                <c:ptCount val="15"/>
                <c:pt idx="0">
                  <c:v>472316569.94999999</c:v>
                </c:pt>
                <c:pt idx="1">
                  <c:v>3691727892.8800001</c:v>
                </c:pt>
                <c:pt idx="2">
                  <c:v>3429118641.96</c:v>
                </c:pt>
                <c:pt idx="3">
                  <c:v>7173179066.29</c:v>
                </c:pt>
                <c:pt idx="4">
                  <c:v>4878004821.5699997</c:v>
                </c:pt>
                <c:pt idx="5">
                  <c:v>1376799780.51</c:v>
                </c:pt>
                <c:pt idx="6">
                  <c:v>2908872901.7600002</c:v>
                </c:pt>
                <c:pt idx="7">
                  <c:v>2937315586.9299998</c:v>
                </c:pt>
                <c:pt idx="8">
                  <c:v>1500000000</c:v>
                </c:pt>
                <c:pt idx="9">
                  <c:v>2211221746.9499998</c:v>
                </c:pt>
                <c:pt idx="10">
                  <c:v>2100000000</c:v>
                </c:pt>
                <c:pt idx="11">
                  <c:v>1055723033.16</c:v>
                </c:pt>
                <c:pt idx="12">
                  <c:v>7217394502.8800001</c:v>
                </c:pt>
                <c:pt idx="13">
                  <c:v>2903089269.8400002</c:v>
                </c:pt>
                <c:pt idx="14">
                  <c:v>750000000</c:v>
                </c:pt>
              </c:numCache>
            </c:numRef>
          </c:val>
          <c:extLst>
            <c:ext xmlns:c16="http://schemas.microsoft.com/office/drawing/2014/chart" uri="{C3380CC4-5D6E-409C-BE32-E72D297353CC}">
              <c16:uniqueId val="{00000001-7B23-994D-93E1-6FD49516B0B5}"/>
            </c:ext>
          </c:extLst>
        </c:ser>
        <c:dLbls>
          <c:showLegendKey val="0"/>
          <c:showVal val="0"/>
          <c:showCatName val="0"/>
          <c:showSerName val="0"/>
          <c:showPercent val="0"/>
          <c:showBubbleSize val="0"/>
        </c:dLbls>
        <c:gapWidth val="182"/>
        <c:axId val="2037466240"/>
        <c:axId val="1300448959"/>
      </c:barChart>
      <c:catAx>
        <c:axId val="2037466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448959"/>
        <c:crosses val="autoZero"/>
        <c:auto val="1"/>
        <c:lblAlgn val="ctr"/>
        <c:lblOffset val="100"/>
        <c:noMultiLvlLbl val="0"/>
      </c:catAx>
      <c:valAx>
        <c:axId val="1300448959"/>
        <c:scaling>
          <c:orientation val="minMax"/>
        </c:scaling>
        <c:delete val="0"/>
        <c:axPos val="b"/>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7466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[Chiromawa_Performance_15_Ministries.NV.xlsx]Analysis!PivotTable21</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Analysis!$B$52</c:f>
              <c:strCache>
                <c:ptCount val="1"/>
                <c:pt idx="0">
                  <c:v>Total</c:v>
                </c:pt>
              </c:strCache>
            </c:strRef>
          </c:tx>
          <c:spPr>
            <a:solidFill>
              <a:schemeClr val="accent1"/>
            </a:solidFill>
            <a:ln>
              <a:noFill/>
            </a:ln>
            <a:effectLst/>
            <a:sp3d/>
          </c:spPr>
          <c:invertIfNegative val="0"/>
          <c:cat>
            <c:strRef>
              <c:f>Analysis!$A$53:$A$56</c:f>
              <c:strCache>
                <c:ptCount val="3"/>
                <c:pt idx="0">
                  <c:v>High Impact</c:v>
                </c:pt>
                <c:pt idx="1">
                  <c:v>Low Impact</c:v>
                </c:pt>
                <c:pt idx="2">
                  <c:v>Medium Impact</c:v>
                </c:pt>
              </c:strCache>
            </c:strRef>
          </c:cat>
          <c:val>
            <c:numRef>
              <c:f>Analysis!$B$53:$B$56</c:f>
              <c:numCache>
                <c:formatCode>0.0</c:formatCode>
                <c:ptCount val="3"/>
                <c:pt idx="0">
                  <c:v>8.8000000000000007</c:v>
                </c:pt>
                <c:pt idx="1">
                  <c:v>3.8833333333333333</c:v>
                </c:pt>
                <c:pt idx="2">
                  <c:v>6.7714285714285714</c:v>
                </c:pt>
              </c:numCache>
            </c:numRef>
          </c:val>
          <c:extLst>
            <c:ext xmlns:c16="http://schemas.microsoft.com/office/drawing/2014/chart" uri="{C3380CC4-5D6E-409C-BE32-E72D297353CC}">
              <c16:uniqueId val="{00000000-4887-1D4F-BD6A-58C6645136CF}"/>
            </c:ext>
          </c:extLst>
        </c:ser>
        <c:dLbls>
          <c:showLegendKey val="0"/>
          <c:showVal val="0"/>
          <c:showCatName val="0"/>
          <c:showSerName val="0"/>
          <c:showPercent val="0"/>
          <c:showBubbleSize val="0"/>
        </c:dLbls>
        <c:gapWidth val="150"/>
        <c:shape val="box"/>
        <c:axId val="787115151"/>
        <c:axId val="787116863"/>
        <c:axId val="0"/>
      </c:bar3DChart>
      <c:catAx>
        <c:axId val="7871151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116863"/>
        <c:crosses val="autoZero"/>
        <c:auto val="1"/>
        <c:lblAlgn val="ctr"/>
        <c:lblOffset val="100"/>
        <c:noMultiLvlLbl val="0"/>
      </c:catAx>
      <c:valAx>
        <c:axId val="787116863"/>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115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[Chiromawa_Performance_15_Ministries.NV.xlsx]Analysis!PivotTable20</c:name>
    <c:fmtId val="1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3">
              <a:lumMod val="50000"/>
            </a:schemeClr>
          </a:solidFill>
          <a:ln>
            <a:noFill/>
          </a:ln>
          <a:effectLst/>
        </c:spPr>
      </c:pivotFmt>
      <c:pivotFmt>
        <c:idx val="3"/>
        <c:spPr>
          <a:solidFill>
            <a:srgbClr val="C00000"/>
          </a:solidFill>
          <a:ln>
            <a:noFill/>
          </a:ln>
          <a:effectLst/>
        </c:spPr>
      </c:pivotFmt>
    </c:pivotFmts>
    <c:plotArea>
      <c:layout/>
      <c:barChart>
        <c:barDir val="col"/>
        <c:grouping val="clustered"/>
        <c:varyColors val="0"/>
        <c:ser>
          <c:idx val="0"/>
          <c:order val="0"/>
          <c:tx>
            <c:strRef>
              <c:f>Analysis!$B$44</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2-0228-5349-BDEF-2E33521B36B7}"/>
              </c:ext>
            </c:extLst>
          </c:dPt>
          <c:dPt>
            <c:idx val="1"/>
            <c:invertIfNegative val="0"/>
            <c:bubble3D val="0"/>
            <c:spPr>
              <a:solidFill>
                <a:schemeClr val="accent3">
                  <a:lumMod val="50000"/>
                </a:schemeClr>
              </a:solidFill>
              <a:ln>
                <a:noFill/>
              </a:ln>
              <a:effectLst/>
            </c:spPr>
            <c:extLst>
              <c:ext xmlns:c16="http://schemas.microsoft.com/office/drawing/2014/chart" uri="{C3380CC4-5D6E-409C-BE32-E72D297353CC}">
                <c16:uniqueId val="{00000003-0228-5349-BDEF-2E33521B36B7}"/>
              </c:ext>
            </c:extLst>
          </c:dPt>
          <c:dPt>
            <c:idx val="2"/>
            <c:invertIfNegative val="0"/>
            <c:bubble3D val="0"/>
            <c:spPr>
              <a:solidFill>
                <a:srgbClr val="C00000"/>
              </a:solidFill>
              <a:ln>
                <a:noFill/>
              </a:ln>
              <a:effectLst/>
            </c:spPr>
            <c:extLst>
              <c:ext xmlns:c16="http://schemas.microsoft.com/office/drawing/2014/chart" uri="{C3380CC4-5D6E-409C-BE32-E72D297353CC}">
                <c16:uniqueId val="{00000004-0228-5349-BDEF-2E33521B36B7}"/>
              </c:ext>
            </c:extLst>
          </c:dPt>
          <c:cat>
            <c:strRef>
              <c:f>Analysis!$A$45:$A$48</c:f>
              <c:strCache>
                <c:ptCount val="3"/>
                <c:pt idx="0">
                  <c:v>Amber Commissioners</c:v>
                </c:pt>
                <c:pt idx="1">
                  <c:v>Green Commissioners</c:v>
                </c:pt>
                <c:pt idx="2">
                  <c:v>Red Commissioners</c:v>
                </c:pt>
              </c:strCache>
            </c:strRef>
          </c:cat>
          <c:val>
            <c:numRef>
              <c:f>Analysis!$B$45:$B$48</c:f>
              <c:numCache>
                <c:formatCode>General</c:formatCode>
                <c:ptCount val="3"/>
                <c:pt idx="0">
                  <c:v>5</c:v>
                </c:pt>
                <c:pt idx="1">
                  <c:v>7</c:v>
                </c:pt>
                <c:pt idx="2">
                  <c:v>3</c:v>
                </c:pt>
              </c:numCache>
            </c:numRef>
          </c:val>
          <c:extLst>
            <c:ext xmlns:c16="http://schemas.microsoft.com/office/drawing/2014/chart" uri="{C3380CC4-5D6E-409C-BE32-E72D297353CC}">
              <c16:uniqueId val="{00000000-0228-5349-BDEF-2E33521B36B7}"/>
            </c:ext>
          </c:extLst>
        </c:ser>
        <c:dLbls>
          <c:showLegendKey val="0"/>
          <c:showVal val="0"/>
          <c:showCatName val="0"/>
          <c:showSerName val="0"/>
          <c:showPercent val="0"/>
          <c:showBubbleSize val="0"/>
        </c:dLbls>
        <c:gapWidth val="219"/>
        <c:overlap val="-27"/>
        <c:axId val="1471072831"/>
        <c:axId val="1470237327"/>
      </c:barChart>
      <c:catAx>
        <c:axId val="1471072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0237327"/>
        <c:crosses val="autoZero"/>
        <c:auto val="1"/>
        <c:lblAlgn val="ctr"/>
        <c:lblOffset val="100"/>
        <c:noMultiLvlLbl val="0"/>
      </c:catAx>
      <c:valAx>
        <c:axId val="1470237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1072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[Chiromawa_Performance_15_Ministries.NV.xlsx]Analysis!PivotTable18</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56737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Analysis!$B$3</c:f>
              <c:strCache>
                <c:ptCount val="1"/>
                <c:pt idx="0">
                  <c:v>Total</c:v>
                </c:pt>
              </c:strCache>
            </c:strRef>
          </c:tx>
          <c:spPr>
            <a:solidFill>
              <a:srgbClr val="567376"/>
            </a:solidFill>
            <a:ln>
              <a:noFill/>
            </a:ln>
            <a:effectLst/>
          </c:spPr>
          <c:invertIfNegative val="0"/>
          <c:cat>
            <c:strRef>
              <c:f>Analysis!$A$4:$A$19</c:f>
              <c:strCache>
                <c:ptCount val="15"/>
                <c:pt idx="0">
                  <c:v>Barr. Abdullahi Lawal</c:v>
                </c:pt>
                <c:pt idx="1">
                  <c:v>Barr. Halima Shehu</c:v>
                </c:pt>
                <c:pt idx="2">
                  <c:v>Dr. Aminu Bello</c:v>
                </c:pt>
                <c:pt idx="3">
                  <c:v>Dr. Musa Abdullahi</c:v>
                </c:pt>
                <c:pt idx="4">
                  <c:v>Dr. Rahila Barde</c:v>
                </c:pt>
                <c:pt idx="5">
                  <c:v>Engr. Bashir Umar</c:v>
                </c:pt>
                <c:pt idx="6">
                  <c:v>Engr. Usman Danladi</c:v>
                </c:pt>
                <c:pt idx="7">
                  <c:v>Mr. Ibrahim Garba</c:v>
                </c:pt>
                <c:pt idx="8">
                  <c:v>Mr. Kabiru Ahmed</c:v>
                </c:pt>
                <c:pt idx="9">
                  <c:v>Mr. Sani Bala</c:v>
                </c:pt>
                <c:pt idx="10">
                  <c:v>Mr. Yusuf Idris</c:v>
                </c:pt>
                <c:pt idx="11">
                  <c:v>Mrs. Aisha Adamu</c:v>
                </c:pt>
                <c:pt idx="12">
                  <c:v>Mrs. Fatima Suleiman</c:v>
                </c:pt>
                <c:pt idx="13">
                  <c:v>Mrs. Hadiza Tanko</c:v>
                </c:pt>
                <c:pt idx="14">
                  <c:v>Mrs. Zainab Yusuf</c:v>
                </c:pt>
              </c:strCache>
            </c:strRef>
          </c:cat>
          <c:val>
            <c:numRef>
              <c:f>Analysis!$B$4:$B$19</c:f>
              <c:numCache>
                <c:formatCode>General</c:formatCode>
                <c:ptCount val="15"/>
                <c:pt idx="0">
                  <c:v>0.28999999999999998</c:v>
                </c:pt>
                <c:pt idx="1">
                  <c:v>0.86899999999999999</c:v>
                </c:pt>
                <c:pt idx="2">
                  <c:v>0.70199999999999996</c:v>
                </c:pt>
                <c:pt idx="3">
                  <c:v>0.35</c:v>
                </c:pt>
                <c:pt idx="4">
                  <c:v>0.83299999999999996</c:v>
                </c:pt>
                <c:pt idx="5">
                  <c:v>0.82699999999999996</c:v>
                </c:pt>
                <c:pt idx="6">
                  <c:v>0.751</c:v>
                </c:pt>
                <c:pt idx="7">
                  <c:v>0.67500000000000004</c:v>
                </c:pt>
                <c:pt idx="8">
                  <c:v>0.93200000000000005</c:v>
                </c:pt>
                <c:pt idx="9">
                  <c:v>0.70699999999999996</c:v>
                </c:pt>
                <c:pt idx="10">
                  <c:v>0.86299999999999999</c:v>
                </c:pt>
                <c:pt idx="11">
                  <c:v>0.64300000000000002</c:v>
                </c:pt>
                <c:pt idx="12">
                  <c:v>0.88700000000000001</c:v>
                </c:pt>
                <c:pt idx="13">
                  <c:v>0.28000000000000003</c:v>
                </c:pt>
                <c:pt idx="14">
                  <c:v>0.81899999999999995</c:v>
                </c:pt>
              </c:numCache>
            </c:numRef>
          </c:val>
          <c:extLst>
            <c:ext xmlns:c16="http://schemas.microsoft.com/office/drawing/2014/chart" uri="{C3380CC4-5D6E-409C-BE32-E72D297353CC}">
              <c16:uniqueId val="{00000000-F6F4-CA47-8616-B4083C49555A}"/>
            </c:ext>
          </c:extLst>
        </c:ser>
        <c:dLbls>
          <c:showLegendKey val="0"/>
          <c:showVal val="0"/>
          <c:showCatName val="0"/>
          <c:showSerName val="0"/>
          <c:showPercent val="0"/>
          <c:showBubbleSize val="0"/>
        </c:dLbls>
        <c:gapWidth val="219"/>
        <c:overlap val="-27"/>
        <c:axId val="1007792144"/>
        <c:axId val="2077331935"/>
      </c:barChart>
      <c:catAx>
        <c:axId val="1007792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C2CECF"/>
                </a:solidFill>
                <a:latin typeface="+mn-lt"/>
                <a:ea typeface="+mn-ea"/>
                <a:cs typeface="+mn-cs"/>
              </a:defRPr>
            </a:pPr>
            <a:endParaRPr lang="en-US"/>
          </a:p>
        </c:txPr>
        <c:crossAx val="2077331935"/>
        <c:crosses val="autoZero"/>
        <c:auto val="1"/>
        <c:lblAlgn val="ctr"/>
        <c:lblOffset val="100"/>
        <c:noMultiLvlLbl val="0"/>
      </c:catAx>
      <c:valAx>
        <c:axId val="20773319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C2CECF">
                    <a:alpha val="49000"/>
                  </a:srgbClr>
                </a:solidFill>
                <a:latin typeface="+mn-lt"/>
                <a:ea typeface="+mn-ea"/>
                <a:cs typeface="+mn-cs"/>
              </a:defRPr>
            </a:pPr>
            <a:endParaRPr lang="en-US"/>
          </a:p>
        </c:txPr>
        <c:crossAx val="1007792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[Chiromawa_Performance_15_Ministries.NV.xlsx]Analysis!PivotTable19</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27605B"/>
          </a:solidFill>
          <a:ln w="12700">
            <a:solidFill>
              <a:schemeClr val="accent1">
                <a:shade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C2CECF">
              <a:alpha val="79978"/>
            </a:srgbClr>
          </a:solidFill>
          <a:ln w="12700">
            <a:solidFill>
              <a:schemeClr val="accent1">
                <a:shade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Analysis!$B$24</c:f>
              <c:strCache>
                <c:ptCount val="1"/>
                <c:pt idx="0">
                  <c:v>Sum of Budget Allocated (₦)</c:v>
                </c:pt>
              </c:strCache>
            </c:strRef>
          </c:tx>
          <c:spPr>
            <a:solidFill>
              <a:srgbClr val="27605B"/>
            </a:solidFill>
            <a:ln w="12700">
              <a:solidFill>
                <a:schemeClr val="accent1">
                  <a:shade val="15000"/>
                </a:schemeClr>
              </a:solidFill>
            </a:ln>
            <a:effectLst/>
          </c:spPr>
          <c:invertIfNegative val="0"/>
          <c:cat>
            <c:strRef>
              <c:f>Analysis!$A$25:$A$40</c:f>
              <c:strCache>
                <c:ptCount val="15"/>
                <c:pt idx="0">
                  <c:v>Ministry of Agriculture</c:v>
                </c:pt>
                <c:pt idx="1">
                  <c:v>Ministry of Commerce</c:v>
                </c:pt>
                <c:pt idx="2">
                  <c:v>Ministry of Education</c:v>
                </c:pt>
                <c:pt idx="3">
                  <c:v>Ministry of Environment</c:v>
                </c:pt>
                <c:pt idx="4">
                  <c:v>Ministry of Finance</c:v>
                </c:pt>
                <c:pt idx="5">
                  <c:v>Ministry of Health</c:v>
                </c:pt>
                <c:pt idx="6">
                  <c:v>Ministry of Housing</c:v>
                </c:pt>
                <c:pt idx="7">
                  <c:v>Ministry of Information</c:v>
                </c:pt>
                <c:pt idx="8">
                  <c:v>Ministry of Justice</c:v>
                </c:pt>
                <c:pt idx="9">
                  <c:v>Ministry of Local Government</c:v>
                </c:pt>
                <c:pt idx="10">
                  <c:v>Ministry of Transport</c:v>
                </c:pt>
                <c:pt idx="11">
                  <c:v>Ministry of Water Resources</c:v>
                </c:pt>
                <c:pt idx="12">
                  <c:v>Ministry of Women Affairs</c:v>
                </c:pt>
                <c:pt idx="13">
                  <c:v>Ministry of Works</c:v>
                </c:pt>
                <c:pt idx="14">
                  <c:v>Ministry of Youth and Sports</c:v>
                </c:pt>
              </c:strCache>
            </c:strRef>
          </c:cat>
          <c:val>
            <c:numRef>
              <c:f>Analysis!$B$25:$B$40</c:f>
              <c:numCache>
                <c:formatCode>_(* #,##0_);_(* \(#,##0\);_(* "-"??_);_(@_)</c:formatCode>
                <c:ptCount val="15"/>
                <c:pt idx="0">
                  <c:v>1136505587</c:v>
                </c:pt>
                <c:pt idx="1">
                  <c:v>5996775663</c:v>
                </c:pt>
                <c:pt idx="2">
                  <c:v>4163119785</c:v>
                </c:pt>
                <c:pt idx="3">
                  <c:v>7825844140</c:v>
                </c:pt>
                <c:pt idx="4">
                  <c:v>8293453178</c:v>
                </c:pt>
                <c:pt idx="5">
                  <c:v>3746317213</c:v>
                </c:pt>
                <c:pt idx="6">
                  <c:v>4721519026</c:v>
                </c:pt>
                <c:pt idx="7">
                  <c:v>3783290795</c:v>
                </c:pt>
                <c:pt idx="8">
                  <c:v>4500000000</c:v>
                </c:pt>
                <c:pt idx="9">
                  <c:v>4332894265</c:v>
                </c:pt>
                <c:pt idx="10">
                  <c:v>6000000000</c:v>
                </c:pt>
                <c:pt idx="11">
                  <c:v>1298737106</c:v>
                </c:pt>
                <c:pt idx="12">
                  <c:v>7887950851</c:v>
                </c:pt>
                <c:pt idx="13">
                  <c:v>3410529190</c:v>
                </c:pt>
                <c:pt idx="14">
                  <c:v>3000000000</c:v>
                </c:pt>
              </c:numCache>
            </c:numRef>
          </c:val>
          <c:extLst>
            <c:ext xmlns:c16="http://schemas.microsoft.com/office/drawing/2014/chart" uri="{C3380CC4-5D6E-409C-BE32-E72D297353CC}">
              <c16:uniqueId val="{00000000-A55B-9D42-A792-14B437E87D98}"/>
            </c:ext>
          </c:extLst>
        </c:ser>
        <c:ser>
          <c:idx val="1"/>
          <c:order val="1"/>
          <c:tx>
            <c:strRef>
              <c:f>Analysis!$C$24</c:f>
              <c:strCache>
                <c:ptCount val="1"/>
                <c:pt idx="0">
                  <c:v>Sum of Budget Spent (₦)</c:v>
                </c:pt>
              </c:strCache>
            </c:strRef>
          </c:tx>
          <c:spPr>
            <a:solidFill>
              <a:srgbClr val="C2CECF">
                <a:alpha val="79978"/>
              </a:srgbClr>
            </a:solidFill>
            <a:ln w="12700">
              <a:solidFill>
                <a:schemeClr val="accent1">
                  <a:shade val="15000"/>
                </a:schemeClr>
              </a:solidFill>
            </a:ln>
            <a:effectLst/>
          </c:spPr>
          <c:invertIfNegative val="0"/>
          <c:cat>
            <c:strRef>
              <c:f>Analysis!$A$25:$A$40</c:f>
              <c:strCache>
                <c:ptCount val="15"/>
                <c:pt idx="0">
                  <c:v>Ministry of Agriculture</c:v>
                </c:pt>
                <c:pt idx="1">
                  <c:v>Ministry of Commerce</c:v>
                </c:pt>
                <c:pt idx="2">
                  <c:v>Ministry of Education</c:v>
                </c:pt>
                <c:pt idx="3">
                  <c:v>Ministry of Environment</c:v>
                </c:pt>
                <c:pt idx="4">
                  <c:v>Ministry of Finance</c:v>
                </c:pt>
                <c:pt idx="5">
                  <c:v>Ministry of Health</c:v>
                </c:pt>
                <c:pt idx="6">
                  <c:v>Ministry of Housing</c:v>
                </c:pt>
                <c:pt idx="7">
                  <c:v>Ministry of Information</c:v>
                </c:pt>
                <c:pt idx="8">
                  <c:v>Ministry of Justice</c:v>
                </c:pt>
                <c:pt idx="9">
                  <c:v>Ministry of Local Government</c:v>
                </c:pt>
                <c:pt idx="10">
                  <c:v>Ministry of Transport</c:v>
                </c:pt>
                <c:pt idx="11">
                  <c:v>Ministry of Water Resources</c:v>
                </c:pt>
                <c:pt idx="12">
                  <c:v>Ministry of Women Affairs</c:v>
                </c:pt>
                <c:pt idx="13">
                  <c:v>Ministry of Works</c:v>
                </c:pt>
                <c:pt idx="14">
                  <c:v>Ministry of Youth and Sports</c:v>
                </c:pt>
              </c:strCache>
            </c:strRef>
          </c:cat>
          <c:val>
            <c:numRef>
              <c:f>Analysis!$C$25:$C$40</c:f>
              <c:numCache>
                <c:formatCode>_(* #,##0_);_(* \(#,##0\);_(* "-"??_);_(@_)</c:formatCode>
                <c:ptCount val="15"/>
                <c:pt idx="0">
                  <c:v>472316569.94999999</c:v>
                </c:pt>
                <c:pt idx="1">
                  <c:v>3691727892.8800001</c:v>
                </c:pt>
                <c:pt idx="2">
                  <c:v>3429118641.96</c:v>
                </c:pt>
                <c:pt idx="3">
                  <c:v>7173179066.29</c:v>
                </c:pt>
                <c:pt idx="4">
                  <c:v>4878004821.5699997</c:v>
                </c:pt>
                <c:pt idx="5">
                  <c:v>1376799780.51</c:v>
                </c:pt>
                <c:pt idx="6">
                  <c:v>2908872901.7600002</c:v>
                </c:pt>
                <c:pt idx="7">
                  <c:v>2937315586.9299998</c:v>
                </c:pt>
                <c:pt idx="8">
                  <c:v>1500000000</c:v>
                </c:pt>
                <c:pt idx="9">
                  <c:v>2211221746.9499998</c:v>
                </c:pt>
                <c:pt idx="10">
                  <c:v>2100000000</c:v>
                </c:pt>
                <c:pt idx="11">
                  <c:v>1055723033.16</c:v>
                </c:pt>
                <c:pt idx="12">
                  <c:v>7217394502.8800001</c:v>
                </c:pt>
                <c:pt idx="13">
                  <c:v>2903089269.8400002</c:v>
                </c:pt>
                <c:pt idx="14">
                  <c:v>750000000</c:v>
                </c:pt>
              </c:numCache>
            </c:numRef>
          </c:val>
          <c:extLst>
            <c:ext xmlns:c16="http://schemas.microsoft.com/office/drawing/2014/chart" uri="{C3380CC4-5D6E-409C-BE32-E72D297353CC}">
              <c16:uniqueId val="{00000001-A55B-9D42-A792-14B437E87D98}"/>
            </c:ext>
          </c:extLst>
        </c:ser>
        <c:dLbls>
          <c:showLegendKey val="0"/>
          <c:showVal val="0"/>
          <c:showCatName val="0"/>
          <c:showSerName val="0"/>
          <c:showPercent val="0"/>
          <c:showBubbleSize val="0"/>
        </c:dLbls>
        <c:gapWidth val="182"/>
        <c:axId val="2037466240"/>
        <c:axId val="1300448959"/>
      </c:barChart>
      <c:catAx>
        <c:axId val="2037466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C2CECF"/>
                </a:solidFill>
                <a:latin typeface="+mn-lt"/>
                <a:ea typeface="+mn-ea"/>
                <a:cs typeface="+mn-cs"/>
              </a:defRPr>
            </a:pPr>
            <a:endParaRPr lang="en-US"/>
          </a:p>
        </c:txPr>
        <c:crossAx val="1300448959"/>
        <c:crosses val="autoZero"/>
        <c:auto val="1"/>
        <c:lblAlgn val="ctr"/>
        <c:lblOffset val="100"/>
        <c:noMultiLvlLbl val="0"/>
      </c:catAx>
      <c:valAx>
        <c:axId val="1300448959"/>
        <c:scaling>
          <c:orientation val="minMax"/>
        </c:scaling>
        <c:delete val="1"/>
        <c:axPos val="b"/>
        <c:numFmt formatCode="_(* #,##0_);_(* \(#,##0\);_(* &quot;-&quot;??_);_(@_)" sourceLinked="1"/>
        <c:majorTickMark val="none"/>
        <c:minorTickMark val="none"/>
        <c:tickLblPos val="nextTo"/>
        <c:crossAx val="2037466240"/>
        <c:crosses val="autoZero"/>
        <c:crossBetween val="between"/>
      </c:valAx>
      <c:spPr>
        <a:noFill/>
        <a:ln>
          <a:noFill/>
        </a:ln>
        <a:effectLst/>
      </c:spPr>
    </c:plotArea>
    <c:legend>
      <c:legendPos val="t"/>
      <c:layout>
        <c:manualLayout>
          <c:xMode val="edge"/>
          <c:yMode val="edge"/>
          <c:x val="0.43246737807862828"/>
          <c:y val="2.5666325099773488E-2"/>
          <c:w val="0.45478105201325858"/>
          <c:h val="5.6818595041203998E-2"/>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C2CECF"/>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[Chiromawa_Performance_15_Ministries.NV.xlsx]Analysis!PivotTable20</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3">
              <a:lumMod val="50000"/>
            </a:schemeClr>
          </a:solidFill>
          <a:ln>
            <a:noFill/>
          </a:ln>
          <a:effectLst/>
        </c:spPr>
      </c:pivotFmt>
      <c:pivotFmt>
        <c:idx val="3"/>
        <c:spPr>
          <a:solidFill>
            <a:srgbClr val="C00000"/>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pivotFmt>
      <c:pivotFmt>
        <c:idx val="6"/>
        <c:spPr>
          <a:solidFill>
            <a:schemeClr val="accent3">
              <a:lumMod val="50000"/>
            </a:schemeClr>
          </a:solidFill>
          <a:ln>
            <a:noFill/>
          </a:ln>
          <a:effectLst/>
        </c:spPr>
      </c:pivotFmt>
      <c:pivotFmt>
        <c:idx val="7"/>
        <c:spPr>
          <a:solidFill>
            <a:srgbClr val="C00000"/>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lumMod val="50000"/>
            </a:schemeClr>
          </a:solidFill>
          <a:ln>
            <a:noFill/>
          </a:ln>
          <a:effectLst/>
        </c:spPr>
      </c:pivotFmt>
      <c:pivotFmt>
        <c:idx val="10"/>
        <c:spPr>
          <a:solidFill>
            <a:schemeClr val="accent3">
              <a:lumMod val="50000"/>
            </a:schemeClr>
          </a:solidFill>
          <a:ln>
            <a:noFill/>
          </a:ln>
          <a:effectLst/>
        </c:spPr>
      </c:pivotFmt>
      <c:pivotFmt>
        <c:idx val="11"/>
        <c:spPr>
          <a:solidFill>
            <a:srgbClr val="C00000"/>
          </a:solidFill>
          <a:ln>
            <a:noFill/>
          </a:ln>
          <a:effectLst/>
        </c:spPr>
      </c:pivotFmt>
    </c:pivotFmts>
    <c:plotArea>
      <c:layout/>
      <c:barChart>
        <c:barDir val="col"/>
        <c:grouping val="clustered"/>
        <c:varyColors val="0"/>
        <c:ser>
          <c:idx val="0"/>
          <c:order val="0"/>
          <c:tx>
            <c:strRef>
              <c:f>Analysis!$B$44</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B152-FF45-8972-00636222BD52}"/>
              </c:ext>
            </c:extLst>
          </c:dPt>
          <c:dPt>
            <c:idx val="1"/>
            <c:invertIfNegative val="0"/>
            <c:bubble3D val="0"/>
            <c:spPr>
              <a:solidFill>
                <a:schemeClr val="accent3">
                  <a:lumMod val="50000"/>
                </a:schemeClr>
              </a:solidFill>
              <a:ln>
                <a:noFill/>
              </a:ln>
              <a:effectLst/>
            </c:spPr>
            <c:extLst>
              <c:ext xmlns:c16="http://schemas.microsoft.com/office/drawing/2014/chart" uri="{C3380CC4-5D6E-409C-BE32-E72D297353CC}">
                <c16:uniqueId val="{00000003-B152-FF45-8972-00636222BD52}"/>
              </c:ext>
            </c:extLst>
          </c:dPt>
          <c:dPt>
            <c:idx val="2"/>
            <c:invertIfNegative val="0"/>
            <c:bubble3D val="0"/>
            <c:spPr>
              <a:solidFill>
                <a:srgbClr val="C00000"/>
              </a:solidFill>
              <a:ln>
                <a:noFill/>
              </a:ln>
              <a:effectLst/>
            </c:spPr>
            <c:extLst>
              <c:ext xmlns:c16="http://schemas.microsoft.com/office/drawing/2014/chart" uri="{C3380CC4-5D6E-409C-BE32-E72D297353CC}">
                <c16:uniqueId val="{00000005-B152-FF45-8972-00636222BD52}"/>
              </c:ext>
            </c:extLst>
          </c:dPt>
          <c:cat>
            <c:strRef>
              <c:f>Analysis!$A$45:$A$48</c:f>
              <c:strCache>
                <c:ptCount val="3"/>
                <c:pt idx="0">
                  <c:v>Amber Commissioners</c:v>
                </c:pt>
                <c:pt idx="1">
                  <c:v>Green Commissioners</c:v>
                </c:pt>
                <c:pt idx="2">
                  <c:v>Red Commissioners</c:v>
                </c:pt>
              </c:strCache>
            </c:strRef>
          </c:cat>
          <c:val>
            <c:numRef>
              <c:f>Analysis!$B$45:$B$48</c:f>
              <c:numCache>
                <c:formatCode>General</c:formatCode>
                <c:ptCount val="3"/>
                <c:pt idx="0">
                  <c:v>5</c:v>
                </c:pt>
                <c:pt idx="1">
                  <c:v>7</c:v>
                </c:pt>
                <c:pt idx="2">
                  <c:v>3</c:v>
                </c:pt>
              </c:numCache>
            </c:numRef>
          </c:val>
          <c:extLst>
            <c:ext xmlns:c16="http://schemas.microsoft.com/office/drawing/2014/chart" uri="{C3380CC4-5D6E-409C-BE32-E72D297353CC}">
              <c16:uniqueId val="{00000006-B152-FF45-8972-00636222BD52}"/>
            </c:ext>
          </c:extLst>
        </c:ser>
        <c:dLbls>
          <c:showLegendKey val="0"/>
          <c:showVal val="0"/>
          <c:showCatName val="0"/>
          <c:showSerName val="0"/>
          <c:showPercent val="0"/>
          <c:showBubbleSize val="0"/>
        </c:dLbls>
        <c:gapWidth val="219"/>
        <c:overlap val="-27"/>
        <c:axId val="1471072831"/>
        <c:axId val="1470237327"/>
      </c:barChart>
      <c:catAx>
        <c:axId val="1471072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C2CECF"/>
                </a:solidFill>
                <a:latin typeface="+mn-lt"/>
                <a:ea typeface="+mn-ea"/>
                <a:cs typeface="+mn-cs"/>
              </a:defRPr>
            </a:pPr>
            <a:endParaRPr lang="en-US"/>
          </a:p>
        </c:txPr>
        <c:crossAx val="1470237327"/>
        <c:crosses val="autoZero"/>
        <c:auto val="1"/>
        <c:lblAlgn val="ctr"/>
        <c:lblOffset val="100"/>
        <c:noMultiLvlLbl val="0"/>
      </c:catAx>
      <c:valAx>
        <c:axId val="14702373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C2CECF"/>
                </a:solidFill>
                <a:latin typeface="+mn-lt"/>
                <a:ea typeface="+mn-ea"/>
                <a:cs typeface="+mn-cs"/>
              </a:defRPr>
            </a:pPr>
            <a:endParaRPr lang="en-US"/>
          </a:p>
        </c:txPr>
        <c:crossAx val="1471072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C2CECF"/>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[Chiromawa_Performance_15_Ministries.NV.xlsx]Analysis!PivotTable21</c:name>
    <c:fmtId val="7"/>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567376"/>
          </a:solidFill>
          <a:ln>
            <a:noFill/>
          </a:ln>
          <a:effectLst/>
          <a:sp3d/>
        </c:spPr>
      </c:pivotFmt>
      <c:pivotFmt>
        <c:idx val="4"/>
        <c:spPr>
          <a:solidFill>
            <a:srgbClr val="567376">
              <a:alpha val="69806"/>
            </a:srgbClr>
          </a:solidFill>
          <a:ln>
            <a:noFill/>
          </a:ln>
          <a:effectLst/>
          <a:sp3d/>
        </c:spPr>
      </c:pivotFmt>
      <c:pivotFmt>
        <c:idx val="5"/>
        <c:spPr>
          <a:solidFill>
            <a:srgbClr val="567376">
              <a:alpha val="47000"/>
            </a:srgbClr>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Analysis!$B$52</c:f>
              <c:strCache>
                <c:ptCount val="1"/>
                <c:pt idx="0">
                  <c:v>Total</c:v>
                </c:pt>
              </c:strCache>
            </c:strRef>
          </c:tx>
          <c:spPr>
            <a:solidFill>
              <a:schemeClr val="accent1"/>
            </a:solidFill>
            <a:ln>
              <a:noFill/>
            </a:ln>
            <a:effectLst/>
            <a:sp3d/>
          </c:spPr>
          <c:invertIfNegative val="0"/>
          <c:dPt>
            <c:idx val="0"/>
            <c:invertIfNegative val="0"/>
            <c:bubble3D val="0"/>
            <c:spPr>
              <a:solidFill>
                <a:srgbClr val="567376"/>
              </a:solidFill>
              <a:ln>
                <a:noFill/>
              </a:ln>
              <a:effectLst/>
              <a:sp3d/>
            </c:spPr>
            <c:extLst>
              <c:ext xmlns:c16="http://schemas.microsoft.com/office/drawing/2014/chart" uri="{C3380CC4-5D6E-409C-BE32-E72D297353CC}">
                <c16:uniqueId val="{00000001-E290-EC47-A80D-144CC0ACAF3E}"/>
              </c:ext>
            </c:extLst>
          </c:dPt>
          <c:dPt>
            <c:idx val="1"/>
            <c:invertIfNegative val="0"/>
            <c:bubble3D val="0"/>
            <c:spPr>
              <a:solidFill>
                <a:srgbClr val="567376">
                  <a:alpha val="47000"/>
                </a:srgbClr>
              </a:solidFill>
              <a:ln>
                <a:noFill/>
              </a:ln>
              <a:effectLst/>
              <a:sp3d/>
            </c:spPr>
            <c:extLst>
              <c:ext xmlns:c16="http://schemas.microsoft.com/office/drawing/2014/chart" uri="{C3380CC4-5D6E-409C-BE32-E72D297353CC}">
                <c16:uniqueId val="{00000003-E290-EC47-A80D-144CC0ACAF3E}"/>
              </c:ext>
            </c:extLst>
          </c:dPt>
          <c:dPt>
            <c:idx val="2"/>
            <c:invertIfNegative val="0"/>
            <c:bubble3D val="0"/>
            <c:spPr>
              <a:solidFill>
                <a:srgbClr val="567376">
                  <a:alpha val="69806"/>
                </a:srgbClr>
              </a:solidFill>
              <a:ln>
                <a:noFill/>
              </a:ln>
              <a:effectLst/>
              <a:sp3d/>
            </c:spPr>
            <c:extLst>
              <c:ext xmlns:c16="http://schemas.microsoft.com/office/drawing/2014/chart" uri="{C3380CC4-5D6E-409C-BE32-E72D297353CC}">
                <c16:uniqueId val="{00000002-E290-EC47-A80D-144CC0ACAF3E}"/>
              </c:ext>
            </c:extLst>
          </c:dPt>
          <c:cat>
            <c:strRef>
              <c:f>Analysis!$A$53:$A$56</c:f>
              <c:strCache>
                <c:ptCount val="3"/>
                <c:pt idx="0">
                  <c:v>High Impact</c:v>
                </c:pt>
                <c:pt idx="1">
                  <c:v>Low Impact</c:v>
                </c:pt>
                <c:pt idx="2">
                  <c:v>Medium Impact</c:v>
                </c:pt>
              </c:strCache>
            </c:strRef>
          </c:cat>
          <c:val>
            <c:numRef>
              <c:f>Analysis!$B$53:$B$56</c:f>
              <c:numCache>
                <c:formatCode>0.0</c:formatCode>
                <c:ptCount val="3"/>
                <c:pt idx="0">
                  <c:v>8.8000000000000007</c:v>
                </c:pt>
                <c:pt idx="1">
                  <c:v>3.8833333333333333</c:v>
                </c:pt>
                <c:pt idx="2">
                  <c:v>6.7714285714285714</c:v>
                </c:pt>
              </c:numCache>
            </c:numRef>
          </c:val>
          <c:extLst>
            <c:ext xmlns:c16="http://schemas.microsoft.com/office/drawing/2014/chart" uri="{C3380CC4-5D6E-409C-BE32-E72D297353CC}">
              <c16:uniqueId val="{00000000-E290-EC47-A80D-144CC0ACAF3E}"/>
            </c:ext>
          </c:extLst>
        </c:ser>
        <c:dLbls>
          <c:showLegendKey val="0"/>
          <c:showVal val="0"/>
          <c:showCatName val="0"/>
          <c:showSerName val="0"/>
          <c:showPercent val="0"/>
          <c:showBubbleSize val="0"/>
        </c:dLbls>
        <c:gapWidth val="150"/>
        <c:shape val="box"/>
        <c:axId val="787115151"/>
        <c:axId val="787116863"/>
        <c:axId val="0"/>
      </c:bar3DChart>
      <c:catAx>
        <c:axId val="7871151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C2CECF"/>
                </a:solidFill>
                <a:latin typeface="+mn-lt"/>
                <a:ea typeface="+mn-ea"/>
                <a:cs typeface="+mn-cs"/>
              </a:defRPr>
            </a:pPr>
            <a:endParaRPr lang="en-US"/>
          </a:p>
        </c:txPr>
        <c:crossAx val="787116863"/>
        <c:crosses val="autoZero"/>
        <c:auto val="1"/>
        <c:lblAlgn val="ctr"/>
        <c:lblOffset val="100"/>
        <c:noMultiLvlLbl val="0"/>
      </c:catAx>
      <c:valAx>
        <c:axId val="787116863"/>
        <c:scaling>
          <c:orientation val="minMax"/>
        </c:scaling>
        <c:delete val="0"/>
        <c:axPos val="b"/>
        <c:majorGridlines>
          <c:spPr>
            <a:ln w="9525" cap="flat" cmpd="sng" algn="ctr">
              <a:noFill/>
              <a:round/>
            </a:ln>
            <a:effectLst/>
          </c:spPr>
        </c:majorGridlines>
        <c:numFmt formatCode="0.0" sourceLinked="1"/>
        <c:majorTickMark val="none"/>
        <c:minorTickMark val="none"/>
        <c:tickLblPos val="nextTo"/>
        <c:spPr>
          <a:noFill/>
          <a:ln>
            <a:solidFill>
              <a:schemeClr val="accent1">
                <a:shade val="15000"/>
              </a:schemeClr>
            </a:solidFill>
          </a:ln>
          <a:effectLst/>
        </c:spPr>
        <c:txPr>
          <a:bodyPr rot="-60000000" spcFirstLastPara="1" vertOverflow="ellipsis" vert="horz" wrap="square" anchor="ctr" anchorCtr="1"/>
          <a:lstStyle/>
          <a:p>
            <a:pPr>
              <a:defRPr sz="900" b="0" i="0" u="none" strike="noStrike" kern="1200" baseline="0">
                <a:solidFill>
                  <a:srgbClr val="C2CECF"/>
                </a:solidFill>
                <a:latin typeface="+mn-lt"/>
                <a:ea typeface="+mn-ea"/>
                <a:cs typeface="+mn-cs"/>
              </a:defRPr>
            </a:pPr>
            <a:endParaRPr lang="en-US"/>
          </a:p>
        </c:txPr>
        <c:crossAx val="787115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C2CECF"/>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rgbClr val="C2CECF"/>
              </a:solidFill>
              <a:ln w="19050">
                <a:noFill/>
              </a:ln>
              <a:effectLst/>
            </c:spPr>
            <c:extLst>
              <c:ext xmlns:c16="http://schemas.microsoft.com/office/drawing/2014/chart" uri="{C3380CC4-5D6E-409C-BE32-E72D297353CC}">
                <c16:uniqueId val="{00000001-A7A3-D742-939A-C55178CE9095}"/>
              </c:ext>
            </c:extLst>
          </c:dPt>
          <c:dPt>
            <c:idx val="1"/>
            <c:bubble3D val="0"/>
            <c:spPr>
              <a:solidFill>
                <a:srgbClr val="567376"/>
              </a:solidFill>
              <a:ln w="19050">
                <a:noFill/>
              </a:ln>
              <a:effectLst/>
            </c:spPr>
            <c:extLst>
              <c:ext xmlns:c16="http://schemas.microsoft.com/office/drawing/2014/chart" uri="{C3380CC4-5D6E-409C-BE32-E72D297353CC}">
                <c16:uniqueId val="{00000003-A7A3-D742-939A-C55178CE9095}"/>
              </c:ext>
            </c:extLst>
          </c:dPt>
          <c:cat>
            <c:strRef>
              <c:f>Data!$J$20:$J$21</c:f>
              <c:strCache>
                <c:ptCount val="2"/>
                <c:pt idx="0">
                  <c:v>Rest</c:v>
                </c:pt>
                <c:pt idx="1">
                  <c:v>APS</c:v>
                </c:pt>
              </c:strCache>
            </c:strRef>
          </c:cat>
          <c:val>
            <c:numRef>
              <c:f>Data!$K$20:$K$21</c:f>
              <c:numCache>
                <c:formatCode>0.00%</c:formatCode>
                <c:ptCount val="2"/>
                <c:pt idx="0" formatCode="0%">
                  <c:v>0.30479999999999996</c:v>
                </c:pt>
                <c:pt idx="1">
                  <c:v>0.69520000000000004</c:v>
                </c:pt>
              </c:numCache>
            </c:numRef>
          </c:val>
          <c:extLst>
            <c:ext xmlns:c16="http://schemas.microsoft.com/office/drawing/2014/chart" uri="{C3380CC4-5D6E-409C-BE32-E72D297353CC}">
              <c16:uniqueId val="{00000004-A7A3-D742-939A-C55178CE909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rgbClr val="C2CECF"/>
              </a:solidFill>
              <a:ln w="19050">
                <a:noFill/>
              </a:ln>
              <a:effectLst/>
            </c:spPr>
            <c:extLst>
              <c:ext xmlns:c16="http://schemas.microsoft.com/office/drawing/2014/chart" uri="{C3380CC4-5D6E-409C-BE32-E72D297353CC}">
                <c16:uniqueId val="{00000001-4D1F-4D42-BD3F-F005592A9660}"/>
              </c:ext>
            </c:extLst>
          </c:dPt>
          <c:dPt>
            <c:idx val="1"/>
            <c:bubble3D val="0"/>
            <c:spPr>
              <a:solidFill>
                <a:srgbClr val="567376"/>
              </a:solidFill>
              <a:ln w="19050">
                <a:noFill/>
              </a:ln>
              <a:effectLst/>
            </c:spPr>
            <c:extLst>
              <c:ext xmlns:c16="http://schemas.microsoft.com/office/drawing/2014/chart" uri="{C3380CC4-5D6E-409C-BE32-E72D297353CC}">
                <c16:uniqueId val="{00000003-4D1F-4D42-BD3F-F005592A9660}"/>
              </c:ext>
            </c:extLst>
          </c:dPt>
          <c:cat>
            <c:strRef>
              <c:f>Data!$D$20:$D$21</c:f>
              <c:strCache>
                <c:ptCount val="2"/>
                <c:pt idx="0">
                  <c:v>rest</c:v>
                </c:pt>
                <c:pt idx="1">
                  <c:v>ABE</c:v>
                </c:pt>
              </c:strCache>
            </c:strRef>
          </c:cat>
          <c:val>
            <c:numRef>
              <c:f>Data!$E$20:$E$21</c:f>
              <c:numCache>
                <c:formatCode>0.00%</c:formatCode>
                <c:ptCount val="2"/>
                <c:pt idx="0">
                  <c:v>0.39066666666666672</c:v>
                </c:pt>
                <c:pt idx="1">
                  <c:v>0.60933333333333328</c:v>
                </c:pt>
              </c:numCache>
            </c:numRef>
          </c:val>
          <c:extLst>
            <c:ext xmlns:c16="http://schemas.microsoft.com/office/drawing/2014/chart" uri="{C3380CC4-5D6E-409C-BE32-E72D297353CC}">
              <c16:uniqueId val="{00000004-4D1F-4D42-BD3F-F005592A966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chart" Target="../charts/chart6.xml"/><Relationship Id="rId3" Type="http://schemas.openxmlformats.org/officeDocument/2006/relationships/image" Target="../media/image2.svg"/><Relationship Id="rId7" Type="http://schemas.openxmlformats.org/officeDocument/2006/relationships/hyperlink" Target="#Dashboard!A1"/><Relationship Id="rId12" Type="http://schemas.openxmlformats.org/officeDocument/2006/relationships/chart" Target="../charts/chart5.xml"/><Relationship Id="rId17" Type="http://schemas.openxmlformats.org/officeDocument/2006/relationships/chart" Target="../charts/chart10.xml"/><Relationship Id="rId2" Type="http://schemas.openxmlformats.org/officeDocument/2006/relationships/image" Target="../media/image1.png"/><Relationship Id="rId16" Type="http://schemas.openxmlformats.org/officeDocument/2006/relationships/chart" Target="../charts/chart9.xml"/><Relationship Id="rId1" Type="http://schemas.openxmlformats.org/officeDocument/2006/relationships/hyperlink" Target="#Analysis!A1"/><Relationship Id="rId6" Type="http://schemas.openxmlformats.org/officeDocument/2006/relationships/image" Target="../media/image4.svg"/><Relationship Id="rId11" Type="http://schemas.openxmlformats.org/officeDocument/2006/relationships/image" Target="../media/image8.svg"/><Relationship Id="rId5" Type="http://schemas.openxmlformats.org/officeDocument/2006/relationships/image" Target="../media/image3.png"/><Relationship Id="rId15" Type="http://schemas.openxmlformats.org/officeDocument/2006/relationships/chart" Target="../charts/chart8.xml"/><Relationship Id="rId10" Type="http://schemas.openxmlformats.org/officeDocument/2006/relationships/image" Target="../media/image7.png"/><Relationship Id="rId4" Type="http://schemas.openxmlformats.org/officeDocument/2006/relationships/hyperlink" Target="#Data!A1"/><Relationship Id="rId9" Type="http://schemas.openxmlformats.org/officeDocument/2006/relationships/image" Target="../media/image6.svg"/><Relationship Id="rId1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11</xdr:col>
      <xdr:colOff>714697</xdr:colOff>
      <xdr:row>0</xdr:row>
      <xdr:rowOff>0</xdr:rowOff>
    </xdr:from>
    <xdr:to>
      <xdr:col>17</xdr:col>
      <xdr:colOff>37732</xdr:colOff>
      <xdr:row>19</xdr:row>
      <xdr:rowOff>57150</xdr:rowOff>
    </xdr:to>
    <xdr:graphicFrame macro="">
      <xdr:nvGraphicFramePr>
        <xdr:cNvPr id="3" name="Chart 2">
          <a:extLst>
            <a:ext uri="{FF2B5EF4-FFF2-40B4-BE49-F238E27FC236}">
              <a16:creationId xmlns:a16="http://schemas.microsoft.com/office/drawing/2014/main" id="{DD74A316-8B13-69BC-D8AF-51C98A0B89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654602</xdr:colOff>
      <xdr:row>9</xdr:row>
      <xdr:rowOff>108594</xdr:rowOff>
    </xdr:from>
    <xdr:to>
      <xdr:col>8</xdr:col>
      <xdr:colOff>583464</xdr:colOff>
      <xdr:row>32</xdr:row>
      <xdr:rowOff>108594</xdr:rowOff>
    </xdr:to>
    <xdr:graphicFrame macro="">
      <xdr:nvGraphicFramePr>
        <xdr:cNvPr id="6" name="Chart 5">
          <a:extLst>
            <a:ext uri="{FF2B5EF4-FFF2-40B4-BE49-F238E27FC236}">
              <a16:creationId xmlns:a16="http://schemas.microsoft.com/office/drawing/2014/main" id="{D43F7319-055C-F92E-16E9-ADA696BA8E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901700</xdr:colOff>
      <xdr:row>48</xdr:row>
      <xdr:rowOff>55217</xdr:rowOff>
    </xdr:from>
    <xdr:to>
      <xdr:col>8</xdr:col>
      <xdr:colOff>957101</xdr:colOff>
      <xdr:row>67</xdr:row>
      <xdr:rowOff>146050</xdr:rowOff>
    </xdr:to>
    <xdr:graphicFrame macro="">
      <xdr:nvGraphicFramePr>
        <xdr:cNvPr id="20" name="Chart 19">
          <a:extLst>
            <a:ext uri="{FF2B5EF4-FFF2-40B4-BE49-F238E27FC236}">
              <a16:creationId xmlns:a16="http://schemas.microsoft.com/office/drawing/2014/main" id="{276062F1-D50F-F58C-46F8-59C296B1D4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1073057</xdr:colOff>
      <xdr:row>26</xdr:row>
      <xdr:rowOff>165652</xdr:rowOff>
    </xdr:from>
    <xdr:to>
      <xdr:col>12</xdr:col>
      <xdr:colOff>1306811</xdr:colOff>
      <xdr:row>45</xdr:row>
      <xdr:rowOff>83193</xdr:rowOff>
    </xdr:to>
    <xdr:graphicFrame macro="">
      <xdr:nvGraphicFramePr>
        <xdr:cNvPr id="7" name="Chart 6">
          <a:extLst>
            <a:ext uri="{FF2B5EF4-FFF2-40B4-BE49-F238E27FC236}">
              <a16:creationId xmlns:a16="http://schemas.microsoft.com/office/drawing/2014/main" id="{CA53D640-7B7E-BF1D-2ACC-A251A08369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520699</xdr:colOff>
      <xdr:row>3</xdr:row>
      <xdr:rowOff>114300</xdr:rowOff>
    </xdr:from>
    <xdr:to>
      <xdr:col>24</xdr:col>
      <xdr:colOff>192424</xdr:colOff>
      <xdr:row>51</xdr:row>
      <xdr:rowOff>114300</xdr:rowOff>
    </xdr:to>
    <xdr:sp macro="" textlink="">
      <xdr:nvSpPr>
        <xdr:cNvPr id="2" name="Rounded Rectangle 1">
          <a:extLst>
            <a:ext uri="{FF2B5EF4-FFF2-40B4-BE49-F238E27FC236}">
              <a16:creationId xmlns:a16="http://schemas.microsoft.com/office/drawing/2014/main" id="{031CD647-FA93-6030-9D83-9E6E5F4A1D42}"/>
            </a:ext>
          </a:extLst>
        </xdr:cNvPr>
        <xdr:cNvSpPr/>
      </xdr:nvSpPr>
      <xdr:spPr>
        <a:xfrm>
          <a:off x="1341709" y="691573"/>
          <a:ext cx="18554957" cy="9236363"/>
        </a:xfrm>
        <a:prstGeom prst="roundRect">
          <a:avLst>
            <a:gd name="adj" fmla="val 5406"/>
          </a:avLst>
        </a:prstGeom>
        <a:solidFill>
          <a:srgbClr val="000A0B"/>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190500</xdr:colOff>
      <xdr:row>7</xdr:row>
      <xdr:rowOff>12700</xdr:rowOff>
    </xdr:from>
    <xdr:to>
      <xdr:col>6</xdr:col>
      <xdr:colOff>622300</xdr:colOff>
      <xdr:row>18</xdr:row>
      <xdr:rowOff>127000</xdr:rowOff>
    </xdr:to>
    <xdr:sp macro="" textlink="">
      <xdr:nvSpPr>
        <xdr:cNvPr id="3" name="Rounded Rectangle 2">
          <a:extLst>
            <a:ext uri="{FF2B5EF4-FFF2-40B4-BE49-F238E27FC236}">
              <a16:creationId xmlns:a16="http://schemas.microsoft.com/office/drawing/2014/main" id="{BB21CE54-BB03-4F27-4C1F-8BF16E97CB5A}"/>
            </a:ext>
          </a:extLst>
        </xdr:cNvPr>
        <xdr:cNvSpPr/>
      </xdr:nvSpPr>
      <xdr:spPr>
        <a:xfrm>
          <a:off x="1832520" y="1359670"/>
          <a:ext cx="3715841" cy="2230966"/>
        </a:xfrm>
        <a:prstGeom prst="roundRect">
          <a:avLst>
            <a:gd name="adj" fmla="val 10345"/>
          </a:avLst>
        </a:prstGeom>
        <a:solidFill>
          <a:srgbClr val="001E2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GB" sz="1600" baseline="0">
              <a:solidFill>
                <a:srgbClr val="567376"/>
              </a:solidFill>
              <a:latin typeface="+mn-lt"/>
              <a:ea typeface="+mn-ea"/>
              <a:cs typeface="+mn-cs"/>
            </a:rPr>
            <a:t>Average</a:t>
          </a:r>
          <a:r>
            <a:rPr lang="en-GB" sz="1600" baseline="0">
              <a:solidFill>
                <a:schemeClr val="lt1"/>
              </a:solidFill>
              <a:latin typeface="+mn-lt"/>
              <a:ea typeface="+mn-ea"/>
              <a:cs typeface="+mn-cs"/>
            </a:rPr>
            <a:t> </a:t>
          </a:r>
          <a:r>
            <a:rPr lang="en-GB" sz="1600" baseline="0">
              <a:solidFill>
                <a:srgbClr val="567376"/>
              </a:solidFill>
              <a:latin typeface="+mn-lt"/>
              <a:ea typeface="+mn-ea"/>
              <a:cs typeface="+mn-cs"/>
            </a:rPr>
            <a:t>Performance</a:t>
          </a:r>
          <a:r>
            <a:rPr lang="en-GB" sz="1600" baseline="0">
              <a:solidFill>
                <a:schemeClr val="lt1"/>
              </a:solidFill>
              <a:latin typeface="+mn-lt"/>
              <a:ea typeface="+mn-ea"/>
              <a:cs typeface="+mn-cs"/>
            </a:rPr>
            <a:t> </a:t>
          </a:r>
          <a:r>
            <a:rPr lang="en-GB" sz="1600" baseline="0">
              <a:solidFill>
                <a:srgbClr val="567376"/>
              </a:solidFill>
              <a:latin typeface="+mn-lt"/>
              <a:ea typeface="+mn-ea"/>
              <a:cs typeface="+mn-cs"/>
            </a:rPr>
            <a:t>Score</a:t>
          </a:r>
        </a:p>
      </xdr:txBody>
    </xdr:sp>
    <xdr:clientData/>
  </xdr:twoCellAnchor>
  <xdr:twoCellAnchor>
    <xdr:from>
      <xdr:col>15</xdr:col>
      <xdr:colOff>763795</xdr:colOff>
      <xdr:row>6</xdr:row>
      <xdr:rowOff>63371</xdr:rowOff>
    </xdr:from>
    <xdr:to>
      <xdr:col>23</xdr:col>
      <xdr:colOff>756868</xdr:colOff>
      <xdr:row>27</xdr:row>
      <xdr:rowOff>126871</xdr:rowOff>
    </xdr:to>
    <xdr:sp macro="" textlink="">
      <xdr:nvSpPr>
        <xdr:cNvPr id="11" name="Rounded Rectangle 10">
          <a:extLst>
            <a:ext uri="{FF2B5EF4-FFF2-40B4-BE49-F238E27FC236}">
              <a16:creationId xmlns:a16="http://schemas.microsoft.com/office/drawing/2014/main" id="{8D4094AA-D098-98A8-8B67-EFDDBF3C62CC}"/>
            </a:ext>
          </a:extLst>
        </xdr:cNvPr>
        <xdr:cNvSpPr/>
      </xdr:nvSpPr>
      <xdr:spPr>
        <a:xfrm>
          <a:off x="13078947" y="1217916"/>
          <a:ext cx="6561153" cy="4104410"/>
        </a:xfrm>
        <a:prstGeom prst="roundRect">
          <a:avLst>
            <a:gd name="adj" fmla="val 10345"/>
          </a:avLst>
        </a:prstGeom>
        <a:solidFill>
          <a:srgbClr val="001E2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600">
              <a:solidFill>
                <a:srgbClr val="567376"/>
              </a:solidFill>
              <a:latin typeface="+mn-lt"/>
              <a:ea typeface="+mn-ea"/>
              <a:cs typeface="+mn-cs"/>
            </a:rPr>
            <a:t>Ministries</a:t>
          </a:r>
          <a:r>
            <a:rPr lang="en-GB" sz="1600" baseline="0">
              <a:solidFill>
                <a:srgbClr val="567376"/>
              </a:solidFill>
              <a:latin typeface="+mn-lt"/>
              <a:ea typeface="+mn-ea"/>
              <a:cs typeface="+mn-cs"/>
            </a:rPr>
            <a:t> Spending</a:t>
          </a:r>
          <a:endParaRPr lang="en-GB" sz="1600">
            <a:solidFill>
              <a:srgbClr val="567376"/>
            </a:solidFill>
            <a:latin typeface="+mn-lt"/>
            <a:ea typeface="+mn-ea"/>
            <a:cs typeface="+mn-cs"/>
          </a:endParaRPr>
        </a:p>
      </xdr:txBody>
    </xdr:sp>
    <xdr:clientData/>
  </xdr:twoCellAnchor>
  <xdr:twoCellAnchor>
    <xdr:from>
      <xdr:col>7</xdr:col>
      <xdr:colOff>241300</xdr:colOff>
      <xdr:row>6</xdr:row>
      <xdr:rowOff>127000</xdr:rowOff>
    </xdr:from>
    <xdr:to>
      <xdr:col>15</xdr:col>
      <xdr:colOff>513131</xdr:colOff>
      <xdr:row>27</xdr:row>
      <xdr:rowOff>115454</xdr:rowOff>
    </xdr:to>
    <xdr:sp macro="" textlink="">
      <xdr:nvSpPr>
        <xdr:cNvPr id="12" name="Rounded Rectangle 11">
          <a:extLst>
            <a:ext uri="{FF2B5EF4-FFF2-40B4-BE49-F238E27FC236}">
              <a16:creationId xmlns:a16="http://schemas.microsoft.com/office/drawing/2014/main" id="{A22AF46D-B80F-B5A2-8248-A2606839C383}"/>
            </a:ext>
          </a:extLst>
        </xdr:cNvPr>
        <xdr:cNvSpPr/>
      </xdr:nvSpPr>
      <xdr:spPr>
        <a:xfrm>
          <a:off x="5988371" y="1281545"/>
          <a:ext cx="6839912" cy="4029364"/>
        </a:xfrm>
        <a:prstGeom prst="roundRect">
          <a:avLst>
            <a:gd name="adj" fmla="val 10345"/>
          </a:avLst>
        </a:prstGeom>
        <a:solidFill>
          <a:srgbClr val="001E2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GB" sz="1600">
              <a:solidFill>
                <a:srgbClr val="567376"/>
              </a:solidFill>
              <a:latin typeface="+mn-lt"/>
              <a:ea typeface="+mn-ea"/>
              <a:cs typeface="+mn-cs"/>
            </a:rPr>
            <a:t>Commissioners Performance Table</a:t>
          </a:r>
        </a:p>
      </xdr:txBody>
    </xdr:sp>
    <xdr:clientData/>
  </xdr:twoCellAnchor>
  <xdr:twoCellAnchor>
    <xdr:from>
      <xdr:col>7</xdr:col>
      <xdr:colOff>304800</xdr:colOff>
      <xdr:row>29</xdr:row>
      <xdr:rowOff>0</xdr:rowOff>
    </xdr:from>
    <xdr:to>
      <xdr:col>15</xdr:col>
      <xdr:colOff>381000</xdr:colOff>
      <xdr:row>48</xdr:row>
      <xdr:rowOff>177800</xdr:rowOff>
    </xdr:to>
    <xdr:sp macro="" textlink="">
      <xdr:nvSpPr>
        <xdr:cNvPr id="13" name="Rounded Rectangle 12">
          <a:extLst>
            <a:ext uri="{FF2B5EF4-FFF2-40B4-BE49-F238E27FC236}">
              <a16:creationId xmlns:a16="http://schemas.microsoft.com/office/drawing/2014/main" id="{2128F3EC-E3EA-D66F-E052-AE7C7B802CB4}"/>
            </a:ext>
          </a:extLst>
        </xdr:cNvPr>
        <xdr:cNvSpPr/>
      </xdr:nvSpPr>
      <xdr:spPr>
        <a:xfrm>
          <a:off x="6083300" y="5524500"/>
          <a:ext cx="6680200" cy="3797300"/>
        </a:xfrm>
        <a:prstGeom prst="roundRect">
          <a:avLst>
            <a:gd name="adj" fmla="val 10345"/>
          </a:avLst>
        </a:prstGeom>
        <a:solidFill>
          <a:srgbClr val="001E2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GB" sz="1600">
              <a:solidFill>
                <a:srgbClr val="567376"/>
              </a:solidFill>
              <a:latin typeface="+mn-lt"/>
              <a:ea typeface="+mn-ea"/>
              <a:cs typeface="+mn-cs"/>
            </a:rPr>
            <a:t>Commissioners</a:t>
          </a:r>
          <a:r>
            <a:rPr lang="en-GB" sz="1600" baseline="0">
              <a:solidFill>
                <a:srgbClr val="567376"/>
              </a:solidFill>
              <a:latin typeface="+mn-lt"/>
              <a:ea typeface="+mn-ea"/>
              <a:cs typeface="+mn-cs"/>
            </a:rPr>
            <a:t> Category</a:t>
          </a:r>
          <a:endParaRPr lang="en-GB" sz="1600">
            <a:solidFill>
              <a:srgbClr val="567376"/>
            </a:solidFill>
            <a:latin typeface="+mn-lt"/>
            <a:ea typeface="+mn-ea"/>
            <a:cs typeface="+mn-cs"/>
          </a:endParaRPr>
        </a:p>
      </xdr:txBody>
    </xdr:sp>
    <xdr:clientData/>
  </xdr:twoCellAnchor>
  <xdr:twoCellAnchor>
    <xdr:from>
      <xdr:col>15</xdr:col>
      <xdr:colOff>762000</xdr:colOff>
      <xdr:row>29</xdr:row>
      <xdr:rowOff>12700</xdr:rowOff>
    </xdr:from>
    <xdr:to>
      <xdr:col>23</xdr:col>
      <xdr:colOff>692728</xdr:colOff>
      <xdr:row>49</xdr:row>
      <xdr:rowOff>0</xdr:rowOff>
    </xdr:to>
    <xdr:sp macro="" textlink="">
      <xdr:nvSpPr>
        <xdr:cNvPr id="14" name="Rounded Rectangle 13">
          <a:extLst>
            <a:ext uri="{FF2B5EF4-FFF2-40B4-BE49-F238E27FC236}">
              <a16:creationId xmlns:a16="http://schemas.microsoft.com/office/drawing/2014/main" id="{FBDFDDAA-7298-E6C0-F659-769DEDC77E94}"/>
            </a:ext>
          </a:extLst>
        </xdr:cNvPr>
        <xdr:cNvSpPr/>
      </xdr:nvSpPr>
      <xdr:spPr>
        <a:xfrm>
          <a:off x="13077152" y="5593003"/>
          <a:ext cx="6498808" cy="3835785"/>
        </a:xfrm>
        <a:prstGeom prst="roundRect">
          <a:avLst>
            <a:gd name="adj" fmla="val 10345"/>
          </a:avLst>
        </a:prstGeom>
        <a:solidFill>
          <a:srgbClr val="001E2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GB" sz="1600">
              <a:solidFill>
                <a:srgbClr val="567376"/>
              </a:solidFill>
              <a:latin typeface="+mn-lt"/>
              <a:ea typeface="+mn-ea"/>
              <a:cs typeface="+mn-cs"/>
            </a:rPr>
            <a:t>Results By Impact</a:t>
          </a:r>
        </a:p>
      </xdr:txBody>
    </xdr:sp>
    <xdr:clientData/>
  </xdr:twoCellAnchor>
  <xdr:twoCellAnchor>
    <xdr:from>
      <xdr:col>2</xdr:col>
      <xdr:colOff>203200</xdr:colOff>
      <xdr:row>21</xdr:row>
      <xdr:rowOff>76200</xdr:rowOff>
    </xdr:from>
    <xdr:to>
      <xdr:col>6</xdr:col>
      <xdr:colOff>635000</xdr:colOff>
      <xdr:row>34</xdr:row>
      <xdr:rowOff>12700</xdr:rowOff>
    </xdr:to>
    <xdr:sp macro="" textlink="">
      <xdr:nvSpPr>
        <xdr:cNvPr id="15" name="Rounded Rectangle 14">
          <a:extLst>
            <a:ext uri="{FF2B5EF4-FFF2-40B4-BE49-F238E27FC236}">
              <a16:creationId xmlns:a16="http://schemas.microsoft.com/office/drawing/2014/main" id="{8850B4AC-0C98-C9F6-4247-745FD420B10C}"/>
            </a:ext>
          </a:extLst>
        </xdr:cNvPr>
        <xdr:cNvSpPr/>
      </xdr:nvSpPr>
      <xdr:spPr>
        <a:xfrm>
          <a:off x="1854200" y="4076700"/>
          <a:ext cx="3733800" cy="2413000"/>
        </a:xfrm>
        <a:prstGeom prst="roundRect">
          <a:avLst>
            <a:gd name="adj" fmla="val 10345"/>
          </a:avLst>
        </a:prstGeom>
        <a:solidFill>
          <a:srgbClr val="001E2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600" baseline="0">
              <a:solidFill>
                <a:srgbClr val="567376"/>
              </a:solidFill>
              <a:latin typeface="+mn-lt"/>
              <a:ea typeface="+mn-ea"/>
              <a:cs typeface="+mn-cs"/>
            </a:rPr>
            <a:t>Average Budget Efficiency</a:t>
          </a:r>
        </a:p>
        <a:p>
          <a:pPr marL="0" indent="0" algn="l"/>
          <a:endParaRPr lang="en-GB" sz="1600">
            <a:solidFill>
              <a:srgbClr val="567376"/>
            </a:solidFill>
            <a:latin typeface="+mn-lt"/>
            <a:ea typeface="+mn-ea"/>
            <a:cs typeface="+mn-cs"/>
          </a:endParaRPr>
        </a:p>
      </xdr:txBody>
    </xdr:sp>
    <xdr:clientData/>
  </xdr:twoCellAnchor>
  <xdr:twoCellAnchor>
    <xdr:from>
      <xdr:col>2</xdr:col>
      <xdr:colOff>203200</xdr:colOff>
      <xdr:row>36</xdr:row>
      <xdr:rowOff>88900</xdr:rowOff>
    </xdr:from>
    <xdr:to>
      <xdr:col>6</xdr:col>
      <xdr:colOff>635000</xdr:colOff>
      <xdr:row>49</xdr:row>
      <xdr:rowOff>0</xdr:rowOff>
    </xdr:to>
    <xdr:sp macro="" textlink="">
      <xdr:nvSpPr>
        <xdr:cNvPr id="16" name="Rounded Rectangle 15">
          <a:extLst>
            <a:ext uri="{FF2B5EF4-FFF2-40B4-BE49-F238E27FC236}">
              <a16:creationId xmlns:a16="http://schemas.microsoft.com/office/drawing/2014/main" id="{7AF68047-850D-FB32-BEE7-AC6D086C6B45}"/>
            </a:ext>
          </a:extLst>
        </xdr:cNvPr>
        <xdr:cNvSpPr/>
      </xdr:nvSpPr>
      <xdr:spPr>
        <a:xfrm>
          <a:off x="1854200" y="6946900"/>
          <a:ext cx="3733800" cy="2387600"/>
        </a:xfrm>
        <a:prstGeom prst="roundRect">
          <a:avLst>
            <a:gd name="adj" fmla="val 10345"/>
          </a:avLst>
        </a:prstGeom>
        <a:solidFill>
          <a:srgbClr val="001E2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600" baseline="0">
              <a:solidFill>
                <a:srgbClr val="567376"/>
              </a:solidFill>
              <a:latin typeface="+mn-lt"/>
              <a:ea typeface="+mn-ea"/>
              <a:cs typeface="+mn-cs"/>
            </a:rPr>
            <a:t>Total Beneficiaries Reached</a:t>
          </a:r>
        </a:p>
      </xdr:txBody>
    </xdr:sp>
    <xdr:clientData/>
  </xdr:twoCellAnchor>
  <xdr:twoCellAnchor>
    <xdr:from>
      <xdr:col>0</xdr:col>
      <xdr:colOff>711200</xdr:colOff>
      <xdr:row>15</xdr:row>
      <xdr:rowOff>25400</xdr:rowOff>
    </xdr:from>
    <xdr:to>
      <xdr:col>1</xdr:col>
      <xdr:colOff>806450</xdr:colOff>
      <xdr:row>38</xdr:row>
      <xdr:rowOff>88900</xdr:rowOff>
    </xdr:to>
    <xdr:sp macro="" textlink="">
      <xdr:nvSpPr>
        <xdr:cNvPr id="17" name="Rounded Rectangle 16">
          <a:extLst>
            <a:ext uri="{FF2B5EF4-FFF2-40B4-BE49-F238E27FC236}">
              <a16:creationId xmlns:a16="http://schemas.microsoft.com/office/drawing/2014/main" id="{351F9C78-5281-1B2D-0D70-DB6560FEEB5D}"/>
            </a:ext>
          </a:extLst>
        </xdr:cNvPr>
        <xdr:cNvSpPr/>
      </xdr:nvSpPr>
      <xdr:spPr>
        <a:xfrm rot="5400000">
          <a:off x="-1050925" y="4645025"/>
          <a:ext cx="4445000" cy="920750"/>
        </a:xfrm>
        <a:prstGeom prst="roundRect">
          <a:avLst>
            <a:gd name="adj" fmla="val 50000"/>
          </a:avLst>
        </a:prstGeom>
        <a:solidFill>
          <a:srgbClr val="001E2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774700</xdr:colOff>
      <xdr:row>24</xdr:row>
      <xdr:rowOff>101600</xdr:rowOff>
    </xdr:from>
    <xdr:to>
      <xdr:col>1</xdr:col>
      <xdr:colOff>723900</xdr:colOff>
      <xdr:row>29</xdr:row>
      <xdr:rowOff>63500</xdr:rowOff>
    </xdr:to>
    <xdr:pic>
      <xdr:nvPicPr>
        <xdr:cNvPr id="19" name="Graphic 18" descr="Bar chart with solid fill">
          <a:hlinkClick xmlns:r="http://schemas.openxmlformats.org/officeDocument/2006/relationships" r:id="rId1"/>
          <a:extLst>
            <a:ext uri="{FF2B5EF4-FFF2-40B4-BE49-F238E27FC236}">
              <a16:creationId xmlns:a16="http://schemas.microsoft.com/office/drawing/2014/main" id="{A20B46A9-F7A1-45B0-D389-4EF9E3B27D17}"/>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774700" y="4673600"/>
          <a:ext cx="774700" cy="914400"/>
        </a:xfrm>
        <a:prstGeom prst="rect">
          <a:avLst/>
        </a:prstGeom>
      </xdr:spPr>
    </xdr:pic>
    <xdr:clientData/>
  </xdr:twoCellAnchor>
  <xdr:twoCellAnchor editAs="oneCell">
    <xdr:from>
      <xdr:col>0</xdr:col>
      <xdr:colOff>812800</xdr:colOff>
      <xdr:row>30</xdr:row>
      <xdr:rowOff>63500</xdr:rowOff>
    </xdr:from>
    <xdr:to>
      <xdr:col>1</xdr:col>
      <xdr:colOff>762000</xdr:colOff>
      <xdr:row>35</xdr:row>
      <xdr:rowOff>10300</xdr:rowOff>
    </xdr:to>
    <xdr:pic>
      <xdr:nvPicPr>
        <xdr:cNvPr id="21" name="Graphic 20" descr="Newspaper with solid fill">
          <a:hlinkClick xmlns:r="http://schemas.openxmlformats.org/officeDocument/2006/relationships" r:id="rId4"/>
          <a:extLst>
            <a:ext uri="{FF2B5EF4-FFF2-40B4-BE49-F238E27FC236}">
              <a16:creationId xmlns:a16="http://schemas.microsoft.com/office/drawing/2014/main" id="{34678A98-F2B9-C0F1-31E1-6B905BF5735E}"/>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812800" y="5778500"/>
          <a:ext cx="774700" cy="899300"/>
        </a:xfrm>
        <a:prstGeom prst="rect">
          <a:avLst/>
        </a:prstGeom>
      </xdr:spPr>
    </xdr:pic>
    <xdr:clientData/>
  </xdr:twoCellAnchor>
  <xdr:twoCellAnchor editAs="oneCell">
    <xdr:from>
      <xdr:col>0</xdr:col>
      <xdr:colOff>698500</xdr:colOff>
      <xdr:row>18</xdr:row>
      <xdr:rowOff>109500</xdr:rowOff>
    </xdr:from>
    <xdr:to>
      <xdr:col>1</xdr:col>
      <xdr:colOff>787400</xdr:colOff>
      <xdr:row>23</xdr:row>
      <xdr:rowOff>50800</xdr:rowOff>
    </xdr:to>
    <xdr:pic>
      <xdr:nvPicPr>
        <xdr:cNvPr id="23" name="Graphic 22" descr="Presentation with pie chart with solid fill">
          <a:hlinkClick xmlns:r="http://schemas.openxmlformats.org/officeDocument/2006/relationships" r:id="rId7"/>
          <a:extLst>
            <a:ext uri="{FF2B5EF4-FFF2-40B4-BE49-F238E27FC236}">
              <a16:creationId xmlns:a16="http://schemas.microsoft.com/office/drawing/2014/main" id="{BC3FA187-30AE-F75C-61E1-76204A0B584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98500" y="3538500"/>
          <a:ext cx="914400" cy="893800"/>
        </a:xfrm>
        <a:prstGeom prst="rect">
          <a:avLst/>
        </a:prstGeom>
      </xdr:spPr>
    </xdr:pic>
    <xdr:clientData/>
  </xdr:twoCellAnchor>
  <xdr:twoCellAnchor editAs="oneCell">
    <xdr:from>
      <xdr:col>2</xdr:col>
      <xdr:colOff>381000</xdr:colOff>
      <xdr:row>3</xdr:row>
      <xdr:rowOff>114300</xdr:rowOff>
    </xdr:from>
    <xdr:to>
      <xdr:col>3</xdr:col>
      <xdr:colOff>114300</xdr:colOff>
      <xdr:row>6</xdr:row>
      <xdr:rowOff>38100</xdr:rowOff>
    </xdr:to>
    <xdr:pic>
      <xdr:nvPicPr>
        <xdr:cNvPr id="25" name="Graphic 24" descr="Venn diagram with solid fill">
          <a:extLst>
            <a:ext uri="{FF2B5EF4-FFF2-40B4-BE49-F238E27FC236}">
              <a16:creationId xmlns:a16="http://schemas.microsoft.com/office/drawing/2014/main" id="{72D65D86-9C0B-18F8-3318-000B8AEAE0AB}"/>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032000" y="685800"/>
          <a:ext cx="558800" cy="495300"/>
        </a:xfrm>
        <a:prstGeom prst="rect">
          <a:avLst/>
        </a:prstGeom>
      </xdr:spPr>
    </xdr:pic>
    <xdr:clientData/>
  </xdr:twoCellAnchor>
  <xdr:oneCellAnchor>
    <xdr:from>
      <xdr:col>3</xdr:col>
      <xdr:colOff>50800</xdr:colOff>
      <xdr:row>4</xdr:row>
      <xdr:rowOff>12700</xdr:rowOff>
    </xdr:from>
    <xdr:ext cx="4902200" cy="419100"/>
    <xdr:sp macro="" textlink="">
      <xdr:nvSpPr>
        <xdr:cNvPr id="26" name="TextBox 25">
          <a:extLst>
            <a:ext uri="{FF2B5EF4-FFF2-40B4-BE49-F238E27FC236}">
              <a16:creationId xmlns:a16="http://schemas.microsoft.com/office/drawing/2014/main" id="{06E2CA53-6FD1-B172-5E20-2BB820D93AE3}"/>
            </a:ext>
          </a:extLst>
        </xdr:cNvPr>
        <xdr:cNvSpPr txBox="1"/>
      </xdr:nvSpPr>
      <xdr:spPr>
        <a:xfrm>
          <a:off x="2527300" y="774700"/>
          <a:ext cx="4902200" cy="41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800">
              <a:solidFill>
                <a:srgbClr val="C2CECF"/>
              </a:solidFill>
            </a:rPr>
            <a:t>Chiromawa State Ministry Performance Tracker</a:t>
          </a:r>
        </a:p>
      </xdr:txBody>
    </xdr:sp>
    <xdr:clientData/>
  </xdr:oneCellAnchor>
  <xdr:oneCellAnchor>
    <xdr:from>
      <xdr:col>3</xdr:col>
      <xdr:colOff>153298</xdr:colOff>
      <xdr:row>41</xdr:row>
      <xdr:rowOff>114685</xdr:rowOff>
    </xdr:from>
    <xdr:ext cx="2222500" cy="1066800"/>
    <xdr:sp macro="" textlink="TBR">
      <xdr:nvSpPr>
        <xdr:cNvPr id="27" name="TextBox 26">
          <a:extLst>
            <a:ext uri="{FF2B5EF4-FFF2-40B4-BE49-F238E27FC236}">
              <a16:creationId xmlns:a16="http://schemas.microsoft.com/office/drawing/2014/main" id="{2ABCE4BA-7DCD-058B-C4BF-4FA240760856}"/>
            </a:ext>
          </a:extLst>
        </xdr:cNvPr>
        <xdr:cNvSpPr txBox="1"/>
      </xdr:nvSpPr>
      <xdr:spPr>
        <a:xfrm>
          <a:off x="2616328" y="8004079"/>
          <a:ext cx="2222500" cy="1066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14FA7BD1-35CB-A447-98A8-9CA3C9B5792B}" type="TxLink">
            <a:rPr lang="en-US" sz="3200" b="0" i="0" u="none" strike="noStrike">
              <a:solidFill>
                <a:srgbClr val="C2CECF"/>
              </a:solidFill>
              <a:latin typeface="Calibri"/>
              <a:cs typeface="Calibri"/>
            </a:rPr>
            <a:pPr/>
            <a:t> 5,170,143 </a:t>
          </a:fld>
          <a:endParaRPr lang="en-GB" sz="3200">
            <a:solidFill>
              <a:srgbClr val="C2CECF"/>
            </a:solidFill>
          </a:endParaRPr>
        </a:p>
      </xdr:txBody>
    </xdr:sp>
    <xdr:clientData/>
  </xdr:oneCellAnchor>
  <xdr:twoCellAnchor>
    <xdr:from>
      <xdr:col>7</xdr:col>
      <xdr:colOff>241300</xdr:colOff>
      <xdr:row>8</xdr:row>
      <xdr:rowOff>152400</xdr:rowOff>
    </xdr:from>
    <xdr:to>
      <xdr:col>15</xdr:col>
      <xdr:colOff>469900</xdr:colOff>
      <xdr:row>27</xdr:row>
      <xdr:rowOff>12700</xdr:rowOff>
    </xdr:to>
    <xdr:graphicFrame macro="">
      <xdr:nvGraphicFramePr>
        <xdr:cNvPr id="4" name="Chart 3">
          <a:extLst>
            <a:ext uri="{FF2B5EF4-FFF2-40B4-BE49-F238E27FC236}">
              <a16:creationId xmlns:a16="http://schemas.microsoft.com/office/drawing/2014/main" id="{F80B31EC-C569-1342-A004-1D827581BD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764309</xdr:colOff>
      <xdr:row>6</xdr:row>
      <xdr:rowOff>166512</xdr:rowOff>
    </xdr:from>
    <xdr:to>
      <xdr:col>24</xdr:col>
      <xdr:colOff>484909</xdr:colOff>
      <xdr:row>27</xdr:row>
      <xdr:rowOff>153810</xdr:rowOff>
    </xdr:to>
    <xdr:graphicFrame macro="">
      <xdr:nvGraphicFramePr>
        <xdr:cNvPr id="5" name="Chart 4">
          <a:extLst>
            <a:ext uri="{FF2B5EF4-FFF2-40B4-BE49-F238E27FC236}">
              <a16:creationId xmlns:a16="http://schemas.microsoft.com/office/drawing/2014/main" id="{8FF5D130-8324-C847-9C8D-488D0E83AF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641413</xdr:colOff>
      <xdr:row>31</xdr:row>
      <xdr:rowOff>141110</xdr:rowOff>
    </xdr:from>
    <xdr:to>
      <xdr:col>15</xdr:col>
      <xdr:colOff>320707</xdr:colOff>
      <xdr:row>49</xdr:row>
      <xdr:rowOff>12827</xdr:rowOff>
    </xdr:to>
    <xdr:graphicFrame macro="">
      <xdr:nvGraphicFramePr>
        <xdr:cNvPr id="8" name="Chart 7">
          <a:extLst>
            <a:ext uri="{FF2B5EF4-FFF2-40B4-BE49-F238E27FC236}">
              <a16:creationId xmlns:a16="http://schemas.microsoft.com/office/drawing/2014/main" id="{C43D904B-BE16-634B-9EBE-08E408EED4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821008</xdr:colOff>
      <xdr:row>30</xdr:row>
      <xdr:rowOff>179596</xdr:rowOff>
    </xdr:from>
    <xdr:to>
      <xdr:col>23</xdr:col>
      <xdr:colOff>692728</xdr:colOff>
      <xdr:row>48</xdr:row>
      <xdr:rowOff>64141</xdr:rowOff>
    </xdr:to>
    <xdr:graphicFrame macro="">
      <xdr:nvGraphicFramePr>
        <xdr:cNvPr id="9" name="Chart 8">
          <a:extLst>
            <a:ext uri="{FF2B5EF4-FFF2-40B4-BE49-F238E27FC236}">
              <a16:creationId xmlns:a16="http://schemas.microsoft.com/office/drawing/2014/main" id="{E76C742A-99E1-5B4C-848C-0DC53435D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oneCellAnchor>
    <xdr:from>
      <xdr:col>2</xdr:col>
      <xdr:colOff>346364</xdr:colOff>
      <xdr:row>9</xdr:row>
      <xdr:rowOff>128285</xdr:rowOff>
    </xdr:from>
    <xdr:ext cx="1423939" cy="859494"/>
    <xdr:sp macro="" textlink="APS">
      <xdr:nvSpPr>
        <xdr:cNvPr id="10" name="TextBox 9">
          <a:extLst>
            <a:ext uri="{FF2B5EF4-FFF2-40B4-BE49-F238E27FC236}">
              <a16:creationId xmlns:a16="http://schemas.microsoft.com/office/drawing/2014/main" id="{C3F8E76C-8C23-6FA7-CAD9-1BE476E3A2B9}"/>
            </a:ext>
          </a:extLst>
        </xdr:cNvPr>
        <xdr:cNvSpPr txBox="1"/>
      </xdr:nvSpPr>
      <xdr:spPr>
        <a:xfrm>
          <a:off x="1988384" y="1860103"/>
          <a:ext cx="1423939" cy="8594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8924F3BE-573B-B143-9844-DB1C3D33C887}" type="TxLink">
            <a:rPr lang="en-US" sz="3200" b="0" i="0" u="none" strike="noStrike">
              <a:solidFill>
                <a:srgbClr val="C2CECF"/>
              </a:solidFill>
              <a:latin typeface="Calibri"/>
              <a:ea typeface="+mn-ea"/>
              <a:cs typeface="Calibri"/>
            </a:rPr>
            <a:pPr marL="0" indent="0"/>
            <a:t>69.52%</a:t>
          </a:fld>
          <a:endParaRPr lang="en-GB" sz="3200" b="0" i="0" u="none" strike="noStrike">
            <a:solidFill>
              <a:srgbClr val="C2CECF"/>
            </a:solidFill>
            <a:latin typeface="Calibri"/>
            <a:ea typeface="+mn-ea"/>
            <a:cs typeface="Calibri"/>
          </a:endParaRPr>
        </a:p>
      </xdr:txBody>
    </xdr:sp>
    <xdr:clientData/>
  </xdr:oneCellAnchor>
  <xdr:twoCellAnchor>
    <xdr:from>
      <xdr:col>3</xdr:col>
      <xdr:colOff>12829</xdr:colOff>
      <xdr:row>9</xdr:row>
      <xdr:rowOff>89798</xdr:rowOff>
    </xdr:from>
    <xdr:to>
      <xdr:col>7</xdr:col>
      <xdr:colOff>448990</xdr:colOff>
      <xdr:row>18</xdr:row>
      <xdr:rowOff>38485</xdr:rowOff>
    </xdr:to>
    <xdr:graphicFrame macro="">
      <xdr:nvGraphicFramePr>
        <xdr:cNvPr id="18" name="Chart 17">
          <a:extLst>
            <a:ext uri="{FF2B5EF4-FFF2-40B4-BE49-F238E27FC236}">
              <a16:creationId xmlns:a16="http://schemas.microsoft.com/office/drawing/2014/main" id="{4A878C90-0B86-9B4F-B1B5-037E8AA049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oneCellAnchor>
    <xdr:from>
      <xdr:col>2</xdr:col>
      <xdr:colOff>372021</xdr:colOff>
      <xdr:row>24</xdr:row>
      <xdr:rowOff>38485</xdr:rowOff>
    </xdr:from>
    <xdr:ext cx="1413657" cy="593304"/>
    <xdr:sp macro="" textlink="ABE">
      <xdr:nvSpPr>
        <xdr:cNvPr id="20" name="TextBox 19">
          <a:extLst>
            <a:ext uri="{FF2B5EF4-FFF2-40B4-BE49-F238E27FC236}">
              <a16:creationId xmlns:a16="http://schemas.microsoft.com/office/drawing/2014/main" id="{093E173A-504A-13D2-F607-B7FC539591A9}"/>
            </a:ext>
          </a:extLst>
        </xdr:cNvPr>
        <xdr:cNvSpPr txBox="1"/>
      </xdr:nvSpPr>
      <xdr:spPr>
        <a:xfrm>
          <a:off x="2014041" y="4656667"/>
          <a:ext cx="1413657" cy="593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BCD15564-664F-874D-9715-8EA9914B9FCA}" type="TxLink">
            <a:rPr lang="en-US" sz="3200" b="0" i="0" u="none" strike="noStrike">
              <a:solidFill>
                <a:srgbClr val="C2CECF"/>
              </a:solidFill>
              <a:latin typeface="Calibri"/>
              <a:ea typeface="+mn-ea"/>
              <a:cs typeface="Calibri"/>
            </a:rPr>
            <a:pPr marL="0" indent="0"/>
            <a:t>60.93%</a:t>
          </a:fld>
          <a:endParaRPr lang="en-GB" sz="3200" b="0" i="0" u="none" strike="noStrike">
            <a:solidFill>
              <a:srgbClr val="C2CECF"/>
            </a:solidFill>
            <a:latin typeface="Calibri"/>
            <a:ea typeface="+mn-ea"/>
            <a:cs typeface="Calibri"/>
          </a:endParaRPr>
        </a:p>
      </xdr:txBody>
    </xdr:sp>
    <xdr:clientData/>
  </xdr:oneCellAnchor>
  <xdr:twoCellAnchor>
    <xdr:from>
      <xdr:col>3</xdr:col>
      <xdr:colOff>679899</xdr:colOff>
      <xdr:row>24</xdr:row>
      <xdr:rowOff>38486</xdr:rowOff>
    </xdr:from>
    <xdr:to>
      <xdr:col>6</xdr:col>
      <xdr:colOff>538788</xdr:colOff>
      <xdr:row>33</xdr:row>
      <xdr:rowOff>25658</xdr:rowOff>
    </xdr:to>
    <xdr:graphicFrame macro="">
      <xdr:nvGraphicFramePr>
        <xdr:cNvPr id="22" name="Chart 21">
          <a:extLst>
            <a:ext uri="{FF2B5EF4-FFF2-40B4-BE49-F238E27FC236}">
              <a16:creationId xmlns:a16="http://schemas.microsoft.com/office/drawing/2014/main" id="{F3BDFB8A-311D-494D-9EFB-1F1C6A0313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17</xdr:col>
      <xdr:colOff>325535</xdr:colOff>
      <xdr:row>3</xdr:row>
      <xdr:rowOff>177800</xdr:rowOff>
    </xdr:from>
    <xdr:to>
      <xdr:col>23</xdr:col>
      <xdr:colOff>218855</xdr:colOff>
      <xdr:row>6</xdr:row>
      <xdr:rowOff>24416</xdr:rowOff>
    </xdr:to>
    <mc:AlternateContent xmlns:mc="http://schemas.openxmlformats.org/markup-compatibility/2006" xmlns:a14="http://schemas.microsoft.com/office/drawing/2010/main">
      <mc:Choice Requires="a14">
        <xdr:graphicFrame macro="">
          <xdr:nvGraphicFramePr>
            <xdr:cNvPr id="28" name="Commissioner Ranking">
              <a:extLst>
                <a:ext uri="{FF2B5EF4-FFF2-40B4-BE49-F238E27FC236}">
                  <a16:creationId xmlns:a16="http://schemas.microsoft.com/office/drawing/2014/main" id="{991A1414-28A3-114D-B107-9D0E1F31CF44}"/>
                </a:ext>
              </a:extLst>
            </xdr:cNvPr>
            <xdr:cNvGraphicFramePr/>
          </xdr:nvGraphicFramePr>
          <xdr:xfrm>
            <a:off x="0" y="0"/>
            <a:ext cx="0" cy="0"/>
          </xdr:xfrm>
          <a:graphic>
            <a:graphicData uri="http://schemas.microsoft.com/office/drawing/2010/slicer">
              <sle:slicer xmlns:sle="http://schemas.microsoft.com/office/drawing/2010/slicer" name="Commissioner Ranking"/>
            </a:graphicData>
          </a:graphic>
        </xdr:graphicFrame>
      </mc:Choice>
      <mc:Fallback xmlns="">
        <xdr:sp macro="" textlink="">
          <xdr:nvSpPr>
            <xdr:cNvPr id="0" name=""/>
            <xdr:cNvSpPr>
              <a:spLocks noTextEdit="1"/>
            </xdr:cNvSpPr>
          </xdr:nvSpPr>
          <xdr:spPr>
            <a:xfrm>
              <a:off x="14359035" y="749300"/>
              <a:ext cx="4846320" cy="41811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28.078292129627" createdVersion="8" refreshedVersion="8" minRefreshableVersion="3" recordCount="15" xr:uid="{F0DFE266-4D89-A240-BBED-FEEEC613AE82}">
  <cacheSource type="worksheet">
    <worksheetSource name="Table4"/>
  </cacheSource>
  <cacheFields count="11">
    <cacheField name="Ministry" numFmtId="0">
      <sharedItems count="15">
        <s v="Ministry of Health"/>
        <s v="Ministry of Education"/>
        <s v="Ministry of Agriculture"/>
        <s v="Ministry of Works"/>
        <s v="Ministry of Environment"/>
        <s v="Ministry of Finance"/>
        <s v="Ministry of Youth and Sports"/>
        <s v="Ministry of Women Affairs"/>
        <s v="Ministry of Justice"/>
        <s v="Ministry of Water Resources"/>
        <s v="Ministry of Housing"/>
        <s v="Ministry of Transport"/>
        <s v="Ministry of Information"/>
        <s v="Ministry of Commerce"/>
        <s v="Ministry of Local Government"/>
      </sharedItems>
    </cacheField>
    <cacheField name="Commissioner" numFmtId="0">
      <sharedItems count="15">
        <s v="Dr. Aminu Bello"/>
        <s v="Mrs. Zainab Yusuf"/>
        <s v="Engr. Usman Danladi"/>
        <s v="Barr. Halima Shehu"/>
        <s v="Mr. Ibrahim Garba"/>
        <s v="Mrs. Aisha Adamu"/>
        <s v="Dr. Musa Abdullahi"/>
        <s v="Mrs. Fatima Suleiman"/>
        <s v="Barr. Abdullahi Lawal"/>
        <s v="Mr. Kabiru Ahmed"/>
        <s v="Engr. Bashir Umar"/>
        <s v="Mrs. Hadiza Tanko"/>
        <s v="Mr. Yusuf Idris"/>
        <s v="Dr. Rahila Barde"/>
        <s v="Mr. Sani Bala"/>
      </sharedItems>
    </cacheField>
    <cacheField name="Budget Allocated (₦)" numFmtId="3">
      <sharedItems containsSemiMixedTypes="0" containsString="0" containsNumber="1" containsInteger="1" minValue="1136505587" maxValue="8293453178"/>
    </cacheField>
    <cacheField name="Budget Spent (₦)" numFmtId="3">
      <sharedItems containsSemiMixedTypes="0" containsString="0" containsNumber="1" minValue="472316569.94999999" maxValue="7217394502.8800001"/>
    </cacheField>
    <cacheField name="Budget Efficiency" numFmtId="10">
      <sharedItems containsSemiMixedTypes="0" containsString="0" containsNumber="1" minValue="0.25" maxValue="0.91700000000000004"/>
    </cacheField>
    <cacheField name="Results Delivered" numFmtId="0">
      <sharedItems containsSemiMixedTypes="0" containsString="0" containsNumber="1" containsInteger="1" minValue="5" maxValue="79"/>
    </cacheField>
    <cacheField name="Results Impact" numFmtId="2">
      <sharedItems containsSemiMixedTypes="0" containsString="0" containsNumber="1" minValue="3.2" maxValue="9.4"/>
    </cacheField>
    <cacheField name="Impact Category" numFmtId="0">
      <sharedItems count="3">
        <s v="Low Impact"/>
        <s v="Medium Impact"/>
        <s v="High Impact"/>
      </sharedItems>
    </cacheField>
    <cacheField name="Beneficiaries Covered" numFmtId="3">
      <sharedItems containsSemiMixedTypes="0" containsString="0" containsNumber="1" containsInteger="1" minValue="1000" maxValue="855635"/>
    </cacheField>
    <cacheField name="Performance Score " numFmtId="10">
      <sharedItems containsSemiMixedTypes="0" containsString="0" containsNumber="1" minValue="0.28000000000000003" maxValue="0.93200000000000005" count="15">
        <n v="0.70199999999999996"/>
        <n v="0.81899999999999995"/>
        <n v="0.751"/>
        <n v="0.86899999999999999"/>
        <n v="0.67500000000000004"/>
        <n v="0.64300000000000002"/>
        <n v="0.35"/>
        <n v="0.88700000000000001"/>
        <n v="0.28999999999999998"/>
        <n v="0.93200000000000005"/>
        <n v="0.82699999999999996"/>
        <n v="0.28000000000000003"/>
        <n v="0.86299999999999999"/>
        <n v="0.83299999999999996"/>
        <n v="0.70699999999999996"/>
      </sharedItems>
    </cacheField>
    <cacheField name="Commissioner Ranking" numFmtId="9">
      <sharedItems count="3">
        <s v="Amber Commissioner"/>
        <s v="Green Commissioner"/>
        <s v="Red Commissioner"/>
      </sharedItems>
    </cacheField>
  </cacheFields>
  <extLst>
    <ext xmlns:x14="http://schemas.microsoft.com/office/spreadsheetml/2009/9/main" uri="{725AE2AE-9491-48be-B2B4-4EB974FC3084}">
      <x14:pivotCacheDefinition pivotCacheId="12613956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x v="0"/>
    <x v="0"/>
    <n v="3746317213"/>
    <n v="1376799780.51"/>
    <n v="0.36799999999999999"/>
    <n v="45"/>
    <n v="4.5999999999999996"/>
    <x v="0"/>
    <n v="196316"/>
    <x v="0"/>
    <x v="0"/>
  </r>
  <r>
    <x v="1"/>
    <x v="1"/>
    <n v="4163119785"/>
    <n v="3429118641.96"/>
    <n v="0.82399999999999995"/>
    <n v="79"/>
    <n v="3.6"/>
    <x v="0"/>
    <n v="492417"/>
    <x v="1"/>
    <x v="1"/>
  </r>
  <r>
    <x v="2"/>
    <x v="2"/>
    <n v="1136505587"/>
    <n v="472316569.94999999"/>
    <n v="0.41599999999999998"/>
    <n v="39"/>
    <n v="6.3"/>
    <x v="1"/>
    <n v="77824"/>
    <x v="2"/>
    <x v="0"/>
  </r>
  <r>
    <x v="3"/>
    <x v="3"/>
    <n v="3410529190"/>
    <n v="2903089269.8400002"/>
    <n v="0.85099999999999998"/>
    <n v="79"/>
    <n v="5.7"/>
    <x v="1"/>
    <n v="521029"/>
    <x v="3"/>
    <x v="1"/>
  </r>
  <r>
    <x v="4"/>
    <x v="4"/>
    <n v="7825844140"/>
    <n v="7173179066.29"/>
    <n v="0.91700000000000004"/>
    <n v="10"/>
    <n v="7.9"/>
    <x v="1"/>
    <n v="217414"/>
    <x v="4"/>
    <x v="0"/>
  </r>
  <r>
    <x v="5"/>
    <x v="5"/>
    <n v="8293453178"/>
    <n v="4878004821.5699997"/>
    <n v="0.58799999999999997"/>
    <n v="29"/>
    <n v="4.4000000000000004"/>
    <x v="0"/>
    <n v="850581"/>
    <x v="5"/>
    <x v="0"/>
  </r>
  <r>
    <x v="6"/>
    <x v="6"/>
    <n v="3000000000"/>
    <n v="750000000"/>
    <n v="0.25"/>
    <n v="5"/>
    <n v="3.5"/>
    <x v="0"/>
    <n v="1000"/>
    <x v="6"/>
    <x v="2"/>
  </r>
  <r>
    <x v="7"/>
    <x v="7"/>
    <n v="7887950851"/>
    <n v="7217394502.8800001"/>
    <n v="0.91500000000000004"/>
    <n v="68"/>
    <n v="6.5"/>
    <x v="1"/>
    <n v="446922"/>
    <x v="7"/>
    <x v="1"/>
  </r>
  <r>
    <x v="8"/>
    <x v="8"/>
    <n v="4500000000"/>
    <n v="1500000000"/>
    <n v="0.33"/>
    <n v="6"/>
    <n v="4"/>
    <x v="0"/>
    <n v="2000"/>
    <x v="8"/>
    <x v="2"/>
  </r>
  <r>
    <x v="9"/>
    <x v="9"/>
    <n v="1298737106"/>
    <n v="1055723033.16"/>
    <n v="0.81299999999999994"/>
    <n v="47"/>
    <n v="9.4"/>
    <x v="2"/>
    <n v="294098"/>
    <x v="9"/>
    <x v="1"/>
  </r>
  <r>
    <x v="10"/>
    <x v="10"/>
    <n v="4721519026"/>
    <n v="2908872901.7600002"/>
    <n v="0.61599999999999999"/>
    <n v="68"/>
    <n v="7.1"/>
    <x v="1"/>
    <n v="432554"/>
    <x v="10"/>
    <x v="1"/>
  </r>
  <r>
    <x v="11"/>
    <x v="11"/>
    <n v="6000000000"/>
    <n v="2100000000"/>
    <n v="0.35"/>
    <n v="8"/>
    <n v="3.2"/>
    <x v="0"/>
    <n v="5000"/>
    <x v="11"/>
    <x v="2"/>
  </r>
  <r>
    <x v="12"/>
    <x v="12"/>
    <n v="3783290795"/>
    <n v="2937315586.9299998"/>
    <n v="0.77600000000000002"/>
    <n v="31"/>
    <n v="6.5"/>
    <x v="1"/>
    <n v="306702"/>
    <x v="12"/>
    <x v="1"/>
  </r>
  <r>
    <x v="13"/>
    <x v="13"/>
    <n v="5996775663"/>
    <n v="3691727892.8800001"/>
    <n v="0.61599999999999999"/>
    <n v="38"/>
    <n v="7.4"/>
    <x v="1"/>
    <n v="855635"/>
    <x v="13"/>
    <x v="1"/>
  </r>
  <r>
    <x v="14"/>
    <x v="14"/>
    <n v="4332894265"/>
    <n v="2211221746.9499998"/>
    <n v="0.51"/>
    <n v="14"/>
    <n v="8.1999999999999993"/>
    <x v="2"/>
    <n v="470651"/>
    <x v="1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62B9AD-B192-4446-8108-F9C51299E706}" name="PivotTable2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52:B56" firstHeaderRow="1" firstDataRow="1" firstDataCol="1"/>
  <pivotFields count="11">
    <pivotField showAll="0">
      <items count="16">
        <item x="2"/>
        <item x="13"/>
        <item x="1"/>
        <item x="4"/>
        <item x="5"/>
        <item x="0"/>
        <item x="10"/>
        <item x="12"/>
        <item x="8"/>
        <item x="14"/>
        <item x="11"/>
        <item x="9"/>
        <item x="7"/>
        <item x="3"/>
        <item x="6"/>
        <item t="default"/>
      </items>
    </pivotField>
    <pivotField showAll="0">
      <items count="16">
        <item x="8"/>
        <item x="3"/>
        <item x="0"/>
        <item x="6"/>
        <item x="13"/>
        <item x="10"/>
        <item x="2"/>
        <item x="4"/>
        <item x="9"/>
        <item x="14"/>
        <item x="12"/>
        <item x="5"/>
        <item x="7"/>
        <item x="11"/>
        <item x="1"/>
        <item t="default"/>
      </items>
    </pivotField>
    <pivotField numFmtId="3" showAll="0"/>
    <pivotField numFmtId="3" showAll="0"/>
    <pivotField numFmtId="10" showAll="0"/>
    <pivotField showAll="0"/>
    <pivotField dataField="1" numFmtId="2" showAll="0"/>
    <pivotField axis="axisRow" showAll="0">
      <items count="4">
        <item x="2"/>
        <item x="0"/>
        <item x="1"/>
        <item t="default"/>
      </items>
    </pivotField>
    <pivotField numFmtId="3" showAll="0"/>
    <pivotField numFmtId="10" showAll="0"/>
    <pivotField showAll="0">
      <items count="4">
        <item x="0"/>
        <item x="1"/>
        <item x="2"/>
        <item t="default"/>
      </items>
    </pivotField>
  </pivotFields>
  <rowFields count="1">
    <field x="7"/>
  </rowFields>
  <rowItems count="4">
    <i>
      <x/>
    </i>
    <i>
      <x v="1"/>
    </i>
    <i>
      <x v="2"/>
    </i>
    <i t="grand">
      <x/>
    </i>
  </rowItems>
  <colItems count="1">
    <i/>
  </colItems>
  <dataFields count="1">
    <dataField name="Average of Results Impact" fld="6" subtotal="average" baseField="0" baseItem="0"/>
  </dataFields>
  <formats count="1">
    <format dxfId="10">
      <pivotArea collapsedLevelsAreSubtotals="1" fieldPosition="0">
        <references count="1">
          <reference field="7" count="0"/>
        </references>
      </pivotArea>
    </format>
  </formats>
  <chartFormats count="5">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7" count="1" selected="0">
            <x v="0"/>
          </reference>
        </references>
      </pivotArea>
    </chartFormat>
    <chartFormat chart="7" format="4">
      <pivotArea type="data" outline="0" fieldPosition="0">
        <references count="2">
          <reference field="4294967294" count="1" selected="0">
            <x v="0"/>
          </reference>
          <reference field="7" count="1" selected="0">
            <x v="2"/>
          </reference>
        </references>
      </pivotArea>
    </chartFormat>
    <chartFormat chart="7" format="5">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319B51-E7E4-CB4B-AA06-A29900775E61}" name="PivotTable20"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44:B48" firstHeaderRow="1" firstDataRow="1" firstDataCol="1"/>
  <pivotFields count="11">
    <pivotField showAll="0">
      <items count="16">
        <item x="2"/>
        <item x="13"/>
        <item x="1"/>
        <item x="4"/>
        <item x="5"/>
        <item x="0"/>
        <item x="10"/>
        <item x="12"/>
        <item x="8"/>
        <item x="14"/>
        <item x="11"/>
        <item x="9"/>
        <item x="7"/>
        <item x="3"/>
        <item x="6"/>
        <item t="default"/>
      </items>
    </pivotField>
    <pivotField dataField="1" showAll="0">
      <items count="16">
        <item x="8"/>
        <item x="3"/>
        <item x="0"/>
        <item x="6"/>
        <item x="13"/>
        <item x="10"/>
        <item x="2"/>
        <item x="4"/>
        <item x="9"/>
        <item x="14"/>
        <item x="12"/>
        <item x="5"/>
        <item x="7"/>
        <item x="11"/>
        <item x="1"/>
        <item t="default"/>
      </items>
    </pivotField>
    <pivotField numFmtId="3" showAll="0"/>
    <pivotField numFmtId="3" showAll="0"/>
    <pivotField numFmtId="10" showAll="0"/>
    <pivotField showAll="0"/>
    <pivotField numFmtId="2" showAll="0"/>
    <pivotField showAll="0"/>
    <pivotField numFmtId="3" showAll="0"/>
    <pivotField numFmtId="10" showAll="0"/>
    <pivotField axis="axisRow" showAll="0">
      <items count="4">
        <item n="Amber Commissioners" x="0"/>
        <item n="Green Commissioners" x="1"/>
        <item n="Red Commissioners" x="2"/>
        <item t="default"/>
      </items>
    </pivotField>
  </pivotFields>
  <rowFields count="1">
    <field x="10"/>
  </rowFields>
  <rowItems count="4">
    <i>
      <x/>
    </i>
    <i>
      <x v="1"/>
    </i>
    <i>
      <x v="2"/>
    </i>
    <i t="grand">
      <x/>
    </i>
  </rowItems>
  <colItems count="1">
    <i/>
  </colItems>
  <dataFields count="1">
    <dataField name="Count of Commissioner" fld="1" subtotal="count" baseField="0" baseItem="0"/>
  </dataFields>
  <chartFormats count="8">
    <chartFormat chart="14" format="0" series="1">
      <pivotArea type="data" outline="0" fieldPosition="0">
        <references count="1">
          <reference field="4294967294" count="1" selected="0">
            <x v="0"/>
          </reference>
        </references>
      </pivotArea>
    </chartFormat>
    <chartFormat chart="14" format="1">
      <pivotArea type="data" outline="0" fieldPosition="0">
        <references count="2">
          <reference field="4294967294" count="1" selected="0">
            <x v="0"/>
          </reference>
          <reference field="10" count="1" selected="0">
            <x v="0"/>
          </reference>
        </references>
      </pivotArea>
    </chartFormat>
    <chartFormat chart="14" format="2">
      <pivotArea type="data" outline="0" fieldPosition="0">
        <references count="2">
          <reference field="4294967294" count="1" selected="0">
            <x v="0"/>
          </reference>
          <reference field="10" count="1" selected="0">
            <x v="1"/>
          </reference>
        </references>
      </pivotArea>
    </chartFormat>
    <chartFormat chart="14" format="3">
      <pivotArea type="data" outline="0" fieldPosition="0">
        <references count="2">
          <reference field="4294967294" count="1" selected="0">
            <x v="0"/>
          </reference>
          <reference field="10" count="1" selected="0">
            <x v="2"/>
          </reference>
        </references>
      </pivotArea>
    </chartFormat>
    <chartFormat chart="16" format="8" series="1">
      <pivotArea type="data" outline="0" fieldPosition="0">
        <references count="1">
          <reference field="4294967294" count="1" selected="0">
            <x v="0"/>
          </reference>
        </references>
      </pivotArea>
    </chartFormat>
    <chartFormat chart="16" format="9">
      <pivotArea type="data" outline="0" fieldPosition="0">
        <references count="2">
          <reference field="4294967294" count="1" selected="0">
            <x v="0"/>
          </reference>
          <reference field="10" count="1" selected="0">
            <x v="0"/>
          </reference>
        </references>
      </pivotArea>
    </chartFormat>
    <chartFormat chart="16" format="10">
      <pivotArea type="data" outline="0" fieldPosition="0">
        <references count="2">
          <reference field="4294967294" count="1" selected="0">
            <x v="0"/>
          </reference>
          <reference field="10" count="1" selected="0">
            <x v="1"/>
          </reference>
        </references>
      </pivotArea>
    </chartFormat>
    <chartFormat chart="16" format="1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BA0132C-9C4A-B648-B0F6-107353D798F6}" name="PivotTable19"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4:C40" firstHeaderRow="0" firstDataRow="1" firstDataCol="1"/>
  <pivotFields count="11">
    <pivotField axis="axisRow" showAll="0">
      <items count="16">
        <item x="2"/>
        <item x="13"/>
        <item x="1"/>
        <item x="4"/>
        <item x="5"/>
        <item x="0"/>
        <item x="10"/>
        <item x="12"/>
        <item x="8"/>
        <item x="14"/>
        <item x="11"/>
        <item x="9"/>
        <item x="7"/>
        <item x="3"/>
        <item x="6"/>
        <item t="default"/>
      </items>
    </pivotField>
    <pivotField showAll="0">
      <items count="16">
        <item x="8"/>
        <item x="3"/>
        <item x="0"/>
        <item x="6"/>
        <item x="13"/>
        <item x="10"/>
        <item x="2"/>
        <item x="4"/>
        <item x="9"/>
        <item x="14"/>
        <item x="12"/>
        <item x="5"/>
        <item x="7"/>
        <item x="11"/>
        <item x="1"/>
        <item t="default"/>
      </items>
    </pivotField>
    <pivotField dataField="1" numFmtId="3" showAll="0"/>
    <pivotField dataField="1" numFmtId="3" showAll="0"/>
    <pivotField numFmtId="10" showAll="0"/>
    <pivotField showAll="0"/>
    <pivotField numFmtId="2" showAll="0"/>
    <pivotField showAll="0"/>
    <pivotField numFmtId="3" showAll="0"/>
    <pivotField numFmtId="10" showAll="0"/>
    <pivotField showAll="0">
      <items count="4">
        <item x="0"/>
        <item x="1"/>
        <item x="2"/>
        <item t="default"/>
      </items>
    </pivotField>
  </pivotFields>
  <rowFields count="1">
    <field x="0"/>
  </rowFields>
  <rowItems count="16">
    <i>
      <x/>
    </i>
    <i>
      <x v="1"/>
    </i>
    <i>
      <x v="2"/>
    </i>
    <i>
      <x v="3"/>
    </i>
    <i>
      <x v="4"/>
    </i>
    <i>
      <x v="5"/>
    </i>
    <i>
      <x v="6"/>
    </i>
    <i>
      <x v="7"/>
    </i>
    <i>
      <x v="8"/>
    </i>
    <i>
      <x v="9"/>
    </i>
    <i>
      <x v="10"/>
    </i>
    <i>
      <x v="11"/>
    </i>
    <i>
      <x v="12"/>
    </i>
    <i>
      <x v="13"/>
    </i>
    <i>
      <x v="14"/>
    </i>
    <i t="grand">
      <x/>
    </i>
  </rowItems>
  <colFields count="1">
    <field x="-2"/>
  </colFields>
  <colItems count="2">
    <i>
      <x/>
    </i>
    <i i="1">
      <x v="1"/>
    </i>
  </colItems>
  <dataFields count="2">
    <dataField name="Sum of Budget Allocated (₦)" fld="2" baseField="0" baseItem="0"/>
    <dataField name="Sum of Budget Spent (₦)" fld="3" baseField="0" baseItem="0"/>
  </dataFields>
  <formats count="1">
    <format dxfId="11">
      <pivotArea collapsedLevelsAreSubtotals="1" fieldPosition="0">
        <references count="2">
          <reference field="4294967294" count="2" selected="0">
            <x v="0"/>
            <x v="1"/>
          </reference>
          <reference field="0" count="0"/>
        </references>
      </pivotArea>
    </format>
  </format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4" format="5"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5E6C39-C167-1A4C-A901-A03649D89B89}" name="PivotTable18"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9" firstHeaderRow="1" firstDataRow="1" firstDataCol="1"/>
  <pivotFields count="11">
    <pivotField showAll="0">
      <items count="16">
        <item x="2"/>
        <item x="13"/>
        <item x="1"/>
        <item x="4"/>
        <item x="5"/>
        <item x="0"/>
        <item x="10"/>
        <item x="12"/>
        <item x="8"/>
        <item x="14"/>
        <item x="11"/>
        <item x="9"/>
        <item x="7"/>
        <item x="3"/>
        <item x="6"/>
        <item t="default"/>
      </items>
    </pivotField>
    <pivotField axis="axisRow" showAll="0">
      <items count="16">
        <item x="8"/>
        <item x="3"/>
        <item x="0"/>
        <item x="6"/>
        <item x="13"/>
        <item x="10"/>
        <item x="2"/>
        <item x="4"/>
        <item x="9"/>
        <item x="14"/>
        <item x="12"/>
        <item x="5"/>
        <item x="7"/>
        <item x="11"/>
        <item x="1"/>
        <item t="default"/>
      </items>
    </pivotField>
    <pivotField numFmtId="3" showAll="0"/>
    <pivotField numFmtId="3" showAll="0"/>
    <pivotField numFmtId="10" showAll="0"/>
    <pivotField showAll="0"/>
    <pivotField numFmtId="2" showAll="0"/>
    <pivotField showAll="0"/>
    <pivotField numFmtId="3" showAll="0"/>
    <pivotField dataField="1" numFmtId="10" showAll="0"/>
    <pivotField showAll="0">
      <items count="4">
        <item x="0"/>
        <item x="1"/>
        <item x="2"/>
        <item t="default"/>
      </items>
    </pivotField>
  </pivotFields>
  <rowFields count="1">
    <field x="1"/>
  </rowFields>
  <rowItems count="16">
    <i>
      <x/>
    </i>
    <i>
      <x v="1"/>
    </i>
    <i>
      <x v="2"/>
    </i>
    <i>
      <x v="3"/>
    </i>
    <i>
      <x v="4"/>
    </i>
    <i>
      <x v="5"/>
    </i>
    <i>
      <x v="6"/>
    </i>
    <i>
      <x v="7"/>
    </i>
    <i>
      <x v="8"/>
    </i>
    <i>
      <x v="9"/>
    </i>
    <i>
      <x v="10"/>
    </i>
    <i>
      <x v="11"/>
    </i>
    <i>
      <x v="12"/>
    </i>
    <i>
      <x v="13"/>
    </i>
    <i>
      <x v="14"/>
    </i>
    <i t="grand">
      <x/>
    </i>
  </rowItems>
  <colItems count="1">
    <i/>
  </colItems>
  <dataFields count="1">
    <dataField name="Average of Performance Score " fld="9" subtotal="average" baseField="0" baseItem="0"/>
  </dataField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issioner_Ranking" xr10:uid="{9882A342-6E76-FD47-80DD-F5B70F48A198}" sourceName="Commissioner Ranking">
  <pivotTables>
    <pivotTable tabId="2" name="PivotTable20"/>
    <pivotTable tabId="2" name="PivotTable18"/>
    <pivotTable tabId="2" name="PivotTable19"/>
    <pivotTable tabId="2" name="PivotTable21"/>
  </pivotTables>
  <data>
    <tabular pivotCacheId="1261395670">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issioner Ranking" xr10:uid="{1FB826D5-5599-F94B-B26F-2577D0534515}" cache="Slicer_Commissioner_Ranking" caption="Commissioner Ranking" columnCount="3" showCaption="0" style="SlicerStyleLight5 2" rowHeight="4572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F48445-462D-814E-A01D-382C8D9F2B49}" name="Table4" displayName="Table4" ref="A1:K16" totalsRowShown="0" headerRowDxfId="9" headerRowBorderDxfId="8" tableBorderDxfId="7">
  <autoFilter ref="A1:K16" xr:uid="{13F48445-462D-814E-A01D-382C8D9F2B49}"/>
  <tableColumns count="11">
    <tableColumn id="1" xr3:uid="{2711B9AA-8DF7-9043-B67B-246659A02801}" name="Ministry"/>
    <tableColumn id="2" xr3:uid="{48649E0D-4E7E-054D-8095-57210AE3402B}" name="Commissioner"/>
    <tableColumn id="3" xr3:uid="{9D27E92E-97A9-E647-A734-37BF43D0B4F0}" name="Budget Allocated (₦)" dataDxfId="6"/>
    <tableColumn id="4" xr3:uid="{27088731-0E9E-5243-8255-18B7A67CAAA2}" name="Budget Spent (₦)" dataDxfId="5"/>
    <tableColumn id="5" xr3:uid="{C872EE36-2D48-D84B-97D6-422363ADE381}" name="Budget Efficiency" dataDxfId="4"/>
    <tableColumn id="6" xr3:uid="{312FA99F-7580-0F47-8699-DBA7D7179878}" name="Results Delivered"/>
    <tableColumn id="7" xr3:uid="{4DFC77D5-8468-4449-B106-56851E73E9FA}" name="Results Impact" dataDxfId="3"/>
    <tableColumn id="8" xr3:uid="{F82022DF-C157-BE43-8C2E-643C9533B6C2}" name="Impact Category">
      <calculatedColumnFormula array="1">_xlfn.IFS(G2&gt;=8,"High Impact", G2&gt;=5,"Medium Impact",G2&lt;=4.9,"Low Impact")</calculatedColumnFormula>
    </tableColumn>
    <tableColumn id="9" xr3:uid="{9093B88A-9891-CF48-B9E5-3DE75432C9C7}" name="Beneficiaries Covered" dataDxfId="2"/>
    <tableColumn id="10" xr3:uid="{2054DD0A-33D5-F645-ABF0-9DBC7F0781E1}" name="Performance Score " dataDxfId="1" dataCellStyle="Per cent"/>
    <tableColumn id="11" xr3:uid="{ECDE8806-F984-6541-9398-3CFD7DADE7AA}" name="Commissioner Ranking" dataDxfId="0" dataCellStyle="Per cent">
      <calculatedColumnFormula array="1">_xlfn.IFS(J2&gt;=0.8, "Green Commissioner", J2&gt;=0.5, "Amber Commissioner", J2&lt;=0.49,"Red Commissioner")</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zoomScale="110" workbookViewId="0">
      <selection activeCell="A2" sqref="A2:K16"/>
    </sheetView>
  </sheetViews>
  <sheetFormatPr baseColWidth="10" defaultColWidth="8.83203125" defaultRowHeight="15" x14ac:dyDescent="0.2"/>
  <cols>
    <col min="1" max="1" width="23.83203125" bestFit="1" customWidth="1"/>
    <col min="2" max="2" width="17.6640625" bestFit="1" customWidth="1"/>
    <col min="3" max="3" width="18.83203125" customWidth="1"/>
    <col min="4" max="4" width="16" customWidth="1"/>
    <col min="5" max="5" width="20.1640625" bestFit="1" customWidth="1"/>
    <col min="6" max="6" width="16.33203125" customWidth="1"/>
    <col min="7" max="7" width="14.1640625" customWidth="1"/>
    <col min="8" max="8" width="15.5" customWidth="1"/>
    <col min="9" max="9" width="19.33203125" customWidth="1"/>
    <col min="10" max="10" width="21.33203125" customWidth="1"/>
    <col min="11" max="11" width="20.33203125" customWidth="1"/>
  </cols>
  <sheetData>
    <row r="1" spans="1:12" x14ac:dyDescent="0.2">
      <c r="A1" s="6" t="s">
        <v>0</v>
      </c>
      <c r="B1" s="6" t="s">
        <v>1</v>
      </c>
      <c r="C1" s="6" t="s">
        <v>2</v>
      </c>
      <c r="D1" s="6" t="s">
        <v>3</v>
      </c>
      <c r="E1" s="6" t="s">
        <v>4</v>
      </c>
      <c r="F1" s="6" t="s">
        <v>5</v>
      </c>
      <c r="G1" s="6" t="s">
        <v>6</v>
      </c>
      <c r="H1" s="6" t="s">
        <v>39</v>
      </c>
      <c r="I1" s="6" t="s">
        <v>7</v>
      </c>
      <c r="J1" s="6" t="s">
        <v>40</v>
      </c>
      <c r="K1" s="6" t="s">
        <v>8</v>
      </c>
      <c r="L1" s="1"/>
    </row>
    <row r="2" spans="1:12" x14ac:dyDescent="0.2">
      <c r="A2" t="s">
        <v>9</v>
      </c>
      <c r="B2" t="s">
        <v>24</v>
      </c>
      <c r="C2" s="3">
        <v>3746317213</v>
      </c>
      <c r="D2" s="3">
        <v>1376799780.51</v>
      </c>
      <c r="E2" s="4">
        <v>0.36799999999999999</v>
      </c>
      <c r="F2">
        <v>45</v>
      </c>
      <c r="G2" s="5">
        <v>4.5999999999999996</v>
      </c>
      <c r="H2" t="str" cm="1">
        <f t="array" ref="H2">_xlfn.IFS(G2&gt;=8,"High Impact", G2&gt;=5,"Medium Impact",G2&lt;=4.9,"Low Impact")</f>
        <v>Low Impact</v>
      </c>
      <c r="I2" s="3">
        <v>196316</v>
      </c>
      <c r="J2" s="16">
        <v>0.70199999999999996</v>
      </c>
      <c r="K2" s="2" t="str" cm="1">
        <f t="array" ref="K2">_xlfn.IFS(J2&gt;=0.8, "Green Commissioner", J2&gt;=0.5, "Amber Commissioner", J2&lt;=0.49,"Red Commissioner")</f>
        <v>Amber Commissioner</v>
      </c>
    </row>
    <row r="3" spans="1:12" x14ac:dyDescent="0.2">
      <c r="A3" t="s">
        <v>10</v>
      </c>
      <c r="B3" t="s">
        <v>25</v>
      </c>
      <c r="C3" s="3">
        <v>4163119785</v>
      </c>
      <c r="D3" s="3">
        <v>3429118641.96</v>
      </c>
      <c r="E3" s="4">
        <v>0.82399999999999995</v>
      </c>
      <c r="F3">
        <v>79</v>
      </c>
      <c r="G3" s="5">
        <v>3.6</v>
      </c>
      <c r="H3" t="str" cm="1">
        <f t="array" ref="H3">_xlfn.IFS(G3&gt;=8,"High Impact", G3&gt;=5,"Medium Impact",G3&lt;=4.9,"Low Impact")</f>
        <v>Low Impact</v>
      </c>
      <c r="I3" s="3">
        <v>492417</v>
      </c>
      <c r="J3" s="16">
        <v>0.81899999999999995</v>
      </c>
      <c r="K3" s="2" t="str" cm="1">
        <f t="array" ref="K3">_xlfn.IFS(J3&gt;=0.8, "Green Commissioner", J3&gt;=0.5, "Amber Commissioner", J3&lt;=0.49,"Red Commissioner")</f>
        <v>Green Commissioner</v>
      </c>
    </row>
    <row r="4" spans="1:12" x14ac:dyDescent="0.2">
      <c r="A4" t="s">
        <v>11</v>
      </c>
      <c r="B4" t="s">
        <v>26</v>
      </c>
      <c r="C4" s="3">
        <v>1136505587</v>
      </c>
      <c r="D4" s="3">
        <v>472316569.94999999</v>
      </c>
      <c r="E4" s="4">
        <v>0.41599999999999998</v>
      </c>
      <c r="F4">
        <v>39</v>
      </c>
      <c r="G4" s="5">
        <v>6.3</v>
      </c>
      <c r="H4" t="str" cm="1">
        <f t="array" ref="H4">_xlfn.IFS(G4&gt;=8,"High Impact", G4&gt;=5,"Medium Impact",G4&lt;=4.9,"Low Impact")</f>
        <v>Medium Impact</v>
      </c>
      <c r="I4" s="3">
        <v>77824</v>
      </c>
      <c r="J4" s="16">
        <v>0.751</v>
      </c>
      <c r="K4" s="2" t="str" cm="1">
        <f t="array" ref="K4">_xlfn.IFS(J4&gt;=0.8, "Green Commissioner", J4&gt;=0.5, "Amber Commissioner", J4&lt;=0.49,"Red Commissioner")</f>
        <v>Amber Commissioner</v>
      </c>
    </row>
    <row r="5" spans="1:12" x14ac:dyDescent="0.2">
      <c r="A5" t="s">
        <v>12</v>
      </c>
      <c r="B5" t="s">
        <v>27</v>
      </c>
      <c r="C5" s="3">
        <v>3410529190</v>
      </c>
      <c r="D5" s="3">
        <v>2903089269.8400002</v>
      </c>
      <c r="E5" s="4">
        <v>0.85099999999999998</v>
      </c>
      <c r="F5">
        <v>79</v>
      </c>
      <c r="G5" s="5">
        <v>5.7</v>
      </c>
      <c r="H5" t="str" cm="1">
        <f t="array" ref="H5">_xlfn.IFS(G5&gt;=8,"High Impact", G5&gt;=5,"Medium Impact",G5&lt;=4.9,"Low Impact")</f>
        <v>Medium Impact</v>
      </c>
      <c r="I5" s="3">
        <v>521029</v>
      </c>
      <c r="J5" s="16">
        <v>0.86899999999999999</v>
      </c>
      <c r="K5" s="2" t="str" cm="1">
        <f t="array" ref="K5">_xlfn.IFS(J5&gt;=0.8, "Green Commissioner", J5&gt;=0.5, "Amber Commissioner", J5&lt;=0.49,"Red Commissioner")</f>
        <v>Green Commissioner</v>
      </c>
    </row>
    <row r="6" spans="1:12" x14ac:dyDescent="0.2">
      <c r="A6" t="s">
        <v>13</v>
      </c>
      <c r="B6" t="s">
        <v>28</v>
      </c>
      <c r="C6" s="3">
        <v>7825844140</v>
      </c>
      <c r="D6" s="3">
        <v>7173179066.29</v>
      </c>
      <c r="E6" s="4">
        <v>0.91700000000000004</v>
      </c>
      <c r="F6">
        <v>10</v>
      </c>
      <c r="G6" s="5">
        <v>7.9</v>
      </c>
      <c r="H6" t="str" cm="1">
        <f t="array" ref="H6">_xlfn.IFS(G6&gt;=8,"High Impact", G6&gt;=5,"Medium Impact",G6&lt;=4.9,"Low Impact")</f>
        <v>Medium Impact</v>
      </c>
      <c r="I6" s="3">
        <v>217414</v>
      </c>
      <c r="J6" s="16">
        <v>0.67500000000000004</v>
      </c>
      <c r="K6" s="2" t="str" cm="1">
        <f t="array" ref="K6">_xlfn.IFS(J6&gt;=0.8, "Green Commissioner", J6&gt;=0.5, "Amber Commissioner", J6&lt;=0.49,"Red Commissioner")</f>
        <v>Amber Commissioner</v>
      </c>
    </row>
    <row r="7" spans="1:12" x14ac:dyDescent="0.2">
      <c r="A7" t="s">
        <v>14</v>
      </c>
      <c r="B7" t="s">
        <v>29</v>
      </c>
      <c r="C7" s="3">
        <v>8293453178</v>
      </c>
      <c r="D7" s="3">
        <v>4878004821.5699997</v>
      </c>
      <c r="E7" s="4">
        <v>0.58799999999999997</v>
      </c>
      <c r="F7">
        <v>29</v>
      </c>
      <c r="G7" s="5">
        <v>4.4000000000000004</v>
      </c>
      <c r="H7" t="str" cm="1">
        <f t="array" ref="H7">_xlfn.IFS(G7&gt;=8,"High Impact", G7&gt;=5,"Medium Impact",G7&lt;=4.9,"Low Impact")</f>
        <v>Low Impact</v>
      </c>
      <c r="I7" s="3">
        <v>850581</v>
      </c>
      <c r="J7" s="16">
        <v>0.64300000000000002</v>
      </c>
      <c r="K7" s="2" t="str" cm="1">
        <f t="array" ref="K7">_xlfn.IFS(J7&gt;=0.8, "Green Commissioner", J7&gt;=0.5, "Amber Commissioner", J7&lt;=0.49,"Red Commissioner")</f>
        <v>Amber Commissioner</v>
      </c>
    </row>
    <row r="8" spans="1:12" x14ac:dyDescent="0.2">
      <c r="A8" s="11" t="s">
        <v>15</v>
      </c>
      <c r="B8" s="7" t="s">
        <v>30</v>
      </c>
      <c r="C8" s="13">
        <v>3000000000</v>
      </c>
      <c r="D8" s="13">
        <v>750000000</v>
      </c>
      <c r="E8" s="19">
        <v>0.25</v>
      </c>
      <c r="F8" s="12">
        <v>5</v>
      </c>
      <c r="G8" s="14">
        <v>3.5</v>
      </c>
      <c r="H8" s="12" t="str" cm="1">
        <f t="array" ref="H8">_xlfn.IFS(G8&gt;=8,"High Impact", G8&gt;=5,"Medium Impact",G8&lt;=4.9,"Low Impact")</f>
        <v>Low Impact</v>
      </c>
      <c r="I8" s="13">
        <v>1000</v>
      </c>
      <c r="J8" s="17">
        <v>0.35</v>
      </c>
      <c r="K8" s="15" t="str" cm="1">
        <f t="array" ref="K8">_xlfn.IFS(J8&gt;=0.8, "Green Commissioner", J8&gt;=0.5, "Amber Commissioner", J8&lt;=0.49,"Red Commissioner")</f>
        <v>Red Commissioner</v>
      </c>
    </row>
    <row r="9" spans="1:12" x14ac:dyDescent="0.2">
      <c r="A9" t="s">
        <v>16</v>
      </c>
      <c r="B9" t="s">
        <v>31</v>
      </c>
      <c r="C9" s="3">
        <v>7887950851</v>
      </c>
      <c r="D9" s="3">
        <v>7217394502.8800001</v>
      </c>
      <c r="E9" s="4">
        <v>0.91500000000000004</v>
      </c>
      <c r="F9">
        <v>68</v>
      </c>
      <c r="G9" s="5">
        <v>6.5</v>
      </c>
      <c r="H9" t="str" cm="1">
        <f t="array" ref="H9">_xlfn.IFS(G9&gt;=8,"High Impact", G9&gt;=5,"Medium Impact",G9&lt;=4.9,"Low Impact")</f>
        <v>Medium Impact</v>
      </c>
      <c r="I9" s="3">
        <v>446922</v>
      </c>
      <c r="J9" s="16">
        <v>0.88700000000000001</v>
      </c>
      <c r="K9" s="2" t="str" cm="1">
        <f t="array" ref="K9">_xlfn.IFS(J9&gt;=0.8, "Green Commissioner", J9&gt;=0.5, "Amber Commissioner", J9&lt;=0.49,"Red Commissioner")</f>
        <v>Green Commissioner</v>
      </c>
    </row>
    <row r="10" spans="1:12" x14ac:dyDescent="0.2">
      <c r="A10" s="7" t="s">
        <v>17</v>
      </c>
      <c r="B10" s="7" t="s">
        <v>32</v>
      </c>
      <c r="C10" s="9">
        <v>4500000000</v>
      </c>
      <c r="D10" s="9">
        <v>1500000000</v>
      </c>
      <c r="E10" s="20">
        <v>0.33</v>
      </c>
      <c r="F10" s="7">
        <v>6</v>
      </c>
      <c r="G10" s="8">
        <v>4</v>
      </c>
      <c r="H10" s="7" t="str" cm="1">
        <f t="array" ref="H10">_xlfn.IFS(G10&gt;=8,"High Impact", G10&gt;=5,"Medium Impact",G10&lt;=4.9,"Low Impact")</f>
        <v>Low Impact</v>
      </c>
      <c r="I10" s="9">
        <v>2000</v>
      </c>
      <c r="J10" s="18">
        <v>0.28999999999999998</v>
      </c>
      <c r="K10" s="10" t="str" cm="1">
        <f t="array" ref="K10">_xlfn.IFS(J10&gt;=0.8, "Green Commissioner", J10&gt;=0.5, "Amber Commissioner", J10&lt;=0.49,"Red Commissioner")</f>
        <v>Red Commissioner</v>
      </c>
    </row>
    <row r="11" spans="1:12" x14ac:dyDescent="0.2">
      <c r="A11" t="s">
        <v>18</v>
      </c>
      <c r="B11" t="s">
        <v>33</v>
      </c>
      <c r="C11" s="3">
        <v>1298737106</v>
      </c>
      <c r="D11" s="3">
        <v>1055723033.16</v>
      </c>
      <c r="E11" s="4">
        <v>0.81299999999999994</v>
      </c>
      <c r="F11">
        <v>47</v>
      </c>
      <c r="G11" s="5">
        <v>9.4</v>
      </c>
      <c r="H11" t="str" cm="1">
        <f t="array" ref="H11">_xlfn.IFS(G11&gt;=8,"High Impact", G11&gt;=5,"Medium Impact",G11&lt;=4.9,"Low Impact")</f>
        <v>High Impact</v>
      </c>
      <c r="I11" s="3">
        <v>294098</v>
      </c>
      <c r="J11" s="16">
        <v>0.93200000000000005</v>
      </c>
      <c r="K11" s="2" t="str" cm="1">
        <f t="array" ref="K11">_xlfn.IFS(J11&gt;=0.8, "Green Commissioner", J11&gt;=0.5, "Amber Commissioner", J11&lt;=0.49,"Red Commissioner")</f>
        <v>Green Commissioner</v>
      </c>
    </row>
    <row r="12" spans="1:12" x14ac:dyDescent="0.2">
      <c r="A12" t="s">
        <v>19</v>
      </c>
      <c r="B12" t="s">
        <v>34</v>
      </c>
      <c r="C12" s="3">
        <v>4721519026</v>
      </c>
      <c r="D12" s="3">
        <v>2908872901.7600002</v>
      </c>
      <c r="E12" s="4">
        <v>0.61599999999999999</v>
      </c>
      <c r="F12">
        <v>68</v>
      </c>
      <c r="G12" s="5">
        <v>7.1</v>
      </c>
      <c r="H12" t="str" cm="1">
        <f t="array" ref="H12">_xlfn.IFS(G12&gt;=8,"High Impact", G12&gt;=5,"Medium Impact",G12&lt;=4.9,"Low Impact")</f>
        <v>Medium Impact</v>
      </c>
      <c r="I12" s="3">
        <v>432554</v>
      </c>
      <c r="J12" s="16">
        <v>0.82699999999999996</v>
      </c>
      <c r="K12" s="2" t="str" cm="1">
        <f t="array" ref="K12">_xlfn.IFS(J12&gt;=0.8, "Green Commissioner", J12&gt;=0.5, "Amber Commissioner", J12&lt;=0.49,"Red Commissioner")</f>
        <v>Green Commissioner</v>
      </c>
    </row>
    <row r="13" spans="1:12" x14ac:dyDescent="0.2">
      <c r="A13" s="7" t="s">
        <v>20</v>
      </c>
      <c r="B13" s="7" t="s">
        <v>35</v>
      </c>
      <c r="C13" s="9">
        <v>6000000000</v>
      </c>
      <c r="D13" s="9">
        <v>2100000000</v>
      </c>
      <c r="E13" s="20">
        <v>0.35</v>
      </c>
      <c r="F13" s="7">
        <v>8</v>
      </c>
      <c r="G13" s="8">
        <v>3.2</v>
      </c>
      <c r="H13" s="7" t="str" cm="1">
        <f t="array" ref="H13">_xlfn.IFS(G13&gt;=8,"High Impact", G13&gt;=5,"Medium Impact",G13&lt;=4.9,"Low Impact")</f>
        <v>Low Impact</v>
      </c>
      <c r="I13" s="9">
        <v>5000</v>
      </c>
      <c r="J13" s="18">
        <v>0.28000000000000003</v>
      </c>
      <c r="K13" s="10" t="str" cm="1">
        <f t="array" ref="K13">_xlfn.IFS(J13&gt;=0.8, "Green Commissioner", J13&gt;=0.5, "Amber Commissioner", J13&lt;=0.49,"Red Commissioner")</f>
        <v>Red Commissioner</v>
      </c>
    </row>
    <row r="14" spans="1:12" x14ac:dyDescent="0.2">
      <c r="A14" t="s">
        <v>21</v>
      </c>
      <c r="B14" t="s">
        <v>36</v>
      </c>
      <c r="C14" s="3">
        <v>3783290795</v>
      </c>
      <c r="D14" s="3">
        <v>2937315586.9299998</v>
      </c>
      <c r="E14" s="4">
        <v>0.77600000000000002</v>
      </c>
      <c r="F14">
        <v>31</v>
      </c>
      <c r="G14" s="5">
        <v>6.5</v>
      </c>
      <c r="H14" t="str" cm="1">
        <f t="array" ref="H14">_xlfn.IFS(G14&gt;=8,"High Impact", G14&gt;=5,"Medium Impact",G14&lt;=4.9,"Low Impact")</f>
        <v>Medium Impact</v>
      </c>
      <c r="I14" s="3">
        <v>306702</v>
      </c>
      <c r="J14" s="16">
        <v>0.86299999999999999</v>
      </c>
      <c r="K14" s="2" t="str" cm="1">
        <f t="array" ref="K14">_xlfn.IFS(J14&gt;=0.8, "Green Commissioner", J14&gt;=0.5, "Amber Commissioner", J14&lt;=0.49,"Red Commissioner")</f>
        <v>Green Commissioner</v>
      </c>
    </row>
    <row r="15" spans="1:12" x14ac:dyDescent="0.2">
      <c r="A15" t="s">
        <v>22</v>
      </c>
      <c r="B15" t="s">
        <v>37</v>
      </c>
      <c r="C15" s="3">
        <v>5996775663</v>
      </c>
      <c r="D15" s="3">
        <v>3691727892.8800001</v>
      </c>
      <c r="E15" s="4">
        <v>0.61599999999999999</v>
      </c>
      <c r="F15">
        <v>38</v>
      </c>
      <c r="G15" s="5">
        <v>7.4</v>
      </c>
      <c r="H15" t="str" cm="1">
        <f t="array" ref="H15">_xlfn.IFS(G15&gt;=8,"High Impact", G15&gt;=5,"Medium Impact",G15&lt;=4.9,"Low Impact")</f>
        <v>Medium Impact</v>
      </c>
      <c r="I15" s="3">
        <v>855635</v>
      </c>
      <c r="J15" s="16">
        <v>0.83299999999999996</v>
      </c>
      <c r="K15" s="2" t="str" cm="1">
        <f t="array" ref="K15">_xlfn.IFS(J15&gt;=0.8, "Green Commissioner", J15&gt;=0.5, "Amber Commissioner", J15&lt;=0.49,"Red Commissioner")</f>
        <v>Green Commissioner</v>
      </c>
    </row>
    <row r="16" spans="1:12" x14ac:dyDescent="0.2">
      <c r="A16" t="s">
        <v>23</v>
      </c>
      <c r="B16" t="s">
        <v>38</v>
      </c>
      <c r="C16" s="3">
        <v>4332894265</v>
      </c>
      <c r="D16" s="3">
        <v>2211221746.9499998</v>
      </c>
      <c r="E16" s="4">
        <v>0.51</v>
      </c>
      <c r="F16">
        <v>14</v>
      </c>
      <c r="G16" s="5">
        <v>8.1999999999999993</v>
      </c>
      <c r="H16" t="str" cm="1">
        <f t="array" ref="H16">_xlfn.IFS(G16&gt;=8,"High Impact", G16&gt;=5,"Medium Impact",G16&lt;=4.9,"Low Impact")</f>
        <v>High Impact</v>
      </c>
      <c r="I16" s="3">
        <v>470651</v>
      </c>
      <c r="J16" s="16">
        <v>0.70699999999999996</v>
      </c>
      <c r="K16" s="2" t="str" cm="1">
        <f t="array" ref="K16">_xlfn.IFS(J16&gt;=0.8, "Green Commissioner", J16&gt;=0.5, "Amber Commissioner", J16&lt;=0.49,"Red Commissioner")</f>
        <v>Amber Commissioner</v>
      </c>
    </row>
    <row r="18" spans="4:11" x14ac:dyDescent="0.2">
      <c r="I18" s="29">
        <f>SUM(Table4[Beneficiaries Covered])</f>
        <v>5170143</v>
      </c>
      <c r="J18" s="27">
        <f>AVERAGE(Table4[[Performance Score ]])</f>
        <v>0.69520000000000004</v>
      </c>
    </row>
    <row r="19" spans="4:11" x14ac:dyDescent="0.2">
      <c r="E19" s="4">
        <f>AVERAGE(Table4[Budget Efficiency])</f>
        <v>0.60933333333333328</v>
      </c>
    </row>
    <row r="20" spans="4:11" x14ac:dyDescent="0.2">
      <c r="D20" s="26" t="s">
        <v>57</v>
      </c>
      <c r="E20" s="27">
        <f>100%-ABE</f>
        <v>0.39066666666666672</v>
      </c>
      <c r="J20" s="26" t="s">
        <v>55</v>
      </c>
      <c r="K20" s="28">
        <f>100%-K21</f>
        <v>0.30479999999999996</v>
      </c>
    </row>
    <row r="21" spans="4:11" x14ac:dyDescent="0.2">
      <c r="D21" s="26" t="s">
        <v>56</v>
      </c>
      <c r="E21" s="27">
        <f>AVERAGE(Table4[Budget Efficiency])</f>
        <v>0.60933333333333328</v>
      </c>
      <c r="J21" s="26" t="s">
        <v>54</v>
      </c>
      <c r="K21" s="27">
        <f>AVERAGE(Table4[[Performance Score ]])</f>
        <v>0.69520000000000004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8D6BE-18C8-5B40-8130-AB33B942DF3E}">
  <dimension ref="A3:M62"/>
  <sheetViews>
    <sheetView tabSelected="1" zoomScale="69" workbookViewId="0">
      <selection activeCell="D65" sqref="D65"/>
    </sheetView>
  </sheetViews>
  <sheetFormatPr baseColWidth="10" defaultRowHeight="15" x14ac:dyDescent="0.2"/>
  <cols>
    <col min="1" max="1" width="13.6640625" bestFit="1" customWidth="1"/>
    <col min="2" max="2" width="22.83203125" bestFit="1" customWidth="1"/>
    <col min="3" max="3" width="21.5" bestFit="1" customWidth="1"/>
    <col min="4" max="4" width="15.5" bestFit="1" customWidth="1"/>
    <col min="5" max="5" width="10" bestFit="1" customWidth="1"/>
    <col min="6" max="6" width="23.83203125" bestFit="1" customWidth="1"/>
    <col min="7" max="7" width="28.1640625" bestFit="1" customWidth="1"/>
    <col min="8" max="8" width="23.5" bestFit="1" customWidth="1"/>
    <col min="9" max="9" width="19.1640625" bestFit="1" customWidth="1"/>
    <col min="10" max="10" width="15.1640625" bestFit="1" customWidth="1"/>
    <col min="11" max="11" width="24.33203125" bestFit="1" customWidth="1"/>
    <col min="12" max="12" width="17.33203125" bestFit="1" customWidth="1"/>
    <col min="13" max="13" width="23.1640625" bestFit="1" customWidth="1"/>
    <col min="14" max="14" width="13.1640625" bestFit="1" customWidth="1"/>
    <col min="15" max="15" width="14.6640625" bestFit="1" customWidth="1"/>
    <col min="16" max="16" width="23.1640625" bestFit="1" customWidth="1"/>
    <col min="17" max="17" width="10" bestFit="1" customWidth="1"/>
  </cols>
  <sheetData>
    <row r="3" spans="1:2" x14ac:dyDescent="0.2">
      <c r="A3" s="22" t="s">
        <v>41</v>
      </c>
      <c r="B3" t="s">
        <v>43</v>
      </c>
    </row>
    <row r="4" spans="1:2" x14ac:dyDescent="0.2">
      <c r="A4" s="23" t="s">
        <v>32</v>
      </c>
      <c r="B4">
        <v>0.28999999999999998</v>
      </c>
    </row>
    <row r="5" spans="1:2" x14ac:dyDescent="0.2">
      <c r="A5" s="23" t="s">
        <v>27</v>
      </c>
      <c r="B5">
        <v>0.86899999999999999</v>
      </c>
    </row>
    <row r="6" spans="1:2" x14ac:dyDescent="0.2">
      <c r="A6" s="23" t="s">
        <v>24</v>
      </c>
      <c r="B6">
        <v>0.70199999999999996</v>
      </c>
    </row>
    <row r="7" spans="1:2" x14ac:dyDescent="0.2">
      <c r="A7" s="23" t="s">
        <v>30</v>
      </c>
      <c r="B7">
        <v>0.35</v>
      </c>
    </row>
    <row r="8" spans="1:2" x14ac:dyDescent="0.2">
      <c r="A8" s="23" t="s">
        <v>37</v>
      </c>
      <c r="B8">
        <v>0.83299999999999996</v>
      </c>
    </row>
    <row r="9" spans="1:2" x14ac:dyDescent="0.2">
      <c r="A9" s="23" t="s">
        <v>34</v>
      </c>
      <c r="B9">
        <v>0.82699999999999996</v>
      </c>
    </row>
    <row r="10" spans="1:2" x14ac:dyDescent="0.2">
      <c r="A10" s="23" t="s">
        <v>26</v>
      </c>
      <c r="B10">
        <v>0.751</v>
      </c>
    </row>
    <row r="11" spans="1:2" x14ac:dyDescent="0.2">
      <c r="A11" s="23" t="s">
        <v>28</v>
      </c>
      <c r="B11">
        <v>0.67500000000000004</v>
      </c>
    </row>
    <row r="12" spans="1:2" x14ac:dyDescent="0.2">
      <c r="A12" s="23" t="s">
        <v>33</v>
      </c>
      <c r="B12">
        <v>0.93200000000000005</v>
      </c>
    </row>
    <row r="13" spans="1:2" x14ac:dyDescent="0.2">
      <c r="A13" s="23" t="s">
        <v>38</v>
      </c>
      <c r="B13">
        <v>0.70699999999999996</v>
      </c>
    </row>
    <row r="14" spans="1:2" x14ac:dyDescent="0.2">
      <c r="A14" s="23" t="s">
        <v>36</v>
      </c>
      <c r="B14">
        <v>0.86299999999999999</v>
      </c>
    </row>
    <row r="15" spans="1:2" x14ac:dyDescent="0.2">
      <c r="A15" s="23" t="s">
        <v>29</v>
      </c>
      <c r="B15">
        <v>0.64300000000000002</v>
      </c>
    </row>
    <row r="16" spans="1:2" x14ac:dyDescent="0.2">
      <c r="A16" s="23" t="s">
        <v>31</v>
      </c>
      <c r="B16">
        <v>0.88700000000000001</v>
      </c>
    </row>
    <row r="17" spans="1:3" x14ac:dyDescent="0.2">
      <c r="A17" s="23" t="s">
        <v>35</v>
      </c>
      <c r="B17">
        <v>0.28000000000000003</v>
      </c>
    </row>
    <row r="18" spans="1:3" x14ac:dyDescent="0.2">
      <c r="A18" s="23" t="s">
        <v>25</v>
      </c>
      <c r="B18">
        <v>0.81899999999999995</v>
      </c>
    </row>
    <row r="19" spans="1:3" x14ac:dyDescent="0.2">
      <c r="A19" s="23" t="s">
        <v>42</v>
      </c>
      <c r="B19">
        <v>0.69520000000000004</v>
      </c>
    </row>
    <row r="24" spans="1:3" x14ac:dyDescent="0.2">
      <c r="A24" s="22" t="s">
        <v>41</v>
      </c>
      <c r="B24" t="s">
        <v>44</v>
      </c>
      <c r="C24" t="s">
        <v>45</v>
      </c>
    </row>
    <row r="25" spans="1:3" x14ac:dyDescent="0.2">
      <c r="A25" s="23" t="s">
        <v>11</v>
      </c>
      <c r="B25" s="24">
        <v>1136505587</v>
      </c>
      <c r="C25" s="24">
        <v>472316569.94999999</v>
      </c>
    </row>
    <row r="26" spans="1:3" x14ac:dyDescent="0.2">
      <c r="A26" s="23" t="s">
        <v>22</v>
      </c>
      <c r="B26" s="24">
        <v>5996775663</v>
      </c>
      <c r="C26" s="24">
        <v>3691727892.8800001</v>
      </c>
    </row>
    <row r="27" spans="1:3" x14ac:dyDescent="0.2">
      <c r="A27" s="23" t="s">
        <v>10</v>
      </c>
      <c r="B27" s="24">
        <v>4163119785</v>
      </c>
      <c r="C27" s="24">
        <v>3429118641.96</v>
      </c>
    </row>
    <row r="28" spans="1:3" x14ac:dyDescent="0.2">
      <c r="A28" s="23" t="s">
        <v>13</v>
      </c>
      <c r="B28" s="24">
        <v>7825844140</v>
      </c>
      <c r="C28" s="24">
        <v>7173179066.29</v>
      </c>
    </row>
    <row r="29" spans="1:3" x14ac:dyDescent="0.2">
      <c r="A29" s="23" t="s">
        <v>14</v>
      </c>
      <c r="B29" s="24">
        <v>8293453178</v>
      </c>
      <c r="C29" s="24">
        <v>4878004821.5699997</v>
      </c>
    </row>
    <row r="30" spans="1:3" x14ac:dyDescent="0.2">
      <c r="A30" s="23" t="s">
        <v>9</v>
      </c>
      <c r="B30" s="24">
        <v>3746317213</v>
      </c>
      <c r="C30" s="24">
        <v>1376799780.51</v>
      </c>
    </row>
    <row r="31" spans="1:3" x14ac:dyDescent="0.2">
      <c r="A31" s="23" t="s">
        <v>19</v>
      </c>
      <c r="B31" s="24">
        <v>4721519026</v>
      </c>
      <c r="C31" s="24">
        <v>2908872901.7600002</v>
      </c>
    </row>
    <row r="32" spans="1:3" x14ac:dyDescent="0.2">
      <c r="A32" s="23" t="s">
        <v>21</v>
      </c>
      <c r="B32" s="24">
        <v>3783290795</v>
      </c>
      <c r="C32" s="24">
        <v>2937315586.9299998</v>
      </c>
    </row>
    <row r="33" spans="1:3" x14ac:dyDescent="0.2">
      <c r="A33" s="23" t="s">
        <v>17</v>
      </c>
      <c r="B33" s="24">
        <v>4500000000</v>
      </c>
      <c r="C33" s="24">
        <v>1500000000</v>
      </c>
    </row>
    <row r="34" spans="1:3" x14ac:dyDescent="0.2">
      <c r="A34" s="23" t="s">
        <v>23</v>
      </c>
      <c r="B34" s="24">
        <v>4332894265</v>
      </c>
      <c r="C34" s="24">
        <v>2211221746.9499998</v>
      </c>
    </row>
    <row r="35" spans="1:3" x14ac:dyDescent="0.2">
      <c r="A35" s="23" t="s">
        <v>20</v>
      </c>
      <c r="B35" s="24">
        <v>6000000000</v>
      </c>
      <c r="C35" s="24">
        <v>2100000000</v>
      </c>
    </row>
    <row r="36" spans="1:3" x14ac:dyDescent="0.2">
      <c r="A36" s="23" t="s">
        <v>18</v>
      </c>
      <c r="B36" s="24">
        <v>1298737106</v>
      </c>
      <c r="C36" s="24">
        <v>1055723033.16</v>
      </c>
    </row>
    <row r="37" spans="1:3" x14ac:dyDescent="0.2">
      <c r="A37" s="23" t="s">
        <v>16</v>
      </c>
      <c r="B37" s="24">
        <v>7887950851</v>
      </c>
      <c r="C37" s="24">
        <v>7217394502.8800001</v>
      </c>
    </row>
    <row r="38" spans="1:3" x14ac:dyDescent="0.2">
      <c r="A38" s="23" t="s">
        <v>12</v>
      </c>
      <c r="B38" s="24">
        <v>3410529190</v>
      </c>
      <c r="C38" s="24">
        <v>2903089269.8400002</v>
      </c>
    </row>
    <row r="39" spans="1:3" x14ac:dyDescent="0.2">
      <c r="A39" s="23" t="s">
        <v>15</v>
      </c>
      <c r="B39" s="24">
        <v>3000000000</v>
      </c>
      <c r="C39" s="24">
        <v>750000000</v>
      </c>
    </row>
    <row r="40" spans="1:3" x14ac:dyDescent="0.2">
      <c r="A40" s="23" t="s">
        <v>42</v>
      </c>
      <c r="B40">
        <v>70096936799</v>
      </c>
      <c r="C40">
        <v>44604763814.679993</v>
      </c>
    </row>
    <row r="44" spans="1:3" x14ac:dyDescent="0.2">
      <c r="A44" s="22" t="s">
        <v>41</v>
      </c>
      <c r="B44" t="s">
        <v>46</v>
      </c>
    </row>
    <row r="45" spans="1:3" x14ac:dyDescent="0.2">
      <c r="A45" s="23" t="s">
        <v>51</v>
      </c>
      <c r="B45">
        <v>5</v>
      </c>
    </row>
    <row r="46" spans="1:3" x14ac:dyDescent="0.2">
      <c r="A46" s="23" t="s">
        <v>52</v>
      </c>
      <c r="B46">
        <v>7</v>
      </c>
    </row>
    <row r="47" spans="1:3" x14ac:dyDescent="0.2">
      <c r="A47" s="23" t="s">
        <v>53</v>
      </c>
      <c r="B47">
        <v>3</v>
      </c>
    </row>
    <row r="48" spans="1:3" x14ac:dyDescent="0.2">
      <c r="A48" s="23" t="s">
        <v>42</v>
      </c>
      <c r="B48">
        <v>15</v>
      </c>
    </row>
    <row r="52" spans="1:13" x14ac:dyDescent="0.2">
      <c r="A52" s="22" t="s">
        <v>41</v>
      </c>
      <c r="B52" t="s">
        <v>50</v>
      </c>
    </row>
    <row r="53" spans="1:13" x14ac:dyDescent="0.2">
      <c r="A53" s="23" t="s">
        <v>47</v>
      </c>
      <c r="B53" s="21">
        <v>8.8000000000000007</v>
      </c>
    </row>
    <row r="54" spans="1:13" x14ac:dyDescent="0.2">
      <c r="A54" s="23" t="s">
        <v>48</v>
      </c>
      <c r="B54" s="21">
        <v>3.8833333333333333</v>
      </c>
    </row>
    <row r="55" spans="1:13" x14ac:dyDescent="0.2">
      <c r="A55" s="23" t="s">
        <v>49</v>
      </c>
      <c r="B55" s="21">
        <v>6.7714285714285714</v>
      </c>
    </row>
    <row r="56" spans="1:13" x14ac:dyDescent="0.2">
      <c r="A56" s="23" t="s">
        <v>42</v>
      </c>
      <c r="B56">
        <v>5.8866666666666676</v>
      </c>
      <c r="L56" s="4"/>
    </row>
    <row r="57" spans="1:13" x14ac:dyDescent="0.2">
      <c r="L57" s="4"/>
    </row>
    <row r="62" spans="1:13" x14ac:dyDescent="0.2">
      <c r="L62" s="4"/>
      <c r="M62" s="4"/>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2EE2C-B111-F241-B32F-058FED850AEA}">
  <dimension ref="A1"/>
  <sheetViews>
    <sheetView showGridLines="0" showRowColHeaders="0" topLeftCell="A4" workbookViewId="0">
      <selection activeCell="B42" sqref="B42"/>
    </sheetView>
  </sheetViews>
  <sheetFormatPr baseColWidth="10" defaultRowHeight="15" x14ac:dyDescent="0.2"/>
  <cols>
    <col min="1" max="16384" width="10.83203125" style="2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Data</vt:lpstr>
      <vt:lpstr>Analysis</vt:lpstr>
      <vt:lpstr>Dashboard</vt:lpstr>
      <vt:lpstr>ABE</vt:lpstr>
      <vt:lpstr>APS</vt:lpstr>
      <vt:lpstr>TBR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Imam Malik</cp:lastModifiedBy>
  <dcterms:created xsi:type="dcterms:W3CDTF">2025-06-19T22:44:21Z</dcterms:created>
  <dcterms:modified xsi:type="dcterms:W3CDTF">2025-07-21T22:55:36Z</dcterms:modified>
</cp:coreProperties>
</file>