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24226"/>
  <mc:AlternateContent xmlns:mc="http://schemas.openxmlformats.org/markup-compatibility/2006">
    <mc:Choice Requires="x15">
      <x15ac:absPath xmlns:x15ac="http://schemas.microsoft.com/office/spreadsheetml/2010/11/ac" url="/Users/sirmalik/Desktop/"/>
    </mc:Choice>
  </mc:AlternateContent>
  <xr:revisionPtr revIDLastSave="0" documentId="8_{47D3F777-6A54-DF40-8C17-1C61854B83CA}" xr6:coauthVersionLast="47" xr6:coauthVersionMax="47" xr10:uidLastSave="{00000000-0000-0000-0000-000000000000}"/>
  <bookViews>
    <workbookView xWindow="1000" yWindow="600" windowWidth="30960" windowHeight="19160" xr2:uid="{00000000-000D-0000-FFFF-FFFF00000000}"/>
  </bookViews>
  <sheets>
    <sheet name="DashBoard" sheetId="5" r:id="rId1"/>
    <sheet name="Analysis" sheetId="4" r:id="rId2"/>
    <sheet name="Data" sheetId="2" r:id="rId3"/>
    <sheet name="raw data" sheetId="1" r:id="rId4"/>
  </sheets>
  <definedNames>
    <definedName name="_xlnm._FilterDatabase" localSheetId="2" hidden="1">Data!$B$22:$B$50</definedName>
    <definedName name="ABE">Data!$E$18</definedName>
    <definedName name="APS">Data!$J$18</definedName>
    <definedName name="ExternalData_1" localSheetId="2" hidden="1">Data!$A$1:$K$16</definedName>
    <definedName name="Slicer_Commissioner_Ranking">#N/A</definedName>
    <definedName name="TBC">Data!$I$18</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2" l="1"/>
  <c r="J22" i="2"/>
  <c r="F22" i="2"/>
  <c r="F21" i="2"/>
  <c r="E18" i="2"/>
  <c r="J18" i="2"/>
  <c r="I18" i="2"/>
  <c r="E3" i="2"/>
  <c r="E4" i="2"/>
  <c r="E5" i="2"/>
  <c r="E6" i="2"/>
  <c r="E7" i="2"/>
  <c r="E8" i="2"/>
  <c r="E9" i="2"/>
  <c r="E10" i="2"/>
  <c r="E11" i="2"/>
  <c r="E12" i="2"/>
  <c r="E13" i="2"/>
  <c r="E14" i="2"/>
  <c r="E15" i="2"/>
  <c r="E16" i="2"/>
  <c r="E2" i="2"/>
  <c r="K10" i="2" a="1"/>
  <c r="K10" i="2" s="1"/>
  <c r="H10" i="2" a="1"/>
  <c r="H10" i="2" s="1"/>
  <c r="H13" i="2" a="1"/>
  <c r="H1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A4654D-25D0-8F4B-9609-2E9B2150FEFE}"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<sst xmlns="http://schemas.openxmlformats.org/spreadsheetml/2006/main" count="137" uniqueCount="76">
  <si>
    <t>Ministry</t>
  </si>
  <si>
    <t>Commissioner</t>
  </si>
  <si>
    <t>Budget Allocated</t>
  </si>
  <si>
    <t>Budget Spent</t>
  </si>
  <si>
    <t>Budget Efficiency</t>
  </si>
  <si>
    <t>Results Delivered</t>
  </si>
  <si>
    <t>Results Impact</t>
  </si>
  <si>
    <t>Impact Category</t>
  </si>
  <si>
    <t>Beneficiaries Covered</t>
  </si>
  <si>
    <t>Performance Score</t>
  </si>
  <si>
    <t>Commissioner Ranking</t>
  </si>
  <si>
    <t>Ministry of Health</t>
  </si>
  <si>
    <t>Ministry of Education</t>
  </si>
  <si>
    <t>Ministry of Agriculture</t>
  </si>
  <si>
    <t>Ministry of Works</t>
  </si>
  <si>
    <t>Ministry of Environment</t>
  </si>
  <si>
    <t>Ministry of Finance</t>
  </si>
  <si>
    <t>Ministry of Youth and Sports</t>
  </si>
  <si>
    <t>Ministry of Women Affairs</t>
  </si>
  <si>
    <t>Ministry of Justice</t>
  </si>
  <si>
    <t>Ministry of Water Resources</t>
  </si>
  <si>
    <t>Ministry of Housing</t>
  </si>
  <si>
    <t>Ministry of Transport</t>
  </si>
  <si>
    <t>Ministry of Information</t>
  </si>
  <si>
    <t>Ministry of Commerce</t>
  </si>
  <si>
    <t>Ministry of Local Government</t>
  </si>
  <si>
    <t>Medium Impact</t>
  </si>
  <si>
    <t>High Impact</t>
  </si>
  <si>
    <t>Low Impact</t>
  </si>
  <si>
    <t>Amber Commissioner</t>
  </si>
  <si>
    <t>Red Commissioner</t>
  </si>
  <si>
    <t>Ministry,Commissioner,Budget Allocation,Amount Spent,Percentage Spent,Projects Completed,Impact Score,Impact Level,Beneficiaries,Efficiency Rate,Performance Rating</t>
  </si>
  <si>
    <t>Ministry of Health,Dr. Aminu Bello,8500000000,2550000000,30.00%,15,3.20,Low Impact,85000,32.00%,Red Commissioner</t>
  </si>
  <si>
    <t>Ministry of Education,Mrs. Zainab Yusuf,12000000000,10800000000,90.00%,125,8.80,High Impact,1850000,92.50%,Green Commissioner</t>
  </si>
  <si>
    <t>Ministry of Agriculture,Engr. Usman Danladi,6200000000,4340000000,70.00%,68,6.90,Medium Impact,920000,73.50%,Amber Commissioner</t>
  </si>
  <si>
    <t>Ministry of Works,Barr. Halima Shehu,9800000000,8330000000,85.00%,98,7.60,Medium Impact,1250000,87.20%,Green Commissioner</t>
  </si>
  <si>
    <t>Ministry of Environment,Mr. Ibrahim Garba,4500000000,3150000000,70.00%,52,6.40,Medium Impact,580000,72.80%,Amber Commissioner</t>
  </si>
  <si>
    <t>Ministry of Finance,Mrs. Aisha Adamu,15000000000,12750000000,85.00%,89,8.50,High Impact,2100000,88.70%,Green Commissioner</t>
  </si>
  <si>
    <t>Ministry of Youth and Sports,Dr. Musa Abdullahi,7200000000,2160000000,30.00%,12,3.10,Low Impact,25000,28.00%,Red Commissioner</t>
  </si>
  <si>
    <t>Ministry of Women Affairs,Mrs. Fatima Suleiman,5800000000,4060000000,70.00%,74,6.80,Medium Impact,850000,75.20%,Amber Commissioner</t>
  </si>
  <si>
    <t>Ministry of Justice,Barr. Abdullahi Lawal,3600000000,1080000000,30.00%,8,2.90,Low Impact,15000,31.00%,Red Commissioner</t>
  </si>
  <si>
    <t>Ministry of Water Resources,Mr. Kabiru Ahmed,8900000000,7565000000,85.00%,95,8.20,High Impact,1680000,89.30%,Green Commissioner</t>
  </si>
  <si>
    <t>Ministry of Housing,Engr. Bashir Umar,6500000000,4550000000,70.00%,58,6.20,Medium Impact,720000,74.80%,Amber Commissioner</t>
  </si>
  <si>
    <t>Ministry of Transport,Mrs. Hadiza Tanko,11000000000,3300000000,30.00%,18,3.40,Low Impact,45000,29.50%,Red Commissioner</t>
  </si>
  <si>
    <t>Ministry of Information,Mr. Yusuf Idris,4200000000,2940000000,70.00%,48,6.60,Medium Impact,380000,72.40%,Amber Commissioner</t>
  </si>
  <si>
    <t>Ministry of Commerce,Dr. Rahila Barde,7800000000,6630000000,85.00%,82,7.80,Medium Impact,1150000,86.80%,Green Commissioner</t>
  </si>
  <si>
    <t>Ministry of Local Government,Mr. Sani Bala,5200000000,1560000000,30.00%,11,3.30,Low Impact,35000,33.00%,Red Commissioner</t>
  </si>
  <si>
    <t>Green Commissioner</t>
  </si>
  <si>
    <t>Grand Total</t>
  </si>
  <si>
    <t>Average of Performance Score</t>
  </si>
  <si>
    <t>Dr. Hadiza Ibrahim</t>
  </si>
  <si>
    <t>Mr. Ibrahim Tanko</t>
  </si>
  <si>
    <t>Mrs. Zainab Garba</t>
  </si>
  <si>
    <t>Barr. Yusuf Abdullahi</t>
  </si>
  <si>
    <t>Engr. Bashiru Nuhu</t>
  </si>
  <si>
    <t>Mrs. Jummai Sulaiman</t>
  </si>
  <si>
    <t>Dr. Musa Kabir</t>
  </si>
  <si>
    <t>Mr. Rilwan Adeyemi</t>
  </si>
  <si>
    <t>Mrs. Amina Hassan</t>
  </si>
  <si>
    <t>Engr. Idris Bello</t>
  </si>
  <si>
    <t>Dr. Fatimah Lawal</t>
  </si>
  <si>
    <t>Barr. Kabiru Adamu</t>
  </si>
  <si>
    <t>Mrs. Halima Yusuf</t>
  </si>
  <si>
    <t>Mr. Sadiq Umar</t>
  </si>
  <si>
    <t>Engr. Ladi Danjuma</t>
  </si>
  <si>
    <t>Sum of Budget Allocated</t>
  </si>
  <si>
    <t>Sum of Budget Spent</t>
  </si>
  <si>
    <t>Count of Commissioner</t>
  </si>
  <si>
    <t>Average of Results Impact</t>
  </si>
  <si>
    <t>rest</t>
  </si>
  <si>
    <t>ABE</t>
  </si>
  <si>
    <t>Rest</t>
  </si>
  <si>
    <t>APS</t>
  </si>
  <si>
    <t>Amber Commissioners</t>
  </si>
  <si>
    <t>Green Commissioners</t>
  </si>
  <si>
    <t>Red Commissioners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</si>
</sst>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
    <numFmt numFmtId="165" formatCode="_(* #,##0_);_(* \(#,##0\);_(* &quot;-&quot;??_);_(@_)"/>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0" fillId="0" borderId="0" xfId="0" applyAlignment="1">
      <alignment horizontal="center" vertical="top"/>
    </xf>
    <xf numFmtId="3" fontId="0" fillId="2" borderId="0" xfId="0" applyNumberFormat="1" applyFill="1"/>
    <xf numFmtId="0" fontId="0" fillId="2" borderId="0" xfId="0" applyFill="1"/>
    <xf numFmtId="2" fontId="0" fillId="2" borderId="0" xfId="0" applyNumberFormat="1" applyFill="1"/>
    <xf numFmtId="10" fontId="0" fillId="2" borderId="0" xfId="2" applyNumberFormat="1" applyFont="1" applyFill="1" applyBorder="1"/>
    <xf numFmtId="3" fontId="0" fillId="2" borderId="2" xfId="0" applyNumberFormat="1" applyFill="1" applyBorder="1"/>
    <xf numFmtId="0" fontId="0" fillId="2" borderId="2" xfId="0" applyFill="1" applyBorder="1"/>
    <xf numFmtId="2" fontId="0" fillId="2" borderId="2" xfId="0" applyNumberFormat="1" applyFill="1" applyBorder="1"/>
    <xf numFmtId="10" fontId="0" fillId="2" borderId="2" xfId="2" applyNumberFormat="1" applyFont="1" applyFill="1" applyBorder="1"/>
    <xf numFmtId="9" fontId="0" fillId="2" borderId="3" xfId="2" applyFont="1" applyFill="1" applyBorder="1"/>
    <xf numFmtId="10" fontId="0" fillId="0" borderId="0" xfId="0" applyNumberFormat="1"/>
    <xf numFmtId="2" fontId="0" fillId="0" borderId="0" xfId="0" applyNumberFormat="1"/>
    <xf numFmtId="164" fontId="0" fillId="0" borderId="0" xfId="0" applyNumberFormat="1"/>
    <xf numFmtId="3" fontId="0" fillId="0" borderId="0" xfId="0" applyNumberFormat="1"/>
    <xf numFmtId="165" fontId="0" fillId="0" borderId="0" xfId="1" applyNumberFormat="1" applyFont="1"/>
    <xf numFmtId="165" fontId="0" fillId="2" borderId="2" xfId="1" applyNumberFormat="1" applyFont="1" applyFill="1" applyBorder="1"/>
    <xf numFmtId="165" fontId="0" fillId="2" borderId="0" xfId="1" applyNumberFormat="1" applyFont="1" applyFill="1" applyBorder="1"/>
    <xf numFmtId="0" fontId="0" fillId="0" borderId="0" xfId="0" pivotButton="1"/>
    <xf numFmtId="0" fontId="0" fillId="3" borderId="0" xfId="0" applyFill="1"/>
    <xf numFmtId="165" fontId="0" fillId="0" borderId="0" xfId="0" applyNumberFormat="1"/>
    <xf numFmtId="0" fontId="0" fillId="0" borderId="1" xfId="0" applyBorder="1"/>
    <xf numFmtId="10" fontId="0" fillId="0" borderId="1" xfId="0" applyNumberFormat="1" applyBorder="1"/>
    <xf numFmtId="9" fontId="0" fillId="0" borderId="1" xfId="0" applyNumberFormat="1" applyBorder="1"/>
  </cellXfs>
  <cellStyles count="3">
    <cellStyle name="Comma" xfId="1" builtinId="3"/>
    <cellStyle name="Normal" xfId="0" builtinId="0"/>
    <cellStyle name="Per cent" xfId="2" builtinId="5"/>
  </cellStyles>
  <dxfs count="13">
    <dxf>
      <numFmt numFmtId="0" formatCode="General"/>
    </dxf>
    <dxf>
      <numFmt numFmtId="14" formatCode="0.00%"/>
    </dxf>
    <dxf>
      <numFmt numFmtId="165" formatCode="_(* #,##0_);_(* \(#,##0\);_(* &quot;-&quot;??_);_(@_)"/>
    </dxf>
    <dxf>
      <numFmt numFmtId="0" formatCode="General"/>
    </dxf>
    <dxf>
      <numFmt numFmtId="2" formatCode="0.00"/>
    </dxf>
    <dxf>
      <numFmt numFmtId="164" formatCode="0.0%"/>
    </dxf>
    <dxf>
      <numFmt numFmtId="3" formatCode="#,##0"/>
    </dxf>
    <dxf>
      <numFmt numFmtId="3" formatCode="#,##0"/>
    </dxf>
    <dxf>
      <numFmt numFmtId="0" formatCode="General"/>
    </dxf>
    <dxf>
      <numFmt numFmtId="0" formatCode="General"/>
    </dxf>
    <dxf>
      <numFmt numFmtId="3" formatCode="#,##0"/>
    </dxf>
    <dxf>
      <font>
        <b/>
        <color theme="1"/>
      </font>
      <border>
        <bottom style="thin">
          <color theme="0" tint="-0.34998626667073579"/>
        </bottom>
        <vertical/>
        <horizontal/>
      </border>
    </dxf>
    <dxf>
      <font>
        <b val="0"/>
        <i val="0"/>
        <color theme="2" tint="-0.499984740745262"/>
      </font>
      <fill>
        <patternFill>
          <bgColor theme="1"/>
        </patternFill>
      </fill>
      <border diagonalUp="0" diagonalDown="0">
        <left/>
        <right/>
        <top/>
        <bottom/>
        <vertical/>
        <horizontal/>
      </border>
    </dxf>
  </dxfs>
  <tableStyles count="1" defaultTableStyle="TableStyleMedium9" defaultPivotStyle="PivotStyleLight16">
    <tableStyle name="SlicerStyleOther1 2" pivot="0" table="0" count="10" xr9:uid="{40A584D5-E794-864B-BD21-2DF02C4B0A4B}">
      <tableStyleElement type="wholeTable" dxfId="12"/>
      <tableStyleElement type="headerRow" dxfId="11"/>
    </tableStyle>
  </tableStyles>
  <colors>
    <mruColors>
      <color rgb="FF1B1F3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[Rano_State_Performance_Data.xlsx]Analysis!PivotTable3</c:name>
    <c:fmtId val="2"/>
  </c:pivotSource>
  <c:chart>
    <c:autoTitleDeleted val="1"/>
    <c:pivotFmts>
      <c:pivotFmt>
        <c:idx val="0"/>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c:f>
              <c:strCache>
                <c:ptCount val="1"/>
                <c:pt idx="0">
                  <c:v>Total</c:v>
                </c:pt>
              </c:strCache>
            </c:strRef>
          </c:tx>
          <c:spPr>
            <a:solidFill>
              <a:schemeClr val="bg2">
                <a:lumMod val="50000"/>
              </a:schemeClr>
            </a:solidFill>
            <a:ln>
              <a:noFill/>
            </a:ln>
            <a:effectLst/>
          </c:spPr>
          <c:invertIfNegative val="0"/>
          <c:cat>
            <c:strRef>
              <c:f>Analysis!$A$4:$A$19</c:f>
              <c:strCache>
                <c:ptCount val="15"/>
                <c:pt idx="0">
                  <c:v>Barr. Kabiru Adamu</c:v>
                </c:pt>
                <c:pt idx="1">
                  <c:v>Barr. Yusuf Abdullahi</c:v>
                </c:pt>
                <c:pt idx="2">
                  <c:v>Dr. Fatimah Lawal</c:v>
                </c:pt>
                <c:pt idx="3">
                  <c:v>Dr. Hadiza Ibrahim</c:v>
                </c:pt>
                <c:pt idx="4">
                  <c:v>Dr. Musa Kabir</c:v>
                </c:pt>
                <c:pt idx="5">
                  <c:v>Engr. Bashiru Nuhu</c:v>
                </c:pt>
                <c:pt idx="6">
                  <c:v>Engr. Idris Bello</c:v>
                </c:pt>
                <c:pt idx="7">
                  <c:v>Engr. Ladi Danjuma</c:v>
                </c:pt>
                <c:pt idx="8">
                  <c:v>Mr. Ibrahim Tanko</c:v>
                </c:pt>
                <c:pt idx="9">
                  <c:v>Mr. Rilwan Adeyemi</c:v>
                </c:pt>
                <c:pt idx="10">
                  <c:v>Mr. Sadiq Umar</c:v>
                </c:pt>
                <c:pt idx="11">
                  <c:v>Mrs. Amina Hassan</c:v>
                </c:pt>
                <c:pt idx="12">
                  <c:v>Mrs. Halima Yusuf</c:v>
                </c:pt>
                <c:pt idx="13">
                  <c:v>Mrs. Jummai Sulaiman</c:v>
                </c:pt>
                <c:pt idx="14">
                  <c:v>Mrs. Zainab Garba</c:v>
                </c:pt>
              </c:strCache>
            </c:strRef>
          </c:cat>
          <c:val>
            <c:numRef>
              <c:f>Analysis!$B$4:$B$19</c:f>
              <c:numCache>
                <c:formatCode>General</c:formatCode>
                <c:ptCount val="15"/>
                <c:pt idx="0">
                  <c:v>0.32</c:v>
                </c:pt>
                <c:pt idx="1">
                  <c:v>0.92500000000000004</c:v>
                </c:pt>
                <c:pt idx="2">
                  <c:v>0.73499999999999999</c:v>
                </c:pt>
                <c:pt idx="3">
                  <c:v>0.872</c:v>
                </c:pt>
                <c:pt idx="4">
                  <c:v>0.72799999999999998</c:v>
                </c:pt>
                <c:pt idx="5">
                  <c:v>0.88700000000000001</c:v>
                </c:pt>
                <c:pt idx="6">
                  <c:v>0.28000000000000003</c:v>
                </c:pt>
                <c:pt idx="7">
                  <c:v>0.752</c:v>
                </c:pt>
                <c:pt idx="8">
                  <c:v>0.35</c:v>
                </c:pt>
                <c:pt idx="9">
                  <c:v>0.89300000000000002</c:v>
                </c:pt>
                <c:pt idx="10">
                  <c:v>0.748</c:v>
                </c:pt>
                <c:pt idx="11">
                  <c:v>0.28000000000000003</c:v>
                </c:pt>
                <c:pt idx="12">
                  <c:v>0.72399999999999998</c:v>
                </c:pt>
                <c:pt idx="13">
                  <c:v>0.86799999999999999</c:v>
                </c:pt>
                <c:pt idx="14">
                  <c:v>0.33</c:v>
                </c:pt>
              </c:numCache>
            </c:numRef>
          </c:val>
          <c:extLst>
            <c:ext xmlns:c16="http://schemas.microsoft.com/office/drawing/2014/chart" uri="{C3380CC4-5D6E-409C-BE32-E72D297353CC}">
              <c16:uniqueId val="{00000000-BA56-9449-A17F-77B6CA79CF62}"/>
            </c:ext>
          </c:extLst>
        </c:ser>
        <c:dLbls>
          <c:showLegendKey val="0"/>
          <c:showVal val="0"/>
          <c:showCatName val="0"/>
          <c:showSerName val="0"/>
          <c:showPercent val="0"/>
          <c:showBubbleSize val="0"/>
        </c:dLbls>
        <c:gapWidth val="219"/>
        <c:overlap val="-27"/>
        <c:axId val="212480656"/>
        <c:axId val="2072943295"/>
      </c:barChart>
      <c:catAx>
        <c:axId val="2124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2072943295"/>
        <c:crosses val="autoZero"/>
        <c:auto val="1"/>
        <c:lblAlgn val="ctr"/>
        <c:lblOffset val="100"/>
        <c:noMultiLvlLbl val="0"/>
      </c:catAx>
      <c:valAx>
        <c:axId val="2072943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2124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[Rano_State_Performance_Data.xlsx]Analysis!PivotTable4</c:name>
    <c:fmtId val="2"/>
  </c:pivotSource>
  <c:chart>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90000"/>
              <a:alpha val="8672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90000"/>
              <a:alpha val="8672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alpha val="51006"/>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Analysis!$B$24</c:f>
              <c:strCache>
                <c:ptCount val="1"/>
                <c:pt idx="0">
                  <c:v>Sum of Budget Allocated</c:v>
                </c:pt>
              </c:strCache>
            </c:strRef>
          </c:tx>
          <c:spPr>
            <a:solidFill>
              <a:schemeClr val="bg2">
                <a:lumMod val="50000"/>
              </a:schemeClr>
            </a:solidFill>
            <a:ln>
              <a:no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Analysis!$B$25:$B$40</c:f>
              <c:numCache>
                <c:formatCode>#,##0</c:formatCode>
                <c:ptCount val="15"/>
                <c:pt idx="0">
                  <c:v>6200000000</c:v>
                </c:pt>
                <c:pt idx="1">
                  <c:v>7800000000</c:v>
                </c:pt>
                <c:pt idx="2">
                  <c:v>12000000000</c:v>
                </c:pt>
                <c:pt idx="3">
                  <c:v>4500000000</c:v>
                </c:pt>
                <c:pt idx="4">
                  <c:v>15000000000</c:v>
                </c:pt>
                <c:pt idx="5">
                  <c:v>8500000000</c:v>
                </c:pt>
                <c:pt idx="6">
                  <c:v>6500000000</c:v>
                </c:pt>
                <c:pt idx="7">
                  <c:v>4200000000</c:v>
                </c:pt>
                <c:pt idx="8">
                  <c:v>3000000000</c:v>
                </c:pt>
                <c:pt idx="9">
                  <c:v>5200000000</c:v>
                </c:pt>
                <c:pt idx="10">
                  <c:v>6000000000</c:v>
                </c:pt>
                <c:pt idx="11">
                  <c:v>8900000000</c:v>
                </c:pt>
                <c:pt idx="12">
                  <c:v>5800000000</c:v>
                </c:pt>
                <c:pt idx="13">
                  <c:v>9800000000</c:v>
                </c:pt>
                <c:pt idx="14">
                  <c:v>7200000000</c:v>
                </c:pt>
              </c:numCache>
            </c:numRef>
          </c:val>
          <c:extLst>
            <c:ext xmlns:c16="http://schemas.microsoft.com/office/drawing/2014/chart" uri="{C3380CC4-5D6E-409C-BE32-E72D297353CC}">
              <c16:uniqueId val="{00000000-4D59-4C45-B2D7-6ADE77F91752}"/>
            </c:ext>
          </c:extLst>
        </c:ser>
        <c:ser>
          <c:idx val="1"/>
          <c:order val="1"/>
          <c:tx>
            <c:strRef>
              <c:f>Analysis!$C$24</c:f>
              <c:strCache>
                <c:ptCount val="1"/>
                <c:pt idx="0">
                  <c:v>Sum of Budget Spent</c:v>
                </c:pt>
              </c:strCache>
            </c:strRef>
          </c:tx>
          <c:spPr>
            <a:solidFill>
              <a:schemeClr val="bg2">
                <a:alpha val="51006"/>
              </a:schemeClr>
            </a:solidFill>
            <a:ln>
              <a:no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Analysis!$C$25:$C$40</c:f>
              <c:numCache>
                <c:formatCode>#,##0</c:formatCode>
                <c:ptCount val="15"/>
                <c:pt idx="0">
                  <c:v>4340000000</c:v>
                </c:pt>
                <c:pt idx="1">
                  <c:v>6630000000</c:v>
                </c:pt>
                <c:pt idx="2">
                  <c:v>10800000000</c:v>
                </c:pt>
                <c:pt idx="3">
                  <c:v>3150000000</c:v>
                </c:pt>
                <c:pt idx="4">
                  <c:v>12750000000</c:v>
                </c:pt>
                <c:pt idx="5">
                  <c:v>2550000000</c:v>
                </c:pt>
                <c:pt idx="6">
                  <c:v>4550000000</c:v>
                </c:pt>
                <c:pt idx="7">
                  <c:v>2940000000</c:v>
                </c:pt>
                <c:pt idx="8">
                  <c:v>750000000</c:v>
                </c:pt>
                <c:pt idx="9">
                  <c:v>1560000000</c:v>
                </c:pt>
                <c:pt idx="10">
                  <c:v>2100000000</c:v>
                </c:pt>
                <c:pt idx="11">
                  <c:v>7565000000</c:v>
                </c:pt>
                <c:pt idx="12">
                  <c:v>4060000000</c:v>
                </c:pt>
                <c:pt idx="13">
                  <c:v>8330000000</c:v>
                </c:pt>
                <c:pt idx="14">
                  <c:v>2160000000</c:v>
                </c:pt>
              </c:numCache>
            </c:numRef>
          </c:val>
          <c:extLst>
            <c:ext xmlns:c16="http://schemas.microsoft.com/office/drawing/2014/chart" uri="{C3380CC4-5D6E-409C-BE32-E72D297353CC}">
              <c16:uniqueId val="{00000001-4D59-4C45-B2D7-6ADE77F91752}"/>
            </c:ext>
          </c:extLst>
        </c:ser>
        <c:dLbls>
          <c:showLegendKey val="0"/>
          <c:showVal val="0"/>
          <c:showCatName val="0"/>
          <c:showSerName val="0"/>
          <c:showPercent val="0"/>
          <c:showBubbleSize val="0"/>
        </c:dLbls>
        <c:gapWidth val="178"/>
        <c:axId val="2117093775"/>
        <c:axId val="177802496"/>
      </c:barChart>
      <c:catAx>
        <c:axId val="211709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177802496"/>
        <c:crosses val="autoZero"/>
        <c:auto val="1"/>
        <c:lblAlgn val="ctr"/>
        <c:lblOffset val="100"/>
        <c:noMultiLvlLbl val="0"/>
      </c:catAx>
      <c:valAx>
        <c:axId val="177802496"/>
        <c:scaling>
          <c:orientation val="minMax"/>
        </c:scaling>
        <c:delete val="1"/>
        <c:axPos val="b"/>
        <c:numFmt formatCode="#,##0" sourceLinked="1"/>
        <c:majorTickMark val="none"/>
        <c:minorTickMark val="none"/>
        <c:tickLblPos val="nextTo"/>
        <c:crossAx val="2117093775"/>
        <c:crosses val="autoZero"/>
        <c:crossBetween val="between"/>
      </c:valAx>
      <c:spPr>
        <a:noFill/>
        <a:ln>
          <a:noFill/>
        </a:ln>
        <a:effectLst/>
      </c:spPr>
    </c:plotArea>
    <c:legend>
      <c:legendPos val="t"/>
      <c:layout>
        <c:manualLayout>
          <c:xMode val="edge"/>
          <c:yMode val="edge"/>
          <c:x val="0.495393433579495"/>
          <c:y val="0"/>
          <c:w val="0.39386795455488977"/>
          <c:h val="0.153585729109442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3">
              <a:lumMod val="50000"/>
            </a:schemeClr>
          </a:solidFill>
          <a:ln>
            <a:noFill/>
          </a:ln>
          <a:effectLst/>
        </c:spPr>
      </c:pivotFmt>
      <c:pivotFmt>
        <c:idx val="3"/>
        <c:spPr>
          <a:solidFill>
            <a:srgbClr val="C00000"/>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3">
              <a:lumMod val="50000"/>
            </a:schemeClr>
          </a:solidFill>
          <a:ln>
            <a:noFill/>
          </a:ln>
          <a:effectLst/>
        </c:spPr>
      </c:pivotFmt>
      <c:pivotFmt>
        <c:idx val="7"/>
        <c:spPr>
          <a:solidFill>
            <a:srgbClr val="C00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3">
              <a:lumMod val="50000"/>
            </a:schemeClr>
          </a:solidFill>
          <a:ln>
            <a:noFill/>
          </a:ln>
          <a:effectLst/>
        </c:spPr>
      </c:pivotFmt>
      <c:pivotFmt>
        <c:idx val="11"/>
        <c:spPr>
          <a:solidFill>
            <a:srgbClr val="C00000"/>
          </a:solidFill>
          <a:ln>
            <a:noFill/>
          </a:ln>
          <a:effectLst/>
        </c:spPr>
      </c:pivotFmt>
    </c:pivotFmts>
    <c:plotArea>
      <c:layout/>
      <c:barChart>
        <c:barDir val="col"/>
        <c:grouping val="clustered"/>
        <c:varyColors val="0"/>
        <c:ser>
          <c:idx val="0"/>
          <c:order val="0"/>
          <c:tx>
            <c:strRef>
              <c:f>Analysis!$B$45</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29FC-C946-9CCC-70A0266B6D5B}"/>
              </c:ext>
            </c:extLst>
          </c:dPt>
          <c:dPt>
            <c:idx val="1"/>
            <c:invertIfNegative val="0"/>
            <c:bubble3D val="0"/>
            <c:spPr>
              <a:solidFill>
                <a:schemeClr val="accent3">
                  <a:lumMod val="50000"/>
                </a:schemeClr>
              </a:solidFill>
              <a:ln>
                <a:noFill/>
              </a:ln>
              <a:effectLst/>
            </c:spPr>
            <c:extLst>
              <c:ext xmlns:c16="http://schemas.microsoft.com/office/drawing/2014/chart" uri="{C3380CC4-5D6E-409C-BE32-E72D297353CC}">
                <c16:uniqueId val="{00000003-29FC-C946-9CCC-70A0266B6D5B}"/>
              </c:ext>
            </c:extLst>
          </c:dPt>
          <c:dPt>
            <c:idx val="2"/>
            <c:invertIfNegative val="0"/>
            <c:bubble3D val="0"/>
            <c:spPr>
              <a:solidFill>
                <a:srgbClr val="C00000"/>
              </a:solidFill>
              <a:ln>
                <a:noFill/>
              </a:ln>
              <a:effectLst/>
            </c:spPr>
            <c:extLst>
              <c:ext xmlns:c16="http://schemas.microsoft.com/office/drawing/2014/chart" uri="{C3380CC4-5D6E-409C-BE32-E72D297353CC}">
                <c16:uniqueId val="{00000005-29FC-C946-9CCC-70A0266B6D5B}"/>
              </c:ext>
            </c:extLst>
          </c:dPt>
          <c:cat>
            <c:strRef>
              <c:f>Analysis!$A$46:$A$49</c:f>
              <c:strCache>
                <c:ptCount val="3"/>
                <c:pt idx="0">
                  <c:v>Amber Commissioners</c:v>
                </c:pt>
                <c:pt idx="1">
                  <c:v>Green Commissioners</c:v>
                </c:pt>
                <c:pt idx="2">
                  <c:v>Red Commissioners</c:v>
                </c:pt>
              </c:strCache>
            </c:strRef>
          </c:cat>
          <c:val>
            <c:numRef>
              <c:f>Analysis!$B$46:$B$49</c:f>
              <c:numCache>
                <c:formatCode>General</c:formatCode>
                <c:ptCount val="3"/>
                <c:pt idx="0">
                  <c:v>5</c:v>
                </c:pt>
                <c:pt idx="1">
                  <c:v>5</c:v>
                </c:pt>
                <c:pt idx="2">
                  <c:v>5</c:v>
                </c:pt>
              </c:numCache>
            </c:numRef>
          </c:val>
          <c:extLst>
            <c:ext xmlns:c16="http://schemas.microsoft.com/office/drawing/2014/chart" uri="{C3380CC4-5D6E-409C-BE32-E72D297353CC}">
              <c16:uniqueId val="{00000006-29FC-C946-9CCC-70A0266B6D5B}"/>
            </c:ext>
          </c:extLst>
        </c:ser>
        <c:dLbls>
          <c:showLegendKey val="0"/>
          <c:showVal val="0"/>
          <c:showCatName val="0"/>
          <c:showSerName val="0"/>
          <c:showPercent val="0"/>
          <c:showBubbleSize val="0"/>
        </c:dLbls>
        <c:gapWidth val="219"/>
        <c:overlap val="-27"/>
        <c:axId val="2045527775"/>
        <c:axId val="2104187967"/>
      </c:barChart>
      <c:catAx>
        <c:axId val="204552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104187967"/>
        <c:crosses val="autoZero"/>
        <c:auto val="1"/>
        <c:lblAlgn val="ctr"/>
        <c:lblOffset val="100"/>
        <c:noMultiLvlLbl val="0"/>
      </c:catAx>
      <c:valAx>
        <c:axId val="2104187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4552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[Rano_State_Performance_Data.xlsx]Analysis!PivotTable6</c:name>
    <c:fmtId val="1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a:sp3d/>
        </c:spPr>
      </c:pivotFmt>
      <c:pivotFmt>
        <c:idx val="4"/>
        <c:spPr>
          <a:solidFill>
            <a:schemeClr val="bg2">
              <a:lumMod val="50000"/>
            </a:schemeClr>
          </a:solidFill>
          <a:ln>
            <a:noFill/>
          </a:ln>
          <a:effectLst/>
          <a:sp3d/>
        </c:spPr>
      </c:pivotFmt>
      <c:pivotFmt>
        <c:idx val="5"/>
        <c:spPr>
          <a:solidFill>
            <a:schemeClr val="bg2">
              <a:lumMod val="25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Analysis!$B$53</c:f>
              <c:strCache>
                <c:ptCount val="1"/>
                <c:pt idx="0">
                  <c:v>Total</c:v>
                </c:pt>
              </c:strCache>
            </c:strRef>
          </c:tx>
          <c:spPr>
            <a:solidFill>
              <a:schemeClr val="accent1"/>
            </a:solidFill>
            <a:ln>
              <a:noFill/>
            </a:ln>
            <a:effectLst/>
            <a:sp3d/>
          </c:spPr>
          <c:invertIfNegative val="0"/>
          <c:dPt>
            <c:idx val="0"/>
            <c:invertIfNegative val="0"/>
            <c:bubble3D val="0"/>
            <c:spPr>
              <a:solidFill>
                <a:schemeClr val="bg2">
                  <a:lumMod val="75000"/>
                </a:schemeClr>
              </a:solidFill>
              <a:ln>
                <a:noFill/>
              </a:ln>
              <a:effectLst/>
              <a:sp3d/>
            </c:spPr>
            <c:extLst>
              <c:ext xmlns:c16="http://schemas.microsoft.com/office/drawing/2014/chart" uri="{C3380CC4-5D6E-409C-BE32-E72D297353CC}">
                <c16:uniqueId val="{00000001-0ED9-2B47-B76F-B49A35FEE360}"/>
              </c:ext>
            </c:extLst>
          </c:dPt>
          <c:dPt>
            <c:idx val="1"/>
            <c:invertIfNegative val="0"/>
            <c:bubble3D val="0"/>
            <c:spPr>
              <a:solidFill>
                <a:schemeClr val="bg2">
                  <a:lumMod val="25000"/>
                </a:schemeClr>
              </a:solidFill>
              <a:ln>
                <a:noFill/>
              </a:ln>
              <a:effectLst/>
              <a:sp3d/>
            </c:spPr>
            <c:extLst>
              <c:ext xmlns:c16="http://schemas.microsoft.com/office/drawing/2014/chart" uri="{C3380CC4-5D6E-409C-BE32-E72D297353CC}">
                <c16:uniqueId val="{00000003-0ED9-2B47-B76F-B49A35FEE360}"/>
              </c:ext>
            </c:extLst>
          </c:dPt>
          <c:dPt>
            <c:idx val="2"/>
            <c:invertIfNegative val="0"/>
            <c:bubble3D val="0"/>
            <c:spPr>
              <a:solidFill>
                <a:schemeClr val="bg2">
                  <a:lumMod val="50000"/>
                </a:schemeClr>
              </a:solidFill>
              <a:ln>
                <a:noFill/>
              </a:ln>
              <a:effectLst/>
              <a:sp3d/>
            </c:spPr>
            <c:extLst>
              <c:ext xmlns:c16="http://schemas.microsoft.com/office/drawing/2014/chart" uri="{C3380CC4-5D6E-409C-BE32-E72D297353CC}">
                <c16:uniqueId val="{00000002-0ED9-2B47-B76F-B49A35FEE360}"/>
              </c:ext>
            </c:extLst>
          </c:dPt>
          <c:cat>
            <c:strRef>
              <c:f>Analysis!$A$54:$A$57</c:f>
              <c:strCache>
                <c:ptCount val="3"/>
                <c:pt idx="0">
                  <c:v>High Impact</c:v>
                </c:pt>
                <c:pt idx="1">
                  <c:v>Low Impact</c:v>
                </c:pt>
                <c:pt idx="2">
                  <c:v>Medium Impact</c:v>
                </c:pt>
              </c:strCache>
            </c:strRef>
          </c:cat>
          <c:val>
            <c:numRef>
              <c:f>Analysis!$B$54:$B$57</c:f>
              <c:numCache>
                <c:formatCode>General</c:formatCode>
                <c:ptCount val="3"/>
                <c:pt idx="0">
                  <c:v>8.5</c:v>
                </c:pt>
                <c:pt idx="1">
                  <c:v>3.2600000000000002</c:v>
                </c:pt>
                <c:pt idx="2">
                  <c:v>6.8999999999999995</c:v>
                </c:pt>
              </c:numCache>
            </c:numRef>
          </c:val>
          <c:extLst>
            <c:ext xmlns:c16="http://schemas.microsoft.com/office/drawing/2014/chart" uri="{C3380CC4-5D6E-409C-BE32-E72D297353CC}">
              <c16:uniqueId val="{00000000-0ED9-2B47-B76F-B49A35FEE360}"/>
            </c:ext>
          </c:extLst>
        </c:ser>
        <c:dLbls>
          <c:showLegendKey val="0"/>
          <c:showVal val="0"/>
          <c:showCatName val="0"/>
          <c:showSerName val="0"/>
          <c:showPercent val="0"/>
          <c:showBubbleSize val="0"/>
        </c:dLbls>
        <c:gapWidth val="150"/>
        <c:shape val="box"/>
        <c:axId val="1640586079"/>
        <c:axId val="1640776063"/>
        <c:axId val="0"/>
      </c:bar3DChart>
      <c:catAx>
        <c:axId val="1640586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40776063"/>
        <c:crosses val="autoZero"/>
        <c:auto val="1"/>
        <c:lblAlgn val="ctr"/>
        <c:lblOffset val="100"/>
        <c:noMultiLvlLbl val="0"/>
      </c:catAx>
      <c:valAx>
        <c:axId val="16407760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4058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ln>
              <a:noFill/>
            </a:ln>
          </c:spPr>
          <c:dPt>
            <c:idx val="0"/>
            <c:bubble3D val="0"/>
            <c:spPr>
              <a:solidFill>
                <a:schemeClr val="bg2">
                  <a:lumMod val="75000"/>
                </a:schemeClr>
              </a:solidFill>
              <a:ln w="19050">
                <a:noFill/>
              </a:ln>
              <a:effectLst/>
            </c:spPr>
            <c:extLst>
              <c:ext xmlns:c16="http://schemas.microsoft.com/office/drawing/2014/chart" uri="{C3380CC4-5D6E-409C-BE32-E72D297353CC}">
                <c16:uniqueId val="{00000001-BD14-B44F-99BA-FDBDB93A2E09}"/>
              </c:ext>
            </c:extLst>
          </c:dPt>
          <c:dPt>
            <c:idx val="1"/>
            <c:bubble3D val="0"/>
            <c:spPr>
              <a:solidFill>
                <a:schemeClr val="bg2">
                  <a:lumMod val="25000"/>
                </a:schemeClr>
              </a:solidFill>
              <a:ln w="19050">
                <a:noFill/>
              </a:ln>
              <a:effectLst/>
            </c:spPr>
            <c:extLst>
              <c:ext xmlns:c16="http://schemas.microsoft.com/office/drawing/2014/chart" uri="{C3380CC4-5D6E-409C-BE32-E72D297353CC}">
                <c16:uniqueId val="{00000003-BD14-B44F-99BA-FDBDB93A2E09}"/>
              </c:ext>
            </c:extLst>
          </c:dPt>
          <c:cat>
            <c:strRef>
              <c:f>Data!$E$21:$E$22</c:f>
              <c:strCache>
                <c:ptCount val="2"/>
                <c:pt idx="0">
                  <c:v>rest</c:v>
                </c:pt>
                <c:pt idx="1">
                  <c:v>ABE</c:v>
                </c:pt>
              </c:strCache>
            </c:strRef>
          </c:cat>
          <c:val>
            <c:numRef>
              <c:f>Data!$F$21:$F$22</c:f>
              <c:numCache>
                <c:formatCode>0.00%</c:formatCode>
                <c:ptCount val="2"/>
                <c:pt idx="0">
                  <c:v>0.38000000000000012</c:v>
                </c:pt>
                <c:pt idx="1">
                  <c:v>0.61999999999999988</c:v>
                </c:pt>
              </c:numCache>
            </c:numRef>
          </c:val>
          <c:extLst>
            <c:ext xmlns:c16="http://schemas.microsoft.com/office/drawing/2014/chart" uri="{C3380CC4-5D6E-409C-BE32-E72D297353CC}">
              <c16:uniqueId val="{00000004-BD14-B44F-99BA-FDBDB93A2E0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bg2">
                <a:lumMod val="75000"/>
              </a:schemeClr>
            </a:solidFill>
            <a:ln>
              <a:noFill/>
            </a:ln>
          </c:spPr>
          <c:dPt>
            <c:idx val="0"/>
            <c:bubble3D val="0"/>
            <c:spPr>
              <a:solidFill>
                <a:schemeClr val="bg2">
                  <a:lumMod val="75000"/>
                </a:schemeClr>
              </a:solidFill>
              <a:ln w="19050">
                <a:noFill/>
              </a:ln>
              <a:effectLst/>
            </c:spPr>
            <c:extLst>
              <c:ext xmlns:c16="http://schemas.microsoft.com/office/drawing/2014/chart" uri="{C3380CC4-5D6E-409C-BE32-E72D297353CC}">
                <c16:uniqueId val="{00000001-A21D-5941-91B1-54484522E4D0}"/>
              </c:ext>
            </c:extLst>
          </c:dPt>
          <c:dPt>
            <c:idx val="1"/>
            <c:bubble3D val="0"/>
            <c:spPr>
              <a:solidFill>
                <a:schemeClr val="bg2">
                  <a:lumMod val="25000"/>
                </a:schemeClr>
              </a:solidFill>
              <a:ln w="19050">
                <a:noFill/>
              </a:ln>
              <a:effectLst/>
            </c:spPr>
            <c:extLst>
              <c:ext xmlns:c16="http://schemas.microsoft.com/office/drawing/2014/chart" uri="{C3380CC4-5D6E-409C-BE32-E72D297353CC}">
                <c16:uniqueId val="{00000003-A21D-5941-91B1-54484522E4D0}"/>
              </c:ext>
            </c:extLst>
          </c:dPt>
          <c:cat>
            <c:strRef>
              <c:f>Data!$I$21:$I$22</c:f>
              <c:strCache>
                <c:ptCount val="2"/>
                <c:pt idx="0">
                  <c:v>Rest</c:v>
                </c:pt>
                <c:pt idx="1">
                  <c:v>APS</c:v>
                </c:pt>
              </c:strCache>
            </c:strRef>
          </c:cat>
          <c:val>
            <c:numRef>
              <c:f>Data!$J$21:$J$22</c:f>
              <c:numCache>
                <c:formatCode>0.00%</c:formatCode>
                <c:ptCount val="2"/>
                <c:pt idx="0" formatCode="0%">
                  <c:v>0.35386666666666666</c:v>
                </c:pt>
                <c:pt idx="1">
                  <c:v>0.64613333333333334</c:v>
                </c:pt>
              </c:numCache>
            </c:numRef>
          </c:val>
          <c:extLst>
            <c:ext xmlns:c16="http://schemas.microsoft.com/office/drawing/2014/chart" uri="{C3380CC4-5D6E-409C-BE32-E72D297353CC}">
              <c16:uniqueId val="{00000004-A21D-5941-91B1-54484522E4D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[Rano_State_Performance_Data.xlsx]Analysis!PivotTable3</c:name>
    <c:fmtId val="0"/>
  </c:pivotSource>
  <c:chart>
    <c:autoTitleDeleted val="1"/>
    <c:pivotFmts>
      <c:pivotFmt>
        <c:idx val="0"/>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c:f>
              <c:strCache>
                <c:ptCount val="1"/>
                <c:pt idx="0">
                  <c:v>Total</c:v>
                </c:pt>
              </c:strCache>
            </c:strRef>
          </c:tx>
          <c:spPr>
            <a:solidFill>
              <a:schemeClr val="bg2">
                <a:lumMod val="10000"/>
              </a:schemeClr>
            </a:solidFill>
            <a:ln>
              <a:noFill/>
            </a:ln>
            <a:effectLst/>
          </c:spPr>
          <c:invertIfNegative val="0"/>
          <c:cat>
            <c:strRef>
              <c:f>Analysis!$A$4:$A$19</c:f>
              <c:strCache>
                <c:ptCount val="15"/>
                <c:pt idx="0">
                  <c:v>Barr. Kabiru Adamu</c:v>
                </c:pt>
                <c:pt idx="1">
                  <c:v>Barr. Yusuf Abdullahi</c:v>
                </c:pt>
                <c:pt idx="2">
                  <c:v>Dr. Fatimah Lawal</c:v>
                </c:pt>
                <c:pt idx="3">
                  <c:v>Dr. Hadiza Ibrahim</c:v>
                </c:pt>
                <c:pt idx="4">
                  <c:v>Dr. Musa Kabir</c:v>
                </c:pt>
                <c:pt idx="5">
                  <c:v>Engr. Bashiru Nuhu</c:v>
                </c:pt>
                <c:pt idx="6">
                  <c:v>Engr. Idris Bello</c:v>
                </c:pt>
                <c:pt idx="7">
                  <c:v>Engr. Ladi Danjuma</c:v>
                </c:pt>
                <c:pt idx="8">
                  <c:v>Mr. Ibrahim Tanko</c:v>
                </c:pt>
                <c:pt idx="9">
                  <c:v>Mr. Rilwan Adeyemi</c:v>
                </c:pt>
                <c:pt idx="10">
                  <c:v>Mr. Sadiq Umar</c:v>
                </c:pt>
                <c:pt idx="11">
                  <c:v>Mrs. Amina Hassan</c:v>
                </c:pt>
                <c:pt idx="12">
                  <c:v>Mrs. Halima Yusuf</c:v>
                </c:pt>
                <c:pt idx="13">
                  <c:v>Mrs. Jummai Sulaiman</c:v>
                </c:pt>
                <c:pt idx="14">
                  <c:v>Mrs. Zainab Garba</c:v>
                </c:pt>
              </c:strCache>
            </c:strRef>
          </c:cat>
          <c:val>
            <c:numRef>
              <c:f>Analysis!$B$4:$B$19</c:f>
              <c:numCache>
                <c:formatCode>General</c:formatCode>
                <c:ptCount val="15"/>
                <c:pt idx="0">
                  <c:v>0.32</c:v>
                </c:pt>
                <c:pt idx="1">
                  <c:v>0.92500000000000004</c:v>
                </c:pt>
                <c:pt idx="2">
                  <c:v>0.73499999999999999</c:v>
                </c:pt>
                <c:pt idx="3">
                  <c:v>0.872</c:v>
                </c:pt>
                <c:pt idx="4">
                  <c:v>0.72799999999999998</c:v>
                </c:pt>
                <c:pt idx="5">
                  <c:v>0.88700000000000001</c:v>
                </c:pt>
                <c:pt idx="6">
                  <c:v>0.28000000000000003</c:v>
                </c:pt>
                <c:pt idx="7">
                  <c:v>0.752</c:v>
                </c:pt>
                <c:pt idx="8">
                  <c:v>0.35</c:v>
                </c:pt>
                <c:pt idx="9">
                  <c:v>0.89300000000000002</c:v>
                </c:pt>
                <c:pt idx="10">
                  <c:v>0.748</c:v>
                </c:pt>
                <c:pt idx="11">
                  <c:v>0.28000000000000003</c:v>
                </c:pt>
                <c:pt idx="12">
                  <c:v>0.72399999999999998</c:v>
                </c:pt>
                <c:pt idx="13">
                  <c:v>0.86799999999999999</c:v>
                </c:pt>
                <c:pt idx="14">
                  <c:v>0.33</c:v>
                </c:pt>
              </c:numCache>
            </c:numRef>
          </c:val>
          <c:extLst>
            <c:ext xmlns:c16="http://schemas.microsoft.com/office/drawing/2014/chart" uri="{C3380CC4-5D6E-409C-BE32-E72D297353CC}">
              <c16:uniqueId val="{00000000-A27F-A84F-B50C-3762AC7DC366}"/>
            </c:ext>
          </c:extLst>
        </c:ser>
        <c:dLbls>
          <c:showLegendKey val="0"/>
          <c:showVal val="0"/>
          <c:showCatName val="0"/>
          <c:showSerName val="0"/>
          <c:showPercent val="0"/>
          <c:showBubbleSize val="0"/>
        </c:dLbls>
        <c:gapWidth val="219"/>
        <c:overlap val="-27"/>
        <c:axId val="212480656"/>
        <c:axId val="2072943295"/>
      </c:barChart>
      <c:catAx>
        <c:axId val="2124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2072943295"/>
        <c:crosses val="autoZero"/>
        <c:auto val="1"/>
        <c:lblAlgn val="ctr"/>
        <c:lblOffset val="100"/>
        <c:noMultiLvlLbl val="0"/>
      </c:catAx>
      <c:valAx>
        <c:axId val="207294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2124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[Rano_State_Performance_Data.xlsx]Analysis!PivotTable4</c:name>
    <c:fmtId val="0"/>
  </c:pivotSource>
  <c:chart>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90000"/>
              <a:alpha val="8672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Analysis!$B$24</c:f>
              <c:strCache>
                <c:ptCount val="1"/>
                <c:pt idx="0">
                  <c:v>Sum of Budget Allocated</c:v>
                </c:pt>
              </c:strCache>
            </c:strRef>
          </c:tx>
          <c:spPr>
            <a:solidFill>
              <a:schemeClr val="bg2">
                <a:lumMod val="50000"/>
              </a:schemeClr>
            </a:solidFill>
            <a:ln>
              <a:no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Analysis!$B$25:$B$40</c:f>
              <c:numCache>
                <c:formatCode>#,##0</c:formatCode>
                <c:ptCount val="15"/>
                <c:pt idx="0">
                  <c:v>6200000000</c:v>
                </c:pt>
                <c:pt idx="1">
                  <c:v>7800000000</c:v>
                </c:pt>
                <c:pt idx="2">
                  <c:v>12000000000</c:v>
                </c:pt>
                <c:pt idx="3">
                  <c:v>4500000000</c:v>
                </c:pt>
                <c:pt idx="4">
                  <c:v>15000000000</c:v>
                </c:pt>
                <c:pt idx="5">
                  <c:v>8500000000</c:v>
                </c:pt>
                <c:pt idx="6">
                  <c:v>6500000000</c:v>
                </c:pt>
                <c:pt idx="7">
                  <c:v>4200000000</c:v>
                </c:pt>
                <c:pt idx="8">
                  <c:v>3000000000</c:v>
                </c:pt>
                <c:pt idx="9">
                  <c:v>5200000000</c:v>
                </c:pt>
                <c:pt idx="10">
                  <c:v>6000000000</c:v>
                </c:pt>
                <c:pt idx="11">
                  <c:v>8900000000</c:v>
                </c:pt>
                <c:pt idx="12">
                  <c:v>5800000000</c:v>
                </c:pt>
                <c:pt idx="13">
                  <c:v>9800000000</c:v>
                </c:pt>
                <c:pt idx="14">
                  <c:v>7200000000</c:v>
                </c:pt>
              </c:numCache>
            </c:numRef>
          </c:val>
          <c:extLst>
            <c:ext xmlns:c16="http://schemas.microsoft.com/office/drawing/2014/chart" uri="{C3380CC4-5D6E-409C-BE32-E72D297353CC}">
              <c16:uniqueId val="{00000000-F597-5044-817D-26294945F4EA}"/>
            </c:ext>
          </c:extLst>
        </c:ser>
        <c:ser>
          <c:idx val="1"/>
          <c:order val="1"/>
          <c:tx>
            <c:strRef>
              <c:f>Analysis!$C$24</c:f>
              <c:strCache>
                <c:ptCount val="1"/>
                <c:pt idx="0">
                  <c:v>Sum of Budget Spent</c:v>
                </c:pt>
              </c:strCache>
            </c:strRef>
          </c:tx>
          <c:spPr>
            <a:solidFill>
              <a:schemeClr val="bg2">
                <a:lumMod val="90000"/>
                <a:alpha val="86720"/>
              </a:schemeClr>
            </a:solidFill>
            <a:ln>
              <a:no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Analysis!$C$25:$C$40</c:f>
              <c:numCache>
                <c:formatCode>#,##0</c:formatCode>
                <c:ptCount val="15"/>
                <c:pt idx="0">
                  <c:v>4340000000</c:v>
                </c:pt>
                <c:pt idx="1">
                  <c:v>6630000000</c:v>
                </c:pt>
                <c:pt idx="2">
                  <c:v>10800000000</c:v>
                </c:pt>
                <c:pt idx="3">
                  <c:v>3150000000</c:v>
                </c:pt>
                <c:pt idx="4">
                  <c:v>12750000000</c:v>
                </c:pt>
                <c:pt idx="5">
                  <c:v>2550000000</c:v>
                </c:pt>
                <c:pt idx="6">
                  <c:v>4550000000</c:v>
                </c:pt>
                <c:pt idx="7">
                  <c:v>2940000000</c:v>
                </c:pt>
                <c:pt idx="8">
                  <c:v>750000000</c:v>
                </c:pt>
                <c:pt idx="9">
                  <c:v>1560000000</c:v>
                </c:pt>
                <c:pt idx="10">
                  <c:v>2100000000</c:v>
                </c:pt>
                <c:pt idx="11">
                  <c:v>7565000000</c:v>
                </c:pt>
                <c:pt idx="12">
                  <c:v>4060000000</c:v>
                </c:pt>
                <c:pt idx="13">
                  <c:v>8330000000</c:v>
                </c:pt>
                <c:pt idx="14">
                  <c:v>2160000000</c:v>
                </c:pt>
              </c:numCache>
            </c:numRef>
          </c:val>
          <c:extLst>
            <c:ext xmlns:c16="http://schemas.microsoft.com/office/drawing/2014/chart" uri="{C3380CC4-5D6E-409C-BE32-E72D297353CC}">
              <c16:uniqueId val="{00000001-F597-5044-817D-26294945F4EA}"/>
            </c:ext>
          </c:extLst>
        </c:ser>
        <c:dLbls>
          <c:showLegendKey val="0"/>
          <c:showVal val="0"/>
          <c:showCatName val="0"/>
          <c:showSerName val="0"/>
          <c:showPercent val="0"/>
          <c:showBubbleSize val="0"/>
        </c:dLbls>
        <c:gapWidth val="178"/>
        <c:axId val="2117093775"/>
        <c:axId val="177802496"/>
      </c:barChart>
      <c:catAx>
        <c:axId val="211709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02496"/>
        <c:crosses val="autoZero"/>
        <c:auto val="1"/>
        <c:lblAlgn val="ctr"/>
        <c:lblOffset val="100"/>
        <c:noMultiLvlLbl val="0"/>
      </c:catAx>
      <c:valAx>
        <c:axId val="1778024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09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3">
              <a:lumMod val="50000"/>
            </a:schemeClr>
          </a:solidFill>
          <a:ln>
            <a:noFill/>
          </a:ln>
          <a:effectLst/>
        </c:spPr>
      </c:pivotFmt>
      <c:pivotFmt>
        <c:idx val="3"/>
        <c:spPr>
          <a:solidFill>
            <a:srgbClr val="C00000"/>
          </a:solidFill>
          <a:ln>
            <a:noFill/>
          </a:ln>
          <a:effectLst/>
        </c:spPr>
      </c:pivotFmt>
    </c:pivotFmts>
    <c:plotArea>
      <c:layout/>
      <c:barChart>
        <c:barDir val="col"/>
        <c:grouping val="clustered"/>
        <c:varyColors val="0"/>
        <c:ser>
          <c:idx val="0"/>
          <c:order val="0"/>
          <c:tx>
            <c:strRef>
              <c:f>Analysis!$B$45</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227C-4C4A-AADB-FAE9B44E137E}"/>
              </c:ext>
            </c:extLst>
          </c:dPt>
          <c:dPt>
            <c:idx val="1"/>
            <c:invertIfNegative val="0"/>
            <c:bubble3D val="0"/>
            <c:spPr>
              <a:solidFill>
                <a:schemeClr val="accent3">
                  <a:lumMod val="50000"/>
                </a:schemeClr>
              </a:solidFill>
              <a:ln>
                <a:noFill/>
              </a:ln>
              <a:effectLst/>
            </c:spPr>
            <c:extLst>
              <c:ext xmlns:c16="http://schemas.microsoft.com/office/drawing/2014/chart" uri="{C3380CC4-5D6E-409C-BE32-E72D297353CC}">
                <c16:uniqueId val="{00000003-227C-4C4A-AADB-FAE9B44E137E}"/>
              </c:ext>
            </c:extLst>
          </c:dPt>
          <c:dPt>
            <c:idx val="2"/>
            <c:invertIfNegative val="0"/>
            <c:bubble3D val="0"/>
            <c:spPr>
              <a:solidFill>
                <a:srgbClr val="C00000"/>
              </a:solidFill>
              <a:ln>
                <a:noFill/>
              </a:ln>
              <a:effectLst/>
            </c:spPr>
            <c:extLst>
              <c:ext xmlns:c16="http://schemas.microsoft.com/office/drawing/2014/chart" uri="{C3380CC4-5D6E-409C-BE32-E72D297353CC}">
                <c16:uniqueId val="{00000004-227C-4C4A-AADB-FAE9B44E137E}"/>
              </c:ext>
            </c:extLst>
          </c:dPt>
          <c:cat>
            <c:strRef>
              <c:f>Analysis!$A$46:$A$49</c:f>
              <c:strCache>
                <c:ptCount val="3"/>
                <c:pt idx="0">
                  <c:v>Amber Commissioners</c:v>
                </c:pt>
                <c:pt idx="1">
                  <c:v>Green Commissioners</c:v>
                </c:pt>
                <c:pt idx="2">
                  <c:v>Red Commissioners</c:v>
                </c:pt>
              </c:strCache>
            </c:strRef>
          </c:cat>
          <c:val>
            <c:numRef>
              <c:f>Analysis!$B$46:$B$49</c:f>
              <c:numCache>
                <c:formatCode>General</c:formatCode>
                <c:ptCount val="3"/>
                <c:pt idx="0">
                  <c:v>5</c:v>
                </c:pt>
                <c:pt idx="1">
                  <c:v>5</c:v>
                </c:pt>
                <c:pt idx="2">
                  <c:v>5</c:v>
                </c:pt>
              </c:numCache>
            </c:numRef>
          </c:val>
          <c:extLst>
            <c:ext xmlns:c16="http://schemas.microsoft.com/office/drawing/2014/chart" uri="{C3380CC4-5D6E-409C-BE32-E72D297353CC}">
              <c16:uniqueId val="{00000000-227C-4C4A-AADB-FAE9B44E137E}"/>
            </c:ext>
          </c:extLst>
        </c:ser>
        <c:dLbls>
          <c:showLegendKey val="0"/>
          <c:showVal val="0"/>
          <c:showCatName val="0"/>
          <c:showSerName val="0"/>
          <c:showPercent val="0"/>
          <c:showBubbleSize val="0"/>
        </c:dLbls>
        <c:gapWidth val="219"/>
        <c:overlap val="-27"/>
        <c:axId val="2045527775"/>
        <c:axId val="2104187967"/>
      </c:barChart>
      <c:catAx>
        <c:axId val="204552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87967"/>
        <c:crosses val="autoZero"/>
        <c:auto val="1"/>
        <c:lblAlgn val="ctr"/>
        <c:lblOffset val="100"/>
        <c:noMultiLvlLbl val="0"/>
      </c:catAx>
      <c:valAx>
        <c:axId val="2104187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52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[Rano_State_Performance_Data.xlsx]Analysis!PivotTable6</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Analysis!$B$53</c:f>
              <c:strCache>
                <c:ptCount val="1"/>
                <c:pt idx="0">
                  <c:v>Total</c:v>
                </c:pt>
              </c:strCache>
            </c:strRef>
          </c:tx>
          <c:spPr>
            <a:solidFill>
              <a:schemeClr val="accent1"/>
            </a:solidFill>
            <a:ln>
              <a:noFill/>
            </a:ln>
            <a:effectLst/>
            <a:sp3d/>
          </c:spPr>
          <c:invertIfNegative val="0"/>
          <c:cat>
            <c:strRef>
              <c:f>Analysis!$A$54:$A$57</c:f>
              <c:strCache>
                <c:ptCount val="3"/>
                <c:pt idx="0">
                  <c:v>High Impact</c:v>
                </c:pt>
                <c:pt idx="1">
                  <c:v>Low Impact</c:v>
                </c:pt>
                <c:pt idx="2">
                  <c:v>Medium Impact</c:v>
                </c:pt>
              </c:strCache>
            </c:strRef>
          </c:cat>
          <c:val>
            <c:numRef>
              <c:f>Analysis!$B$54:$B$57</c:f>
              <c:numCache>
                <c:formatCode>General</c:formatCode>
                <c:ptCount val="3"/>
                <c:pt idx="0">
                  <c:v>8.5</c:v>
                </c:pt>
                <c:pt idx="1">
                  <c:v>3.2600000000000002</c:v>
                </c:pt>
                <c:pt idx="2">
                  <c:v>6.8999999999999995</c:v>
                </c:pt>
              </c:numCache>
            </c:numRef>
          </c:val>
          <c:extLst>
            <c:ext xmlns:c16="http://schemas.microsoft.com/office/drawing/2014/chart" uri="{C3380CC4-5D6E-409C-BE32-E72D297353CC}">
              <c16:uniqueId val="{00000000-9A4C-8046-8ABA-6EF40FF08C76}"/>
            </c:ext>
          </c:extLst>
        </c:ser>
        <c:dLbls>
          <c:showLegendKey val="0"/>
          <c:showVal val="0"/>
          <c:showCatName val="0"/>
          <c:showSerName val="0"/>
          <c:showPercent val="0"/>
          <c:showBubbleSize val="0"/>
        </c:dLbls>
        <c:gapWidth val="150"/>
        <c:shape val="box"/>
        <c:axId val="1640586079"/>
        <c:axId val="1640776063"/>
        <c:axId val="0"/>
      </c:bar3DChart>
      <c:catAx>
        <c:axId val="1640586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776063"/>
        <c:crosses val="autoZero"/>
        <c:auto val="1"/>
        <c:lblAlgn val="ctr"/>
        <c:lblOffset val="100"/>
        <c:noMultiLvlLbl val="0"/>
      </c:catAx>
      <c:valAx>
        <c:axId val="16407760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8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2-CD75-0140-A3C7-05CA1EB85EBF}"/>
              </c:ext>
            </c:extLst>
          </c:dPt>
          <c:dPt>
            <c:idx val="1"/>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CD75-0140-A3C7-05CA1EB85EBF}"/>
              </c:ext>
            </c:extLst>
          </c:dPt>
          <c:cat>
            <c:strRef>
              <c:f>Data!$E$21:$E$22</c:f>
              <c:strCache>
                <c:ptCount val="2"/>
                <c:pt idx="0">
                  <c:v>rest</c:v>
                </c:pt>
                <c:pt idx="1">
                  <c:v>ABE</c:v>
                </c:pt>
              </c:strCache>
            </c:strRef>
          </c:cat>
          <c:val>
            <c:numRef>
              <c:f>Data!$F$21:$F$22</c:f>
              <c:numCache>
                <c:formatCode>0.00%</c:formatCode>
                <c:ptCount val="2"/>
                <c:pt idx="0">
                  <c:v>0.38000000000000012</c:v>
                </c:pt>
                <c:pt idx="1">
                  <c:v>0.61999999999999988</c:v>
                </c:pt>
              </c:numCache>
            </c:numRef>
          </c:val>
          <c:extLst>
            <c:ext xmlns:c16="http://schemas.microsoft.com/office/drawing/2014/chart" uri="{C3380CC4-5D6E-409C-BE32-E72D297353CC}">
              <c16:uniqueId val="{00000000-CD75-0140-A3C7-05CA1EB85EB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bg2">
                <a:lumMod val="75000"/>
              </a:schemeClr>
            </a:solidFill>
          </c:spPr>
          <c:dPt>
            <c:idx val="0"/>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1-4DE5-5245-8475-A40207E98F32}"/>
              </c:ext>
            </c:extLst>
          </c:dPt>
          <c:dPt>
            <c:idx val="1"/>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F793-3749-BAFE-95426FFCF54D}"/>
              </c:ext>
            </c:extLst>
          </c:dPt>
          <c:cat>
            <c:strRef>
              <c:f>Data!$I$21:$I$22</c:f>
              <c:strCache>
                <c:ptCount val="2"/>
                <c:pt idx="0">
                  <c:v>Rest</c:v>
                </c:pt>
                <c:pt idx="1">
                  <c:v>APS</c:v>
                </c:pt>
              </c:strCache>
            </c:strRef>
          </c:cat>
          <c:val>
            <c:numRef>
              <c:f>Data!$J$21:$J$22</c:f>
              <c:numCache>
                <c:formatCode>0.00%</c:formatCode>
                <c:ptCount val="2"/>
                <c:pt idx="0" formatCode="0%">
                  <c:v>0.35386666666666666</c:v>
                </c:pt>
                <c:pt idx="1">
                  <c:v>0.64613333333333334</c:v>
                </c:pt>
              </c:numCache>
            </c:numRef>
          </c:val>
          <c:extLst>
            <c:ext xmlns:c16="http://schemas.microsoft.com/office/drawing/2014/chart" uri="{C3380CC4-5D6E-409C-BE32-E72D297353CC}">
              <c16:uniqueId val="{00000000-F793-3749-BAFE-95426FFCF54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5.png"/><Relationship Id="rId18" Type="http://schemas.openxmlformats.org/officeDocument/2006/relationships/hyperlink" Target="#DashBoard!A1"/><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hyperlink" Target="#'raw data'!A1"/><Relationship Id="rId17" Type="http://schemas.openxmlformats.org/officeDocument/2006/relationships/image" Target="../media/image8.svg"/><Relationship Id="rId2" Type="http://schemas.openxmlformats.org/officeDocument/2006/relationships/image" Target="../media/image2.svg"/><Relationship Id="rId16" Type="http://schemas.openxmlformats.org/officeDocument/2006/relationships/image" Target="../media/image7.png"/><Relationship Id="rId20"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4.svg"/><Relationship Id="rId5" Type="http://schemas.openxmlformats.org/officeDocument/2006/relationships/chart" Target="../charts/chart3.xml"/><Relationship Id="rId15" Type="http://schemas.openxmlformats.org/officeDocument/2006/relationships/hyperlink" Target="#Data!A1"/><Relationship Id="rId10" Type="http://schemas.openxmlformats.org/officeDocument/2006/relationships/image" Target="../media/image3.png"/><Relationship Id="rId19" Type="http://schemas.openxmlformats.org/officeDocument/2006/relationships/image" Target="../media/image9.png"/><Relationship Id="rId4" Type="http://schemas.openxmlformats.org/officeDocument/2006/relationships/chart" Target="../charts/chart2.xml"/><Relationship Id="rId9" Type="http://schemas.openxmlformats.org/officeDocument/2006/relationships/hyperlink" Target="#Analysis!A1"/><Relationship Id="rId14" Type="http://schemas.openxmlformats.org/officeDocument/2006/relationships/image" Target="../media/image6.svg"/></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736600</xdr:colOff>
      <xdr:row>6</xdr:row>
      <xdr:rowOff>76200</xdr:rowOff>
    </xdr:from>
    <xdr:to>
      <xdr:col>26</xdr:col>
      <xdr:colOff>408325</xdr:colOff>
      <xdr:row>54</xdr:row>
      <xdr:rowOff>76200</xdr:rowOff>
    </xdr:to>
    <xdr:sp macro="" textlink="">
      <xdr:nvSpPr>
        <xdr:cNvPr id="2" name="Rounded Rectangle 1">
          <a:extLst>
            <a:ext uri="{FF2B5EF4-FFF2-40B4-BE49-F238E27FC236}">
              <a16:creationId xmlns:a16="http://schemas.microsoft.com/office/drawing/2014/main" id="{209EB25B-2F8D-3B40-BA62-E678DED98B78}"/>
            </a:ext>
          </a:extLst>
        </xdr:cNvPr>
        <xdr:cNvSpPr/>
      </xdr:nvSpPr>
      <xdr:spPr>
        <a:xfrm>
          <a:off x="1562100" y="76200"/>
          <a:ext cx="18658225" cy="9144000"/>
        </a:xfrm>
        <a:prstGeom prst="roundRect">
          <a:avLst>
            <a:gd name="adj" fmla="val 5406"/>
          </a:avLst>
        </a:prstGeom>
        <a:solidFill>
          <a:srgbClr val="000A0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bg1">
                  <a:lumMod val="75000"/>
                </a:schemeClr>
              </a:solidFill>
            </a:rPr>
            <a:t>                              Rano State Ministry Performance Tracker</a:t>
          </a:r>
        </a:p>
        <a:p>
          <a:pPr algn="l"/>
          <a:endParaRPr lang="en-GB" sz="1100">
            <a:solidFill>
              <a:schemeClr val="bg1">
                <a:lumMod val="75000"/>
              </a:schemeClr>
            </a:solidFill>
          </a:endParaRPr>
        </a:p>
      </xdr:txBody>
    </xdr:sp>
    <xdr:clientData/>
  </xdr:twoCellAnchor>
  <xdr:twoCellAnchor editAs="oneCell">
    <xdr:from>
      <xdr:col>4</xdr:col>
      <xdr:colOff>520700</xdr:colOff>
      <xdr:row>6</xdr:row>
      <xdr:rowOff>88900</xdr:rowOff>
    </xdr:from>
    <xdr:to>
      <xdr:col>5</xdr:col>
      <xdr:colOff>190499</xdr:colOff>
      <xdr:row>8</xdr:row>
      <xdr:rowOff>152399</xdr:rowOff>
    </xdr:to>
    <xdr:pic>
      <xdr:nvPicPr>
        <xdr:cNvPr id="3" name="Graphic 2" descr="Venn diagram with solid fill">
          <a:extLst>
            <a:ext uri="{FF2B5EF4-FFF2-40B4-BE49-F238E27FC236}">
              <a16:creationId xmlns:a16="http://schemas.microsoft.com/office/drawing/2014/main" id="{20A18E21-90A0-134D-91B1-8F872631AF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171700" y="88900"/>
          <a:ext cx="495300" cy="444500"/>
        </a:xfrm>
        <a:prstGeom prst="rect">
          <a:avLst/>
        </a:prstGeom>
      </xdr:spPr>
    </xdr:pic>
    <xdr:clientData/>
  </xdr:twoCellAnchor>
  <xdr:twoCellAnchor>
    <xdr:from>
      <xdr:col>4</xdr:col>
      <xdr:colOff>177800</xdr:colOff>
      <xdr:row>9</xdr:row>
      <xdr:rowOff>114300</xdr:rowOff>
    </xdr:from>
    <xdr:to>
      <xdr:col>8</xdr:col>
      <xdr:colOff>643719</xdr:colOff>
      <xdr:row>21</xdr:row>
      <xdr:rowOff>27674</xdr:rowOff>
    </xdr:to>
    <xdr:sp macro="" textlink="">
      <xdr:nvSpPr>
        <xdr:cNvPr id="4" name="Rounded Rectangle 3">
          <a:extLst>
            <a:ext uri="{FF2B5EF4-FFF2-40B4-BE49-F238E27FC236}">
              <a16:creationId xmlns:a16="http://schemas.microsoft.com/office/drawing/2014/main" id="{1E6147CA-F6B4-9440-8AB4-2A8D68D55CA5}"/>
            </a:ext>
          </a:extLst>
        </xdr:cNvPr>
        <xdr:cNvSpPr/>
      </xdr:nvSpPr>
      <xdr:spPr>
        <a:xfrm>
          <a:off x="1828800" y="685800"/>
          <a:ext cx="3767919" cy="2199374"/>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baseline="0">
              <a:solidFill>
                <a:schemeClr val="bg1">
                  <a:lumMod val="75000"/>
                </a:schemeClr>
              </a:solidFill>
              <a:latin typeface="+mn-lt"/>
              <a:ea typeface="+mn-ea"/>
              <a:cs typeface="+mn-cs"/>
            </a:rPr>
            <a:t>Average Performance Score</a:t>
          </a:r>
        </a:p>
      </xdr:txBody>
    </xdr:sp>
    <xdr:clientData/>
  </xdr:twoCellAnchor>
  <xdr:twoCellAnchor>
    <xdr:from>
      <xdr:col>4</xdr:col>
      <xdr:colOff>177800</xdr:colOff>
      <xdr:row>23</xdr:row>
      <xdr:rowOff>88900</xdr:rowOff>
    </xdr:from>
    <xdr:to>
      <xdr:col>8</xdr:col>
      <xdr:colOff>643719</xdr:colOff>
      <xdr:row>35</xdr:row>
      <xdr:rowOff>2274</xdr:rowOff>
    </xdr:to>
    <xdr:sp macro="" textlink="">
      <xdr:nvSpPr>
        <xdr:cNvPr id="5" name="Rounded Rectangle 4">
          <a:extLst>
            <a:ext uri="{FF2B5EF4-FFF2-40B4-BE49-F238E27FC236}">
              <a16:creationId xmlns:a16="http://schemas.microsoft.com/office/drawing/2014/main" id="{D5CA8EFE-E29D-F4FB-2562-6D43D6AB1DF0}"/>
            </a:ext>
          </a:extLst>
        </xdr:cNvPr>
        <xdr:cNvSpPr/>
      </xdr:nvSpPr>
      <xdr:spPr>
        <a:xfrm>
          <a:off x="1837267" y="3814233"/>
          <a:ext cx="3784852" cy="2148574"/>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baseline="0">
              <a:solidFill>
                <a:schemeClr val="bg1">
                  <a:lumMod val="75000"/>
                </a:schemeClr>
              </a:solidFill>
              <a:latin typeface="+mn-lt"/>
              <a:ea typeface="+mn-ea"/>
              <a:cs typeface="+mn-cs"/>
            </a:rPr>
            <a:t>Average Budget Effieciency</a:t>
          </a:r>
        </a:p>
      </xdr:txBody>
    </xdr:sp>
    <xdr:clientData/>
  </xdr:twoCellAnchor>
  <xdr:twoCellAnchor>
    <xdr:from>
      <xdr:col>4</xdr:col>
      <xdr:colOff>177800</xdr:colOff>
      <xdr:row>37</xdr:row>
      <xdr:rowOff>76200</xdr:rowOff>
    </xdr:from>
    <xdr:to>
      <xdr:col>8</xdr:col>
      <xdr:colOff>643719</xdr:colOff>
      <xdr:row>50</xdr:row>
      <xdr:rowOff>138906</xdr:rowOff>
    </xdr:to>
    <xdr:sp macro="" textlink="">
      <xdr:nvSpPr>
        <xdr:cNvPr id="6" name="Rounded Rectangle 5">
          <a:extLst>
            <a:ext uri="{FF2B5EF4-FFF2-40B4-BE49-F238E27FC236}">
              <a16:creationId xmlns:a16="http://schemas.microsoft.com/office/drawing/2014/main" id="{865B18E5-3C73-804C-3A50-63054C636803}"/>
            </a:ext>
          </a:extLst>
        </xdr:cNvPr>
        <xdr:cNvSpPr/>
      </xdr:nvSpPr>
      <xdr:spPr>
        <a:xfrm>
          <a:off x="1844675" y="6227763"/>
          <a:ext cx="3799669" cy="2642393"/>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baseline="0">
              <a:solidFill>
                <a:schemeClr val="bg1">
                  <a:lumMod val="75000"/>
                </a:schemeClr>
              </a:solidFill>
              <a:latin typeface="+mn-lt"/>
              <a:ea typeface="+mn-ea"/>
              <a:cs typeface="+mn-cs"/>
            </a:rPr>
            <a:t>Total Beneficiaries Reached</a:t>
          </a:r>
        </a:p>
      </xdr:txBody>
    </xdr:sp>
    <xdr:clientData/>
  </xdr:twoCellAnchor>
  <xdr:twoCellAnchor>
    <xdr:from>
      <xdr:col>17</xdr:col>
      <xdr:colOff>635000</xdr:colOff>
      <xdr:row>8</xdr:row>
      <xdr:rowOff>177800</xdr:rowOff>
    </xdr:from>
    <xdr:to>
      <xdr:col>26</xdr:col>
      <xdr:colOff>162270</xdr:colOff>
      <xdr:row>30</xdr:row>
      <xdr:rowOff>130735</xdr:rowOff>
    </xdr:to>
    <xdr:sp macro="" textlink="">
      <xdr:nvSpPr>
        <xdr:cNvPr id="7" name="Rounded Rectangle 6">
          <a:extLst>
            <a:ext uri="{FF2B5EF4-FFF2-40B4-BE49-F238E27FC236}">
              <a16:creationId xmlns:a16="http://schemas.microsoft.com/office/drawing/2014/main" id="{88BB5D8E-49E5-684D-98AF-07BDAE10846E}"/>
            </a:ext>
          </a:extLst>
        </xdr:cNvPr>
        <xdr:cNvSpPr/>
      </xdr:nvSpPr>
      <xdr:spPr>
        <a:xfrm>
          <a:off x="12961471" y="1111624"/>
          <a:ext cx="6923152" cy="4061758"/>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baseline="0">
              <a:solidFill>
                <a:schemeClr val="bg1">
                  <a:lumMod val="75000"/>
                </a:schemeClr>
              </a:solidFill>
              <a:latin typeface="+mn-lt"/>
              <a:ea typeface="+mn-ea"/>
              <a:cs typeface="+mn-cs"/>
            </a:rPr>
            <a:t>Commissioners Performance Table</a:t>
          </a:r>
        </a:p>
      </xdr:txBody>
    </xdr:sp>
    <xdr:clientData/>
  </xdr:twoCellAnchor>
  <xdr:twoCellAnchor>
    <xdr:from>
      <xdr:col>17</xdr:col>
      <xdr:colOff>691030</xdr:colOff>
      <xdr:row>31</xdr:row>
      <xdr:rowOff>130735</xdr:rowOff>
    </xdr:from>
    <xdr:to>
      <xdr:col>26</xdr:col>
      <xdr:colOff>42840</xdr:colOff>
      <xdr:row>51</xdr:row>
      <xdr:rowOff>147092</xdr:rowOff>
    </xdr:to>
    <xdr:sp macro="" textlink="">
      <xdr:nvSpPr>
        <xdr:cNvPr id="8" name="Rounded Rectangle 7">
          <a:extLst>
            <a:ext uri="{FF2B5EF4-FFF2-40B4-BE49-F238E27FC236}">
              <a16:creationId xmlns:a16="http://schemas.microsoft.com/office/drawing/2014/main" id="{4E82EA31-DBEC-394D-9B0A-3F10B71CDB1A}"/>
            </a:ext>
          </a:extLst>
        </xdr:cNvPr>
        <xdr:cNvSpPr/>
      </xdr:nvSpPr>
      <xdr:spPr>
        <a:xfrm>
          <a:off x="13017501" y="5360147"/>
          <a:ext cx="6747692" cy="3751651"/>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baseline="0">
              <a:solidFill>
                <a:schemeClr val="bg1">
                  <a:lumMod val="75000"/>
                </a:schemeClr>
              </a:solidFill>
              <a:latin typeface="+mn-lt"/>
              <a:ea typeface="+mn-ea"/>
              <a:cs typeface="+mn-cs"/>
            </a:rPr>
            <a:t>Commissioners Category</a:t>
          </a:r>
        </a:p>
      </xdr:txBody>
    </xdr:sp>
    <xdr:clientData/>
  </xdr:twoCellAnchor>
  <xdr:twoCellAnchor>
    <xdr:from>
      <xdr:col>9</xdr:col>
      <xdr:colOff>93383</xdr:colOff>
      <xdr:row>8</xdr:row>
      <xdr:rowOff>152399</xdr:rowOff>
    </xdr:from>
    <xdr:to>
      <xdr:col>17</xdr:col>
      <xdr:colOff>442313</xdr:colOff>
      <xdr:row>30</xdr:row>
      <xdr:rowOff>168087</xdr:rowOff>
    </xdr:to>
    <xdr:sp macro="" textlink="">
      <xdr:nvSpPr>
        <xdr:cNvPr id="9" name="Rounded Rectangle 8">
          <a:extLst>
            <a:ext uri="{FF2B5EF4-FFF2-40B4-BE49-F238E27FC236}">
              <a16:creationId xmlns:a16="http://schemas.microsoft.com/office/drawing/2014/main" id="{D20315ED-0D43-6444-B92E-25312BBE4B7B}"/>
            </a:ext>
          </a:extLst>
        </xdr:cNvPr>
        <xdr:cNvSpPr/>
      </xdr:nvSpPr>
      <xdr:spPr>
        <a:xfrm>
          <a:off x="5845736" y="1086223"/>
          <a:ext cx="6923048" cy="4124511"/>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baseline="0">
              <a:solidFill>
                <a:schemeClr val="bg1">
                  <a:lumMod val="75000"/>
                </a:schemeClr>
              </a:solidFill>
              <a:latin typeface="+mn-lt"/>
              <a:ea typeface="+mn-ea"/>
              <a:cs typeface="+mn-cs"/>
            </a:rPr>
            <a:t>Ministries Spending</a:t>
          </a:r>
        </a:p>
      </xdr:txBody>
    </xdr:sp>
    <xdr:clientData/>
  </xdr:twoCellAnchor>
  <xdr:twoCellAnchor>
    <xdr:from>
      <xdr:col>9</xdr:col>
      <xdr:colOff>112059</xdr:colOff>
      <xdr:row>31</xdr:row>
      <xdr:rowOff>152400</xdr:rowOff>
    </xdr:from>
    <xdr:to>
      <xdr:col>17</xdr:col>
      <xdr:colOff>448234</xdr:colOff>
      <xdr:row>51</xdr:row>
      <xdr:rowOff>127000</xdr:rowOff>
    </xdr:to>
    <xdr:sp macro="" textlink="">
      <xdr:nvSpPr>
        <xdr:cNvPr id="10" name="Rounded Rectangle 9">
          <a:extLst>
            <a:ext uri="{FF2B5EF4-FFF2-40B4-BE49-F238E27FC236}">
              <a16:creationId xmlns:a16="http://schemas.microsoft.com/office/drawing/2014/main" id="{04C4F8FD-8E34-BE46-BAB1-0DA3CFAABDA2}"/>
            </a:ext>
          </a:extLst>
        </xdr:cNvPr>
        <xdr:cNvSpPr/>
      </xdr:nvSpPr>
      <xdr:spPr>
        <a:xfrm>
          <a:off x="5864412" y="5381812"/>
          <a:ext cx="6910293" cy="3709894"/>
        </a:xfrm>
        <a:prstGeom prst="roundRect">
          <a:avLst>
            <a:gd name="adj" fmla="val 10345"/>
          </a:avLst>
        </a:prstGeom>
        <a:solidFill>
          <a:schemeClr val="bg2">
            <a:lumMod val="25000"/>
            <a:alpha val="50035"/>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baseline="0">
              <a:solidFill>
                <a:schemeClr val="bg1">
                  <a:lumMod val="75000"/>
                </a:schemeClr>
              </a:solidFill>
              <a:latin typeface="+mn-lt"/>
              <a:ea typeface="+mn-ea"/>
              <a:cs typeface="+mn-cs"/>
            </a:rPr>
            <a:t>Results By Impact</a:t>
          </a:r>
        </a:p>
      </xdr:txBody>
    </xdr:sp>
    <xdr:clientData/>
  </xdr:twoCellAnchor>
  <xdr:twoCellAnchor>
    <xdr:from>
      <xdr:col>4</xdr:col>
      <xdr:colOff>538787</xdr:colOff>
      <xdr:row>52</xdr:row>
      <xdr:rowOff>76970</xdr:rowOff>
    </xdr:from>
    <xdr:to>
      <xdr:col>10</xdr:col>
      <xdr:colOff>558028</xdr:colOff>
      <xdr:row>56</xdr:row>
      <xdr:rowOff>83901</xdr:rowOff>
    </xdr:to>
    <xdr:sp macro="" textlink="">
      <xdr:nvSpPr>
        <xdr:cNvPr id="11" name="Rounded Rectangle 10">
          <a:extLst>
            <a:ext uri="{FF2B5EF4-FFF2-40B4-BE49-F238E27FC236}">
              <a16:creationId xmlns:a16="http://schemas.microsoft.com/office/drawing/2014/main" id="{C9561FCF-47F6-5843-AF55-F9963FD52C42}"/>
            </a:ext>
          </a:extLst>
        </xdr:cNvPr>
        <xdr:cNvSpPr/>
      </xdr:nvSpPr>
      <xdr:spPr>
        <a:xfrm rot="10800000">
          <a:off x="2193635" y="10083031"/>
          <a:ext cx="4983787" cy="776628"/>
        </a:xfrm>
        <a:prstGeom prst="roundRect">
          <a:avLst>
            <a:gd name="adj" fmla="val 18567"/>
          </a:avLst>
        </a:prstGeom>
        <a:solidFill>
          <a:schemeClr val="bg2">
            <a:lumMod val="25000"/>
            <a:alpha val="94177"/>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600" baseline="0">
            <a:solidFill>
              <a:schemeClr val="bg1">
                <a:lumMod val="75000"/>
              </a:schemeClr>
            </a:solidFill>
            <a:latin typeface="+mn-lt"/>
            <a:ea typeface="+mn-ea"/>
            <a:cs typeface="+mn-cs"/>
          </a:endParaRPr>
        </a:p>
      </xdr:txBody>
    </xdr:sp>
    <xdr:clientData/>
  </xdr:twoCellAnchor>
  <xdr:twoCellAnchor>
    <xdr:from>
      <xdr:col>17</xdr:col>
      <xdr:colOff>622300</xdr:colOff>
      <xdr:row>11</xdr:row>
      <xdr:rowOff>50800</xdr:rowOff>
    </xdr:from>
    <xdr:to>
      <xdr:col>26</xdr:col>
      <xdr:colOff>203200</xdr:colOff>
      <xdr:row>29</xdr:row>
      <xdr:rowOff>76200</xdr:rowOff>
    </xdr:to>
    <xdr:graphicFrame macro="">
      <xdr:nvGraphicFramePr>
        <xdr:cNvPr id="12" name="Chart 11">
          <a:extLst>
            <a:ext uri="{FF2B5EF4-FFF2-40B4-BE49-F238E27FC236}">
              <a16:creationId xmlns:a16="http://schemas.microsoft.com/office/drawing/2014/main" id="{1C89515A-5BC5-4646-B7F6-D46D8ACED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130735</xdr:colOff>
      <xdr:row>9</xdr:row>
      <xdr:rowOff>130735</xdr:rowOff>
    </xdr:from>
    <xdr:to>
      <xdr:col>17</xdr:col>
      <xdr:colOff>820270</xdr:colOff>
      <xdr:row>31</xdr:row>
      <xdr:rowOff>0</xdr:rowOff>
    </xdr:to>
    <xdr:graphicFrame macro="">
      <xdr:nvGraphicFramePr>
        <xdr:cNvPr id="13" name="Chart 12">
          <a:extLst>
            <a:ext uri="{FF2B5EF4-FFF2-40B4-BE49-F238E27FC236}">
              <a16:creationId xmlns:a16="http://schemas.microsoft.com/office/drawing/2014/main" id="{F457564D-71CE-2543-B5EB-4FED3205F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784411</xdr:colOff>
      <xdr:row>34</xdr:row>
      <xdr:rowOff>0</xdr:rowOff>
    </xdr:from>
    <xdr:to>
      <xdr:col>25</xdr:col>
      <xdr:colOff>784412</xdr:colOff>
      <xdr:row>51</xdr:row>
      <xdr:rowOff>93381</xdr:rowOff>
    </xdr:to>
    <xdr:graphicFrame macro="">
      <xdr:nvGraphicFramePr>
        <xdr:cNvPr id="14" name="Chart 13">
          <a:extLst>
            <a:ext uri="{FF2B5EF4-FFF2-40B4-BE49-F238E27FC236}">
              <a16:creationId xmlns:a16="http://schemas.microsoft.com/office/drawing/2014/main" id="{3BF97146-5CC7-024D-B7D8-8EB5D330A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93382</xdr:colOff>
      <xdr:row>32</xdr:row>
      <xdr:rowOff>130736</xdr:rowOff>
    </xdr:from>
    <xdr:to>
      <xdr:col>17</xdr:col>
      <xdr:colOff>466911</xdr:colOff>
      <xdr:row>51</xdr:row>
      <xdr:rowOff>112059</xdr:rowOff>
    </xdr:to>
    <xdr:graphicFrame macro="">
      <xdr:nvGraphicFramePr>
        <xdr:cNvPr id="18" name="Chart 17">
          <a:extLst>
            <a:ext uri="{FF2B5EF4-FFF2-40B4-BE49-F238E27FC236}">
              <a16:creationId xmlns:a16="http://schemas.microsoft.com/office/drawing/2014/main" id="{7469386E-0C8D-D449-8348-DA8B0488A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829732</xdr:colOff>
      <xdr:row>42</xdr:row>
      <xdr:rowOff>101599</xdr:rowOff>
    </xdr:from>
    <xdr:ext cx="2319867" cy="1032933"/>
    <xdr:sp macro="" textlink="TBC">
      <xdr:nvSpPr>
        <xdr:cNvPr id="19" name="TextBox 18">
          <a:extLst>
            <a:ext uri="{FF2B5EF4-FFF2-40B4-BE49-F238E27FC236}">
              <a16:creationId xmlns:a16="http://schemas.microsoft.com/office/drawing/2014/main" id="{7C6956EF-1078-3DEE-F22E-61930564AB01}"/>
            </a:ext>
          </a:extLst>
        </xdr:cNvPr>
        <xdr:cNvSpPr txBox="1"/>
      </xdr:nvSpPr>
      <xdr:spPr>
        <a:xfrm>
          <a:off x="2489199" y="7365999"/>
          <a:ext cx="2319867" cy="10329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FB18273-5F4A-6148-B436-486D8CED045E}" type="TxLink">
            <a:rPr lang="en-US" sz="3200" b="0" i="0" u="none" strike="noStrike">
              <a:solidFill>
                <a:schemeClr val="bg2"/>
              </a:solidFill>
              <a:latin typeface="Calibri"/>
              <a:cs typeface="Calibri"/>
            </a:rPr>
            <a:pPr/>
            <a:t> 11,631,000 </a:t>
          </a:fld>
          <a:endParaRPr lang="en-GB" sz="3200">
            <a:solidFill>
              <a:schemeClr val="bg2"/>
            </a:solidFill>
          </a:endParaRPr>
        </a:p>
      </xdr:txBody>
    </xdr:sp>
    <xdr:clientData/>
  </xdr:oneCellAnchor>
  <xdr:oneCellAnchor>
    <xdr:from>
      <xdr:col>4</xdr:col>
      <xdr:colOff>321733</xdr:colOff>
      <xdr:row>26</xdr:row>
      <xdr:rowOff>50800</xdr:rowOff>
    </xdr:from>
    <xdr:ext cx="1413657" cy="593304"/>
    <xdr:sp macro="" textlink="ABE">
      <xdr:nvSpPr>
        <xdr:cNvPr id="20" name="TextBox 19">
          <a:extLst>
            <a:ext uri="{FF2B5EF4-FFF2-40B4-BE49-F238E27FC236}">
              <a16:creationId xmlns:a16="http://schemas.microsoft.com/office/drawing/2014/main" id="{17AA8326-1D07-A1DC-E574-A38EE1F73059}"/>
            </a:ext>
          </a:extLst>
        </xdr:cNvPr>
        <xdr:cNvSpPr txBox="1"/>
      </xdr:nvSpPr>
      <xdr:spPr>
        <a:xfrm>
          <a:off x="1981200" y="4334933"/>
          <a:ext cx="1413657"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5FC123D-1223-8647-A4AB-CF4F897E005B}" type="TxLink">
            <a:rPr lang="en-US" sz="3200" b="0" i="0" u="none" strike="noStrike">
              <a:solidFill>
                <a:schemeClr val="bg2"/>
              </a:solidFill>
              <a:latin typeface="Calibri"/>
              <a:ea typeface="+mn-ea"/>
              <a:cs typeface="Calibri"/>
            </a:rPr>
            <a:pPr marL="0" indent="0"/>
            <a:t>62.00%</a:t>
          </a:fld>
          <a:endParaRPr lang="en-GB" sz="3200" b="0" i="0" u="none" strike="noStrike">
            <a:solidFill>
              <a:schemeClr val="bg2"/>
            </a:solidFill>
            <a:latin typeface="Calibri"/>
            <a:ea typeface="+mn-ea"/>
            <a:cs typeface="Calibri"/>
          </a:endParaRPr>
        </a:p>
      </xdr:txBody>
    </xdr:sp>
    <xdr:clientData/>
  </xdr:oneCellAnchor>
  <xdr:oneCellAnchor>
    <xdr:from>
      <xdr:col>4</xdr:col>
      <xdr:colOff>270933</xdr:colOff>
      <xdr:row>12</xdr:row>
      <xdr:rowOff>33867</xdr:rowOff>
    </xdr:from>
    <xdr:ext cx="1413657" cy="593304"/>
    <xdr:sp macro="" textlink="APS">
      <xdr:nvSpPr>
        <xdr:cNvPr id="21" name="TextBox 20">
          <a:extLst>
            <a:ext uri="{FF2B5EF4-FFF2-40B4-BE49-F238E27FC236}">
              <a16:creationId xmlns:a16="http://schemas.microsoft.com/office/drawing/2014/main" id="{11E48AC8-1936-444A-970C-3D3E4A0A327C}"/>
            </a:ext>
          </a:extLst>
        </xdr:cNvPr>
        <xdr:cNvSpPr txBox="1"/>
      </xdr:nvSpPr>
      <xdr:spPr>
        <a:xfrm>
          <a:off x="1930400" y="1710267"/>
          <a:ext cx="1413657"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4F310133-CC53-4B44-B40F-92AD401E087A}" type="TxLink">
            <a:rPr lang="en-US" sz="3200" b="0" i="0" u="none" strike="noStrike">
              <a:solidFill>
                <a:schemeClr val="bg2"/>
              </a:solidFill>
              <a:latin typeface="Calibri"/>
              <a:ea typeface="+mn-ea"/>
              <a:cs typeface="Calibri"/>
            </a:rPr>
            <a:pPr marL="0" indent="0"/>
            <a:t>64.61%</a:t>
          </a:fld>
          <a:endParaRPr lang="en-GB" sz="3200" b="0" i="0" u="none" strike="noStrike">
            <a:solidFill>
              <a:schemeClr val="bg2"/>
            </a:solidFill>
            <a:latin typeface="Calibri"/>
            <a:ea typeface="+mn-ea"/>
            <a:cs typeface="Calibri"/>
          </a:endParaRPr>
        </a:p>
      </xdr:txBody>
    </xdr:sp>
    <xdr:clientData/>
  </xdr:oneCellAnchor>
  <xdr:twoCellAnchor>
    <xdr:from>
      <xdr:col>6</xdr:col>
      <xdr:colOff>118533</xdr:colOff>
      <xdr:row>24</xdr:row>
      <xdr:rowOff>134697</xdr:rowOff>
    </xdr:from>
    <xdr:to>
      <xdr:col>8</xdr:col>
      <xdr:colOff>660399</xdr:colOff>
      <xdr:row>34</xdr:row>
      <xdr:rowOff>135467</xdr:rowOff>
    </xdr:to>
    <xdr:graphicFrame macro="">
      <xdr:nvGraphicFramePr>
        <xdr:cNvPr id="22" name="Chart 21">
          <a:extLst>
            <a:ext uri="{FF2B5EF4-FFF2-40B4-BE49-F238E27FC236}">
              <a16:creationId xmlns:a16="http://schemas.microsoft.com/office/drawing/2014/main" id="{FE16B9CD-2EC0-D342-B9AB-0CE5F06FA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736600</xdr:colOff>
      <xdr:row>11</xdr:row>
      <xdr:rowOff>96212</xdr:rowOff>
    </xdr:from>
    <xdr:to>
      <xdr:col>9</xdr:col>
      <xdr:colOff>228600</xdr:colOff>
      <xdr:row>21</xdr:row>
      <xdr:rowOff>31750</xdr:rowOff>
    </xdr:to>
    <xdr:graphicFrame macro="">
      <xdr:nvGraphicFramePr>
        <xdr:cNvPr id="23" name="Chart 22">
          <a:extLst>
            <a:ext uri="{FF2B5EF4-FFF2-40B4-BE49-F238E27FC236}">
              <a16:creationId xmlns:a16="http://schemas.microsoft.com/office/drawing/2014/main" id="{86C58A89-EAA3-C54E-9559-77155058A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288637</xdr:colOff>
      <xdr:row>52</xdr:row>
      <xdr:rowOff>38486</xdr:rowOff>
    </xdr:from>
    <xdr:to>
      <xdr:col>7</xdr:col>
      <xdr:colOff>269396</xdr:colOff>
      <xdr:row>56</xdr:row>
      <xdr:rowOff>153940</xdr:rowOff>
    </xdr:to>
    <xdr:pic>
      <xdr:nvPicPr>
        <xdr:cNvPr id="25" name="Graphic 24" descr="Bar chart with solid fill">
          <a:hlinkClick xmlns:r="http://schemas.openxmlformats.org/officeDocument/2006/relationships" r:id="rId9"/>
          <a:extLst>
            <a:ext uri="{FF2B5EF4-FFF2-40B4-BE49-F238E27FC236}">
              <a16:creationId xmlns:a16="http://schemas.microsoft.com/office/drawing/2014/main" id="{3B46B661-FC5F-26C9-BA6B-A660D256C67F}"/>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598334" y="10044547"/>
          <a:ext cx="808182" cy="885151"/>
        </a:xfrm>
        <a:prstGeom prst="rect">
          <a:avLst/>
        </a:prstGeom>
      </xdr:spPr>
    </xdr:pic>
    <xdr:clientData/>
  </xdr:twoCellAnchor>
  <xdr:twoCellAnchor editAs="oneCell">
    <xdr:from>
      <xdr:col>9</xdr:col>
      <xdr:colOff>361667</xdr:colOff>
      <xdr:row>52</xdr:row>
      <xdr:rowOff>92273</xdr:rowOff>
    </xdr:from>
    <xdr:to>
      <xdr:col>10</xdr:col>
      <xdr:colOff>307880</xdr:colOff>
      <xdr:row>56</xdr:row>
      <xdr:rowOff>76970</xdr:rowOff>
    </xdr:to>
    <xdr:pic>
      <xdr:nvPicPr>
        <xdr:cNvPr id="27" name="Graphic 26" descr="List with solid fill">
          <a:hlinkClick xmlns:r="http://schemas.openxmlformats.org/officeDocument/2006/relationships" r:id="rId12"/>
          <a:extLst>
            <a:ext uri="{FF2B5EF4-FFF2-40B4-BE49-F238E27FC236}">
              <a16:creationId xmlns:a16="http://schemas.microsoft.com/office/drawing/2014/main" id="{9E0039E3-2A1A-2AEC-0B14-7FFE96FB0AD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153637" y="10098334"/>
          <a:ext cx="773636" cy="754394"/>
        </a:xfrm>
        <a:prstGeom prst="rect">
          <a:avLst/>
        </a:prstGeom>
      </xdr:spPr>
    </xdr:pic>
    <xdr:clientData/>
  </xdr:twoCellAnchor>
  <xdr:twoCellAnchor editAs="oneCell">
    <xdr:from>
      <xdr:col>7</xdr:col>
      <xdr:colOff>723334</xdr:colOff>
      <xdr:row>52</xdr:row>
      <xdr:rowOff>11364</xdr:rowOff>
    </xdr:from>
    <xdr:to>
      <xdr:col>8</xdr:col>
      <xdr:colOff>810309</xdr:colOff>
      <xdr:row>56</xdr:row>
      <xdr:rowOff>156067</xdr:rowOff>
    </xdr:to>
    <xdr:pic>
      <xdr:nvPicPr>
        <xdr:cNvPr id="29" name="Graphic 28" descr="Newspaper with solid fill">
          <a:hlinkClick xmlns:r="http://schemas.openxmlformats.org/officeDocument/2006/relationships" r:id="rId15"/>
          <a:extLst>
            <a:ext uri="{FF2B5EF4-FFF2-40B4-BE49-F238E27FC236}">
              <a16:creationId xmlns:a16="http://schemas.microsoft.com/office/drawing/2014/main" id="{9C62A321-93C5-7C1D-B979-174921C0E76F}"/>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4860455" y="10017425"/>
          <a:ext cx="914400" cy="914400"/>
        </a:xfrm>
        <a:prstGeom prst="rect">
          <a:avLst/>
        </a:prstGeom>
      </xdr:spPr>
    </xdr:pic>
    <xdr:clientData/>
  </xdr:twoCellAnchor>
  <xdr:twoCellAnchor editAs="oneCell">
    <xdr:from>
      <xdr:col>4</xdr:col>
      <xdr:colOff>680909</xdr:colOff>
      <xdr:row>52</xdr:row>
      <xdr:rowOff>26667</xdr:rowOff>
    </xdr:from>
    <xdr:to>
      <xdr:col>5</xdr:col>
      <xdr:colOff>767883</xdr:colOff>
      <xdr:row>56</xdr:row>
      <xdr:rowOff>171370</xdr:rowOff>
    </xdr:to>
    <xdr:pic>
      <xdr:nvPicPr>
        <xdr:cNvPr id="31" name="Graphic 30" descr="Presentation with bar chart with solid fill">
          <a:hlinkClick xmlns:r="http://schemas.openxmlformats.org/officeDocument/2006/relationships" r:id="rId18"/>
          <a:extLst>
            <a:ext uri="{FF2B5EF4-FFF2-40B4-BE49-F238E27FC236}">
              <a16:creationId xmlns:a16="http://schemas.microsoft.com/office/drawing/2014/main" id="{09D09B31-B8B5-BEA8-3AC9-F426865B6472}"/>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335757" y="10032728"/>
          <a:ext cx="914400" cy="914400"/>
        </a:xfrm>
        <a:prstGeom prst="rect">
          <a:avLst/>
        </a:prstGeom>
      </xdr:spPr>
    </xdr:pic>
    <xdr:clientData/>
  </xdr:twoCellAnchor>
  <xdr:twoCellAnchor editAs="oneCell">
    <xdr:from>
      <xdr:col>19</xdr:col>
      <xdr:colOff>615245</xdr:colOff>
      <xdr:row>6</xdr:row>
      <xdr:rowOff>98778</xdr:rowOff>
    </xdr:from>
    <xdr:to>
      <xdr:col>25</xdr:col>
      <xdr:colOff>513645</xdr:colOff>
      <xdr:row>8</xdr:row>
      <xdr:rowOff>160867</xdr:rowOff>
    </xdr:to>
    <mc:AlternateContent xmlns:mc="http://schemas.openxmlformats.org/markup-compatibility/2006" xmlns:a14="http://schemas.microsoft.com/office/drawing/2010/main">
      <mc:Choice Requires="a14">
        <xdr:graphicFrame macro="">
          <xdr:nvGraphicFramePr>
            <xdr:cNvPr id="32" name="Commissioner Ranking 1">
              <a:extLst>
                <a:ext uri="{FF2B5EF4-FFF2-40B4-BE49-F238E27FC236}">
                  <a16:creationId xmlns:a16="http://schemas.microsoft.com/office/drawing/2014/main" id="{3E982C9C-E2C3-AD47-A669-5D143CCC9B9C}"/>
                </a:ext>
              </a:extLst>
            </xdr:cNvPr>
            <xdr:cNvGraphicFramePr/>
          </xdr:nvGraphicFramePr>
          <xdr:xfrm>
            <a:off x="0" y="0"/>
            <a:ext cx="0" cy="0"/>
          </xdr:xfrm>
          <a:graphic>
            <a:graphicData uri="http://schemas.microsoft.com/office/drawing/2010/slicer">
              <sle:slicer xmlns:sle="http://schemas.microsoft.com/office/drawing/2010/slicer" name="Commissioner Ranking 1"/>
            </a:graphicData>
          </a:graphic>
        </xdr:graphicFrame>
      </mc:Choice>
      <mc:Fallback xmlns="">
        <xdr:sp macro="" textlink="">
          <xdr:nvSpPr>
            <xdr:cNvPr id="0" name=""/>
            <xdr:cNvSpPr>
              <a:spLocks noTextEdit="1"/>
            </xdr:cNvSpPr>
          </xdr:nvSpPr>
          <xdr:spPr>
            <a:xfrm>
              <a:off x="14768689" y="1284111"/>
              <a:ext cx="4893734" cy="457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0</xdr:row>
      <xdr:rowOff>6350</xdr:rowOff>
    </xdr:from>
    <xdr:to>
      <xdr:col>9</xdr:col>
      <xdr:colOff>0</xdr:colOff>
      <xdr:row>15</xdr:row>
      <xdr:rowOff>177800</xdr:rowOff>
    </xdr:to>
    <xdr:graphicFrame macro="">
      <xdr:nvGraphicFramePr>
        <xdr:cNvPr id="2" name="Chart 1">
          <a:extLst>
            <a:ext uri="{FF2B5EF4-FFF2-40B4-BE49-F238E27FC236}">
              <a16:creationId xmlns:a16="http://schemas.microsoft.com/office/drawing/2014/main" id="{CDDF2378-B72F-2EC7-FDF7-35CD0E1D4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215900</xdr:colOff>
      <xdr:row>19</xdr:row>
      <xdr:rowOff>88900</xdr:rowOff>
    </xdr:from>
    <xdr:to>
      <xdr:col>12</xdr:col>
      <xdr:colOff>12700</xdr:colOff>
      <xdr:row>36</xdr:row>
      <xdr:rowOff>127000</xdr:rowOff>
    </xdr:to>
    <xdr:graphicFrame macro="">
      <xdr:nvGraphicFramePr>
        <xdr:cNvPr id="3" name="Chart 2">
          <a:extLst>
            <a:ext uri="{FF2B5EF4-FFF2-40B4-BE49-F238E27FC236}">
              <a16:creationId xmlns:a16="http://schemas.microsoft.com/office/drawing/2014/main" id="{8B48A7D6-7760-1FF9-4DBE-D2CE481BD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444500</xdr:colOff>
      <xdr:row>38</xdr:row>
      <xdr:rowOff>6350</xdr:rowOff>
    </xdr:from>
    <xdr:to>
      <xdr:col>10</xdr:col>
      <xdr:colOff>63500</xdr:colOff>
      <xdr:row>52</xdr:row>
      <xdr:rowOff>82550</xdr:rowOff>
    </xdr:to>
    <xdr:graphicFrame macro="">
      <xdr:nvGraphicFramePr>
        <xdr:cNvPr id="4" name="Chart 3">
          <a:extLst>
            <a:ext uri="{FF2B5EF4-FFF2-40B4-BE49-F238E27FC236}">
              <a16:creationId xmlns:a16="http://schemas.microsoft.com/office/drawing/2014/main" id="{15AF25A0-D2B9-2738-2C71-9F1480841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914400</xdr:colOff>
      <xdr:row>53</xdr:row>
      <xdr:rowOff>158750</xdr:rowOff>
    </xdr:from>
    <xdr:to>
      <xdr:col>8</xdr:col>
      <xdr:colOff>50800</xdr:colOff>
      <xdr:row>68</xdr:row>
      <xdr:rowOff>44450</xdr:rowOff>
    </xdr:to>
    <xdr:graphicFrame macro="">
      <xdr:nvGraphicFramePr>
        <xdr:cNvPr id="7" name="Chart 6">
          <a:extLst>
            <a:ext uri="{FF2B5EF4-FFF2-40B4-BE49-F238E27FC236}">
              <a16:creationId xmlns:a16="http://schemas.microsoft.com/office/drawing/2014/main" id="{11B14E01-6A5D-83D2-2D8A-174E9E4C5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419100</xdr:colOff>
      <xdr:row>37</xdr:row>
      <xdr:rowOff>165101</xdr:rowOff>
    </xdr:from>
    <xdr:to>
      <xdr:col>15</xdr:col>
      <xdr:colOff>342900</xdr:colOff>
      <xdr:row>40</xdr:row>
      <xdr:rowOff>165100</xdr:rowOff>
    </xdr:to>
    <mc:AlternateContent xmlns:mc="http://schemas.openxmlformats.org/markup-compatibility/2006" xmlns:a14="http://schemas.microsoft.com/office/drawing/2010/main">
      <mc:Choice Requires="a14">
        <xdr:graphicFrame macro="">
          <xdr:nvGraphicFramePr>
            <xdr:cNvPr id="8" name="Commissioner Ranking">
              <a:extLst>
                <a:ext uri="{FF2B5EF4-FFF2-40B4-BE49-F238E27FC236}">
                  <a16:creationId xmlns:a16="http://schemas.microsoft.com/office/drawing/2014/main" id="{ACC8116C-20B7-84FA-E883-1181B305330E}"/>
                </a:ext>
              </a:extLst>
            </xdr:cNvPr>
            <xdr:cNvGraphicFramePr/>
          </xdr:nvGraphicFramePr>
          <xdr:xfrm>
            <a:off x="0" y="0"/>
            <a:ext cx="0" cy="0"/>
          </xdr:xfrm>
          <a:graphic>
            <a:graphicData uri="http://schemas.microsoft.com/office/drawing/2010/slicer">
              <sle:slicer xmlns:sle="http://schemas.microsoft.com/office/drawing/2010/slicer" name="Commissioner Ranking"/>
            </a:graphicData>
          </a:graphic>
        </xdr:graphicFrame>
      </mc:Choice>
      <mc:Fallback xmlns="">
        <xdr:sp macro="" textlink="">
          <xdr:nvSpPr>
            <xdr:cNvPr id="0" name=""/>
            <xdr:cNvSpPr>
              <a:spLocks noTextEdit="1"/>
            </xdr:cNvSpPr>
          </xdr:nvSpPr>
          <xdr:spPr>
            <a:xfrm>
              <a:off x="9512300" y="7213601"/>
              <a:ext cx="4876800" cy="5714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438150</xdr:colOff>
      <xdr:row>34</xdr:row>
      <xdr:rowOff>50800</xdr:rowOff>
    </xdr:from>
    <xdr:to>
      <xdr:col>3</xdr:col>
      <xdr:colOff>1079500</xdr:colOff>
      <xdr:row>38</xdr:row>
      <xdr:rowOff>139700</xdr:rowOff>
    </xdr:to>
    <xdr:graphicFrame macro="">
      <xdr:nvGraphicFramePr>
        <xdr:cNvPr id="2" name="Chart 1">
          <a:extLst>
            <a:ext uri="{FF2B5EF4-FFF2-40B4-BE49-F238E27FC236}">
              <a16:creationId xmlns:a16="http://schemas.microsoft.com/office/drawing/2014/main" id="{6912C1BE-4500-6AC2-1995-AFEBE0C68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539750</xdr:colOff>
      <xdr:row>30</xdr:row>
      <xdr:rowOff>114300</xdr:rowOff>
    </xdr:from>
    <xdr:to>
      <xdr:col>5</xdr:col>
      <xdr:colOff>977900</xdr:colOff>
      <xdr:row>33</xdr:row>
      <xdr:rowOff>50800</xdr:rowOff>
    </xdr:to>
    <xdr:graphicFrame macro="">
      <xdr:nvGraphicFramePr>
        <xdr:cNvPr id="3" name="Chart 2">
          <a:extLst>
            <a:ext uri="{FF2B5EF4-FFF2-40B4-BE49-F238E27FC236}">
              <a16:creationId xmlns:a16="http://schemas.microsoft.com/office/drawing/2014/main" id="{B00FA6BC-9848-DACA-9E2E-C7A7E4898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9.575818981481" createdVersion="8" refreshedVersion="8" minRefreshableVersion="3" recordCount="15" xr:uid="{D59492E6-3D7A-074C-AA0E-D37EACFBF281}">
  <cacheSource type="worksheet">
    <worksheetSource name="Sheet1"/>
  </cacheSource>
  <cacheFields count="11">
    <cacheField name="Ministry" numFmtId="0">
      <sharedItems count="15">
        <s v="Ministry of Health"/>
        <s v="Ministry of Education"/>
        <s v="Ministry of Agriculture"/>
        <s v="Ministry of Works"/>
        <s v="Ministry of Environment"/>
        <s v="Ministry of Finance"/>
        <s v="Ministry of Youth and Sports"/>
        <s v="Ministry of Women Affairs"/>
        <s v="Ministry of Justice"/>
        <s v="Ministry of Water Resources"/>
        <s v="Ministry of Housing"/>
        <s v="Ministry of Transport"/>
        <s v="Ministry of Information"/>
        <s v="Ministry of Commerce"/>
        <s v="Ministry of Local Government"/>
      </sharedItems>
    </cacheField>
    <cacheField name="Commissioner" numFmtId="0">
      <sharedItems count="15">
        <s v="Barr. Kabiru Adamu"/>
        <s v="Barr. Yusuf Abdullahi"/>
        <s v="Dr. Fatimah Lawal"/>
        <s v="Dr. Hadiza Ibrahim"/>
        <s v="Dr. Musa Kabir"/>
        <s v="Engr. Bashiru Nuhu"/>
        <s v="Engr. Idris Bello"/>
        <s v="Engr. Ladi Danjuma"/>
        <s v="Mr. Ibrahim Tanko"/>
        <s v="Mr. Rilwan Adeyemi"/>
        <s v="Mr. Sadiq Umar"/>
        <s v="Mrs. Amina Hassan"/>
        <s v="Mrs. Halima Yusuf"/>
        <s v="Mrs. Jummai Sulaiman"/>
        <s v="Mrs. Zainab Garba"/>
      </sharedItems>
    </cacheField>
    <cacheField name="Budget Allocated" numFmtId="3">
      <sharedItems containsSemiMixedTypes="0" containsString="0" containsNumber="1" containsInteger="1" minValue="3000000000" maxValue="15000000000"/>
    </cacheField>
    <cacheField name="Budget Spent" numFmtId="3">
      <sharedItems containsSemiMixedTypes="0" containsString="0" containsNumber="1" containsInteger="1" minValue="750000000" maxValue="12750000000"/>
    </cacheField>
    <cacheField name="Budget Efficiency" numFmtId="164">
      <sharedItems containsSemiMixedTypes="0" containsString="0" containsNumber="1" minValue="0.25" maxValue="0.9"/>
    </cacheField>
    <cacheField name="Results Delivered" numFmtId="0">
      <sharedItems containsSemiMixedTypes="0" containsString="0" containsNumber="1" containsInteger="1" minValue="5" maxValue="125"/>
    </cacheField>
    <cacheField name="Results Impact" numFmtId="2">
      <sharedItems containsSemiMixedTypes="0" containsString="0" containsNumber="1" minValue="3.1" maxValue="8.8000000000000007"/>
    </cacheField>
    <cacheField name="Impact Category" numFmtId="0">
      <sharedItems count="3">
        <s v="Low Impact"/>
        <s v="High Impact"/>
        <s v="Medium Impact"/>
      </sharedItems>
    </cacheField>
    <cacheField name="Beneficiaries Covered" numFmtId="165">
      <sharedItems containsSemiMixedTypes="0" containsString="0" containsNumber="1" containsInteger="1" minValue="1000" maxValue="2100000"/>
    </cacheField>
    <cacheField name="Performance Score" numFmtId="10">
      <sharedItems containsSemiMixedTypes="0" containsString="0" containsNumber="1" minValue="0.28000000000000003" maxValue="0.92500000000000004"/>
    </cacheField>
    <cacheField name="Commissioner Ranking" numFmtId="0">
      <sharedItems count="3">
        <s v="Red Commissioner"/>
        <s v="Green Commissioner"/>
        <s v="Amber Commissioner"/>
      </sharedItems>
    </cacheField>
  </cacheFields>
  <extLst>
    <ext xmlns:x14="http://schemas.microsoft.com/office/spreadsheetml/2009/9/main" uri="{725AE2AE-9491-48be-B2B4-4EB974FC3084}">
      <x14:pivotCacheDefinition pivotCacheId="958160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n v="8500000000"/>
    <n v="2550000000"/>
    <n v="0.3"/>
    <n v="15"/>
    <n v="3.2"/>
    <x v="0"/>
    <n v="85000"/>
    <n v="0.32"/>
    <x v="0"/>
  </r>
  <r>
    <x v="1"/>
    <x v="1"/>
    <n v="12000000000"/>
    <n v="10800000000"/>
    <n v="0.9"/>
    <n v="125"/>
    <n v="8.8000000000000007"/>
    <x v="1"/>
    <n v="1850000"/>
    <n v="0.92500000000000004"/>
    <x v="1"/>
  </r>
  <r>
    <x v="2"/>
    <x v="2"/>
    <n v="6200000000"/>
    <n v="4340000000"/>
    <n v="0.7"/>
    <n v="68"/>
    <n v="6.9"/>
    <x v="2"/>
    <n v="920000"/>
    <n v="0.73499999999999999"/>
    <x v="2"/>
  </r>
  <r>
    <x v="3"/>
    <x v="3"/>
    <n v="9800000000"/>
    <n v="8330000000"/>
    <n v="0.85"/>
    <n v="98"/>
    <n v="7.6"/>
    <x v="2"/>
    <n v="1250000"/>
    <n v="0.872"/>
    <x v="1"/>
  </r>
  <r>
    <x v="4"/>
    <x v="4"/>
    <n v="4500000000"/>
    <n v="3150000000"/>
    <n v="0.7"/>
    <n v="52"/>
    <n v="6.4"/>
    <x v="2"/>
    <n v="580000"/>
    <n v="0.72799999999999998"/>
    <x v="2"/>
  </r>
  <r>
    <x v="5"/>
    <x v="5"/>
    <n v="15000000000"/>
    <n v="12750000000"/>
    <n v="0.85"/>
    <n v="89"/>
    <n v="8.5"/>
    <x v="1"/>
    <n v="2100000"/>
    <n v="0.88700000000000001"/>
    <x v="1"/>
  </r>
  <r>
    <x v="6"/>
    <x v="6"/>
    <n v="7200000000"/>
    <n v="2160000000"/>
    <n v="0.3"/>
    <n v="12"/>
    <n v="3.1"/>
    <x v="0"/>
    <n v="25000"/>
    <n v="0.28000000000000003"/>
    <x v="0"/>
  </r>
  <r>
    <x v="7"/>
    <x v="7"/>
    <n v="5800000000"/>
    <n v="4060000000"/>
    <n v="0.7"/>
    <n v="74"/>
    <n v="6.8"/>
    <x v="2"/>
    <n v="850000"/>
    <n v="0.752"/>
    <x v="2"/>
  </r>
  <r>
    <x v="8"/>
    <x v="8"/>
    <n v="3000000000"/>
    <n v="750000000"/>
    <n v="0.25"/>
    <n v="5"/>
    <n v="3.5"/>
    <x v="0"/>
    <n v="1000"/>
    <n v="0.35"/>
    <x v="0"/>
  </r>
  <r>
    <x v="9"/>
    <x v="9"/>
    <n v="8900000000"/>
    <n v="7565000000"/>
    <n v="0.85"/>
    <n v="95"/>
    <n v="8.1999999999999993"/>
    <x v="1"/>
    <n v="1680000"/>
    <n v="0.89300000000000002"/>
    <x v="1"/>
  </r>
  <r>
    <x v="10"/>
    <x v="10"/>
    <n v="6500000000"/>
    <n v="4550000000"/>
    <n v="0.7"/>
    <n v="58"/>
    <n v="6.2"/>
    <x v="2"/>
    <n v="720000"/>
    <n v="0.748"/>
    <x v="2"/>
  </r>
  <r>
    <x v="11"/>
    <x v="11"/>
    <n v="6000000000"/>
    <n v="2100000000"/>
    <n v="0.35"/>
    <n v="8"/>
    <n v="3.2"/>
    <x v="0"/>
    <n v="5000"/>
    <n v="0.28000000000000003"/>
    <x v="0"/>
  </r>
  <r>
    <x v="12"/>
    <x v="12"/>
    <n v="4200000000"/>
    <n v="2940000000"/>
    <n v="0.7"/>
    <n v="48"/>
    <n v="6.6"/>
    <x v="2"/>
    <n v="380000"/>
    <n v="0.72399999999999998"/>
    <x v="2"/>
  </r>
  <r>
    <x v="13"/>
    <x v="13"/>
    <n v="7800000000"/>
    <n v="6630000000"/>
    <n v="0.85"/>
    <n v="82"/>
    <n v="7.8"/>
    <x v="2"/>
    <n v="1150000"/>
    <n v="0.86799999999999999"/>
    <x v="1"/>
  </r>
  <r>
    <x v="14"/>
    <x v="14"/>
    <n v="5200000000"/>
    <n v="1560000000"/>
    <n v="0.3"/>
    <n v="11"/>
    <n v="3.3"/>
    <x v="0"/>
    <n v="35000"/>
    <n v="0.3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25C4B8-2DB7-404A-9179-D5AA362AF9A9}" name="PivotTable6"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53:B57" firstHeaderRow="1" firstDataRow="1" firstDataCol="1"/>
  <pivotFields count="11">
    <pivotField compact="0" outline="0" showAll="0"/>
    <pivotField compact="0" outline="0" showAll="0">
      <items count="16">
        <item x="0"/>
        <item x="1"/>
        <item x="2"/>
        <item x="3"/>
        <item x="4"/>
        <item x="5"/>
        <item x="6"/>
        <item x="7"/>
        <item x="8"/>
        <item x="9"/>
        <item x="10"/>
        <item x="11"/>
        <item x="12"/>
        <item x="13"/>
        <item x="14"/>
        <item t="default"/>
      </items>
    </pivotField>
    <pivotField compact="0" numFmtId="3" outline="0" showAll="0"/>
    <pivotField compact="0" numFmtId="3" outline="0" showAll="0"/>
    <pivotField compact="0" numFmtId="164" outline="0" showAll="0"/>
    <pivotField compact="0" outline="0" showAll="0"/>
    <pivotField dataField="1" compact="0" numFmtId="2" outline="0" showAll="0"/>
    <pivotField axis="axisRow" compact="0" outline="0" showAll="0">
      <items count="4">
        <item x="1"/>
        <item x="0"/>
        <item x="2"/>
        <item t="default"/>
      </items>
    </pivotField>
    <pivotField compact="0" numFmtId="165" outline="0" showAll="0"/>
    <pivotField compact="0" numFmtId="10" outline="0" showAll="0"/>
    <pivotField compact="0" outline="0" showAll="0">
      <items count="4">
        <item x="2"/>
        <item x="1"/>
        <item x="0"/>
        <item t="default"/>
      </items>
    </pivotField>
  </pivotFields>
  <rowFields count="1">
    <field x="7"/>
  </rowFields>
  <rowItems count="4">
    <i>
      <x/>
    </i>
    <i>
      <x v="1"/>
    </i>
    <i>
      <x v="2"/>
    </i>
    <i t="grand">
      <x/>
    </i>
  </rowItems>
  <colItems count="1">
    <i/>
  </colItems>
  <dataFields count="1">
    <dataField name="Average of Results Impact" fld="6" subtotal="average" baseField="0" baseItem="0"/>
  </dataFields>
  <chartFormats count="5">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7" count="1" selected="0">
            <x v="0"/>
          </reference>
        </references>
      </pivotArea>
    </chartFormat>
    <chartFormat chart="13" format="4">
      <pivotArea type="data" outline="0" fieldPosition="0">
        <references count="2">
          <reference field="4294967294" count="1" selected="0">
            <x v="0"/>
          </reference>
          <reference field="7" count="1" selected="0">
            <x v="2"/>
          </reference>
        </references>
      </pivotArea>
    </chartFormat>
    <chartFormat chart="13" format="5">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3E683B-66C5-EB41-8829-621AA11A9A98}"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45:B49" firstHeaderRow="1" firstDataRow="1" firstDataCol="1"/>
  <pivotFields count="11">
    <pivotField compact="0" outline="0" showAll="0"/>
    <pivotField dataField="1" compact="0" outline="0" showAll="0">
      <items count="16">
        <item x="0"/>
        <item x="1"/>
        <item x="2"/>
        <item x="3"/>
        <item x="4"/>
        <item x="5"/>
        <item x="6"/>
        <item x="7"/>
        <item x="8"/>
        <item x="9"/>
        <item x="10"/>
        <item x="11"/>
        <item x="12"/>
        <item x="13"/>
        <item x="14"/>
        <item t="default"/>
      </items>
    </pivotField>
    <pivotField compact="0" numFmtId="3" outline="0" showAll="0"/>
    <pivotField compact="0" numFmtId="3" outline="0" showAll="0"/>
    <pivotField compact="0" numFmtId="164" outline="0" showAll="0"/>
    <pivotField compact="0" outline="0" showAll="0"/>
    <pivotField compact="0" numFmtId="2" outline="0" showAll="0"/>
    <pivotField compact="0" outline="0" showAll="0"/>
    <pivotField compact="0" numFmtId="165" outline="0" showAll="0"/>
    <pivotField compact="0" numFmtId="10" outline="0" showAll="0"/>
    <pivotField axis="axisRow" compact="0" outline="0" showAll="0">
      <items count="4">
        <item n="Amber Commissioners" x="2"/>
        <item n="Green Commissioners" x="1"/>
        <item n="Red Commissioners" x="0"/>
        <item t="default"/>
      </items>
    </pivotField>
  </pivotFields>
  <rowFields count="1">
    <field x="10"/>
  </rowFields>
  <rowItems count="4">
    <i>
      <x/>
    </i>
    <i>
      <x v="1"/>
    </i>
    <i>
      <x v="2"/>
    </i>
    <i t="grand">
      <x/>
    </i>
  </rowItems>
  <colItems count="1">
    <i/>
  </colItems>
  <dataFields count="1">
    <dataField name="Count of Commissioner"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F8EE51-2CF6-2D48-AFF4-AAE0D77B5C20}"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4:C40" firstHeaderRow="0" firstDataRow="1" firstDataCol="1"/>
  <pivotFields count="11">
    <pivotField axis="axisRow" compact="0" outline="0" showAll="0">
      <items count="16">
        <item x="2"/>
        <item x="13"/>
        <item x="1"/>
        <item x="4"/>
        <item x="5"/>
        <item x="0"/>
        <item x="10"/>
        <item x="12"/>
        <item x="8"/>
        <item x="14"/>
        <item x="11"/>
        <item x="9"/>
        <item x="7"/>
        <item x="3"/>
        <item x="6"/>
        <item t="default"/>
      </items>
    </pivotField>
    <pivotField compact="0" outline="0" showAll="0">
      <items count="16">
        <item x="0"/>
        <item x="1"/>
        <item x="2"/>
        <item x="3"/>
        <item x="4"/>
        <item x="5"/>
        <item x="6"/>
        <item x="7"/>
        <item x="8"/>
        <item x="9"/>
        <item x="10"/>
        <item x="11"/>
        <item x="12"/>
        <item x="13"/>
        <item x="14"/>
        <item t="default"/>
      </items>
    </pivotField>
    <pivotField dataField="1" compact="0" numFmtId="3" outline="0" showAll="0"/>
    <pivotField dataField="1" compact="0" numFmtId="3" outline="0" showAll="0"/>
    <pivotField compact="0" numFmtId="164" outline="0" showAll="0"/>
    <pivotField compact="0" outline="0" showAll="0"/>
    <pivotField compact="0" numFmtId="2" outline="0" showAll="0"/>
    <pivotField compact="0" outline="0" showAll="0"/>
    <pivotField compact="0" numFmtId="165" outline="0" showAll="0"/>
    <pivotField compact="0" numFmtId="10" outline="0" showAll="0"/>
    <pivotField compact="0" outline="0" showAll="0">
      <items count="4">
        <item x="2"/>
        <item x="1"/>
        <item x="0"/>
        <item t="default"/>
      </items>
    </pivotField>
  </pivotFields>
  <rowFields count="1">
    <field x="0"/>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Sum of Budget Allocated" fld="2" baseField="0" baseItem="0"/>
    <dataField name="Sum of Budget Spent" fld="3" baseField="0" baseItem="0"/>
  </dataFields>
  <formats count="1">
    <format dxfId="1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3CD222-89C9-5547-9CAE-236C814E5712}"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19" firstHeaderRow="1" firstDataRow="1" firstDataCol="1"/>
  <pivotFields count="11">
    <pivotField compact="0" outline="0" showAll="0"/>
    <pivotField axis="axisRow" compact="0" outline="0" showAll="0">
      <items count="16">
        <item x="0"/>
        <item x="1"/>
        <item x="2"/>
        <item x="3"/>
        <item x="4"/>
        <item x="5"/>
        <item x="6"/>
        <item x="7"/>
        <item x="8"/>
        <item x="9"/>
        <item x="10"/>
        <item x="11"/>
        <item x="12"/>
        <item x="13"/>
        <item x="14"/>
        <item t="default"/>
      </items>
    </pivotField>
    <pivotField compact="0" numFmtId="3" outline="0" showAll="0"/>
    <pivotField compact="0" numFmtId="3" outline="0" showAll="0"/>
    <pivotField compact="0" numFmtId="164" outline="0" showAll="0"/>
    <pivotField compact="0" outline="0" showAll="0"/>
    <pivotField compact="0" numFmtId="2" outline="0" showAll="0"/>
    <pivotField compact="0" outline="0" showAll="0"/>
    <pivotField compact="0" numFmtId="165" outline="0" showAll="0"/>
    <pivotField dataField="1" compact="0" numFmtId="10" outline="0" showAll="0"/>
    <pivotField compact="0" outline="0" showAll="0">
      <items count="4">
        <item x="2"/>
        <item x="1"/>
        <item x="0"/>
        <item t="default"/>
      </items>
    </pivotField>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Average of Performance Score" fld="9"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A23B36-F75B-AC44-87D2-50EB3D4DDD26}" autoFormatId="16" applyNumberFormats="0" applyBorderFormats="0" applyFontFormats="0" applyPatternFormats="0" applyAlignmentFormats="0" applyWidthHeightFormats="0">
  <queryTableRefresh nextId="12">
    <queryTableFields count="11">
      <queryTableField id="1" name="Ministry" tableColumnId="1"/>
      <queryTableField id="2" name="Commissioner" tableColumnId="2"/>
      <queryTableField id="3" name="Budget Allocation" tableColumnId="3"/>
      <queryTableField id="4" name="Amount Spent" tableColumnId="4"/>
      <queryTableField id="5" name="Percentage Spent" tableColumnId="5"/>
      <queryTableField id="6" name="Projects Completed" tableColumnId="6"/>
      <queryTableField id="7" name="Impact Score" tableColumnId="7"/>
      <queryTableField id="8" name="Impact Level" tableColumnId="8"/>
      <queryTableField id="9" name="Beneficiaries" tableColumnId="9"/>
      <queryTableField id="10" name="Efficiency Rate" tableColumnId="10"/>
      <queryTableField id="11" name="Performance Rating"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issioner_Ranking" xr10:uid="{0593077C-F2F0-054F-B3D9-6B0B674F74AA}" sourceName="Commissioner Ranking">
  <pivotTables>
    <pivotTable tabId="4" name="PivotTable5"/>
    <pivotTable tabId="4" name="PivotTable3"/>
    <pivotTable tabId="4" name="PivotTable4"/>
    <pivotTable tabId="4" name="PivotTable6"/>
  </pivotTables>
  <data>
    <tabular pivotCacheId="95816064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issioner Ranking 1" xr10:uid="{18C81FF6-BEAB-AA49-B93E-BB1805CD7683}" cache="Slicer_Commissioner_Ranking" caption="Commissioner Ranking" columnCount="3" showCaption="0" style="SlicerStyleOther1 2" rowHeight="54864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issioner Ranking" xr10:uid="{C7F76314-A927-B14A-AD1A-AF4FFD28D500}" cache="Slicer_Commissioner_Ranking" caption="Commissioner Ranking" columnCount="3"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E74384-E6B6-9C4C-A418-B54B7F1E21E1}" name="Sheet1" displayName="Sheet1" ref="A1:K16" tableType="queryTable" totalsRowShown="0">
  <autoFilter ref="A1:K16" xr:uid="{B7E74384-E6B6-9C4C-A418-B54B7F1E21E1}"/>
  <tableColumns count="11">
    <tableColumn id="1" xr3:uid="{CBF6A327-591E-8347-B13C-711A9F8901AF}" uniqueName="1" name="Ministry" queryTableFieldId="1" dataDxfId="9"/>
    <tableColumn id="2" xr3:uid="{A5F49D05-586C-9646-AC44-E112CA8F0BB2}" uniqueName="2" name="Commissioner" queryTableFieldId="2" dataDxfId="8"/>
    <tableColumn id="3" xr3:uid="{38D6AECC-B6E5-544F-8F6D-B65986D7A30A}" uniqueName="3" name="Budget Allocated" queryTableFieldId="3" dataDxfId="7"/>
    <tableColumn id="4" xr3:uid="{DB708DDF-97C5-EF41-BB18-42B4060309FD}" uniqueName="4" name="Budget Spent" queryTableFieldId="4" dataDxfId="6"/>
    <tableColumn id="5" xr3:uid="{F016D8F9-C518-484A-9AC8-5A211B38A7B6}" uniqueName="5" name="Budget Efficiency" queryTableFieldId="5" dataDxfId="5"/>
    <tableColumn id="6" xr3:uid="{6233F8C6-0EAF-B34F-9C0C-457AB6D94185}" uniqueName="6" name="Results Delivered" queryTableFieldId="6"/>
    <tableColumn id="7" xr3:uid="{5D79A259-BF76-1C44-AB5A-D05A4C0EC8E7}" uniqueName="7" name="Results Impact" queryTableFieldId="7" dataDxfId="4"/>
    <tableColumn id="8" xr3:uid="{7E3FF608-0425-5742-9F47-D2D7C594A977}" uniqueName="8" name="Impact Category" queryTableFieldId="8" dataDxfId="3"/>
    <tableColumn id="9" xr3:uid="{BD91902F-C4CA-BC46-8D7D-2149205C3E68}" uniqueName="9" name="Beneficiaries Covered" queryTableFieldId="9" dataDxfId="2" dataCellStyle="Comma"/>
    <tableColumn id="10" xr3:uid="{1D401E6B-A2ED-DC46-9AD8-D9B6447EB464}" uniqueName="10" name="Performance Score" queryTableFieldId="10" dataDxfId="1"/>
    <tableColumn id="11" xr3:uid="{92C17705-21C0-8746-92D6-2A7E025CBC59}" uniqueName="11" name="Commissioner Ranking"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E73DA-1B0D-D54D-AA4C-AF0738423929}">
  <dimension ref="A1"/>
  <sheetViews>
    <sheetView showGridLines="0" tabSelected="1" zoomScale="75" zoomScaleNormal="90" workbookViewId="0">
      <selection activeCell="AE62" sqref="AE62"/>
    </sheetView>
  </sheetViews>
  <sheetFormatPr baseColWidth="10" defaultRowHeight="15" x14ac:dyDescent="0.2"/>
  <cols>
    <col min="1" max="16384" width="10.83203125"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A771-4B22-9C4B-96F5-AC55F8E42815}">
  <dimension ref="A3:C57"/>
  <sheetViews>
    <sheetView topLeftCell="A18" workbookViewId="0">
      <selection activeCell="C48" sqref="C48"/>
    </sheetView>
  </sheetViews>
  <sheetFormatPr baseColWidth="10" defaultRowHeight="15" x14ac:dyDescent="0.2"/>
  <cols>
    <col min="1" max="1" width="16.1640625" bestFit="1" customWidth="1"/>
    <col min="2" max="2" width="21" bestFit="1" customWidth="1"/>
    <col min="3" max="3" width="17.1640625" bestFit="1" customWidth="1"/>
  </cols>
  <sheetData>
    <row r="3" spans="1:2" x14ac:dyDescent="0.2">
      <c r="A3" s="18" t="s">
        <v>1</v>
      </c>
      <c r="B3" t="s">
        <v>49</v>
      </c>
    </row>
    <row r="4" spans="1:2" x14ac:dyDescent="0.2">
      <c r="A4" t="s">
        <v>61</v>
      </c>
      <c r="B4">
        <v>0.32</v>
      </c>
    </row>
    <row r="5" spans="1:2" x14ac:dyDescent="0.2">
      <c r="A5" t="s">
        <v>53</v>
      </c>
      <c r="B5">
        <v>0.92500000000000004</v>
      </c>
    </row>
    <row r="6" spans="1:2" x14ac:dyDescent="0.2">
      <c r="A6" t="s">
        <v>60</v>
      </c>
      <c r="B6">
        <v>0.73499999999999999</v>
      </c>
    </row>
    <row r="7" spans="1:2" x14ac:dyDescent="0.2">
      <c r="A7" t="s">
        <v>50</v>
      </c>
      <c r="B7">
        <v>0.872</v>
      </c>
    </row>
    <row r="8" spans="1:2" x14ac:dyDescent="0.2">
      <c r="A8" t="s">
        <v>56</v>
      </c>
      <c r="B8">
        <v>0.72799999999999998</v>
      </c>
    </row>
    <row r="9" spans="1:2" x14ac:dyDescent="0.2">
      <c r="A9" t="s">
        <v>54</v>
      </c>
      <c r="B9">
        <v>0.88700000000000001</v>
      </c>
    </row>
    <row r="10" spans="1:2" x14ac:dyDescent="0.2">
      <c r="A10" t="s">
        <v>59</v>
      </c>
      <c r="B10">
        <v>0.28000000000000003</v>
      </c>
    </row>
    <row r="11" spans="1:2" x14ac:dyDescent="0.2">
      <c r="A11" t="s">
        <v>64</v>
      </c>
      <c r="B11">
        <v>0.752</v>
      </c>
    </row>
    <row r="12" spans="1:2" x14ac:dyDescent="0.2">
      <c r="A12" t="s">
        <v>51</v>
      </c>
      <c r="B12">
        <v>0.35</v>
      </c>
    </row>
    <row r="13" spans="1:2" x14ac:dyDescent="0.2">
      <c r="A13" t="s">
        <v>57</v>
      </c>
      <c r="B13">
        <v>0.89300000000000002</v>
      </c>
    </row>
    <row r="14" spans="1:2" x14ac:dyDescent="0.2">
      <c r="A14" t="s">
        <v>63</v>
      </c>
      <c r="B14">
        <v>0.748</v>
      </c>
    </row>
    <row r="15" spans="1:2" x14ac:dyDescent="0.2">
      <c r="A15" t="s">
        <v>58</v>
      </c>
      <c r="B15">
        <v>0.28000000000000003</v>
      </c>
    </row>
    <row r="16" spans="1:2" x14ac:dyDescent="0.2">
      <c r="A16" t="s">
        <v>62</v>
      </c>
      <c r="B16">
        <v>0.72399999999999998</v>
      </c>
    </row>
    <row r="17" spans="1:3" x14ac:dyDescent="0.2">
      <c r="A17" t="s">
        <v>55</v>
      </c>
      <c r="B17">
        <v>0.86799999999999999</v>
      </c>
    </row>
    <row r="18" spans="1:3" x14ac:dyDescent="0.2">
      <c r="A18" t="s">
        <v>52</v>
      </c>
      <c r="B18">
        <v>0.33</v>
      </c>
    </row>
    <row r="19" spans="1:3" x14ac:dyDescent="0.2">
      <c r="A19" t="s">
        <v>48</v>
      </c>
      <c r="B19">
        <v>0.64613333333333334</v>
      </c>
    </row>
    <row r="24" spans="1:3" x14ac:dyDescent="0.2">
      <c r="A24" s="18" t="s">
        <v>0</v>
      </c>
      <c r="B24" t="s">
        <v>65</v>
      </c>
      <c r="C24" t="s">
        <v>66</v>
      </c>
    </row>
    <row r="25" spans="1:3" x14ac:dyDescent="0.2">
      <c r="A25" t="s">
        <v>13</v>
      </c>
      <c r="B25" s="14">
        <v>6200000000</v>
      </c>
      <c r="C25" s="14">
        <v>4340000000</v>
      </c>
    </row>
    <row r="26" spans="1:3" x14ac:dyDescent="0.2">
      <c r="A26" t="s">
        <v>24</v>
      </c>
      <c r="B26" s="14">
        <v>7800000000</v>
      </c>
      <c r="C26" s="14">
        <v>6630000000</v>
      </c>
    </row>
    <row r="27" spans="1:3" x14ac:dyDescent="0.2">
      <c r="A27" t="s">
        <v>12</v>
      </c>
      <c r="B27" s="14">
        <v>12000000000</v>
      </c>
      <c r="C27" s="14">
        <v>10800000000</v>
      </c>
    </row>
    <row r="28" spans="1:3" x14ac:dyDescent="0.2">
      <c r="A28" t="s">
        <v>15</v>
      </c>
      <c r="B28" s="14">
        <v>4500000000</v>
      </c>
      <c r="C28" s="14">
        <v>3150000000</v>
      </c>
    </row>
    <row r="29" spans="1:3" x14ac:dyDescent="0.2">
      <c r="A29" t="s">
        <v>16</v>
      </c>
      <c r="B29" s="14">
        <v>15000000000</v>
      </c>
      <c r="C29" s="14">
        <v>12750000000</v>
      </c>
    </row>
    <row r="30" spans="1:3" x14ac:dyDescent="0.2">
      <c r="A30" t="s">
        <v>11</v>
      </c>
      <c r="B30" s="14">
        <v>8500000000</v>
      </c>
      <c r="C30" s="14">
        <v>2550000000</v>
      </c>
    </row>
    <row r="31" spans="1:3" x14ac:dyDescent="0.2">
      <c r="A31" t="s">
        <v>21</v>
      </c>
      <c r="B31" s="14">
        <v>6500000000</v>
      </c>
      <c r="C31" s="14">
        <v>4550000000</v>
      </c>
    </row>
    <row r="32" spans="1:3" x14ac:dyDescent="0.2">
      <c r="A32" t="s">
        <v>23</v>
      </c>
      <c r="B32" s="14">
        <v>4200000000</v>
      </c>
      <c r="C32" s="14">
        <v>2940000000</v>
      </c>
    </row>
    <row r="33" spans="1:3" x14ac:dyDescent="0.2">
      <c r="A33" t="s">
        <v>19</v>
      </c>
      <c r="B33" s="14">
        <v>3000000000</v>
      </c>
      <c r="C33" s="14">
        <v>750000000</v>
      </c>
    </row>
    <row r="34" spans="1:3" x14ac:dyDescent="0.2">
      <c r="A34" t="s">
        <v>25</v>
      </c>
      <c r="B34" s="14">
        <v>5200000000</v>
      </c>
      <c r="C34" s="14">
        <v>1560000000</v>
      </c>
    </row>
    <row r="35" spans="1:3" x14ac:dyDescent="0.2">
      <c r="A35" t="s">
        <v>22</v>
      </c>
      <c r="B35" s="14">
        <v>6000000000</v>
      </c>
      <c r="C35" s="14">
        <v>2100000000</v>
      </c>
    </row>
    <row r="36" spans="1:3" x14ac:dyDescent="0.2">
      <c r="A36" t="s">
        <v>20</v>
      </c>
      <c r="B36" s="14">
        <v>8900000000</v>
      </c>
      <c r="C36" s="14">
        <v>7565000000</v>
      </c>
    </row>
    <row r="37" spans="1:3" x14ac:dyDescent="0.2">
      <c r="A37" t="s">
        <v>18</v>
      </c>
      <c r="B37" s="14">
        <v>5800000000</v>
      </c>
      <c r="C37" s="14">
        <v>4060000000</v>
      </c>
    </row>
    <row r="38" spans="1:3" x14ac:dyDescent="0.2">
      <c r="A38" t="s">
        <v>14</v>
      </c>
      <c r="B38" s="14">
        <v>9800000000</v>
      </c>
      <c r="C38" s="14">
        <v>8330000000</v>
      </c>
    </row>
    <row r="39" spans="1:3" x14ac:dyDescent="0.2">
      <c r="A39" t="s">
        <v>17</v>
      </c>
      <c r="B39" s="14">
        <v>7200000000</v>
      </c>
      <c r="C39" s="14">
        <v>2160000000</v>
      </c>
    </row>
    <row r="40" spans="1:3" x14ac:dyDescent="0.2">
      <c r="A40" t="s">
        <v>48</v>
      </c>
      <c r="B40" s="14">
        <v>110600000000</v>
      </c>
      <c r="C40" s="14">
        <v>74235000000</v>
      </c>
    </row>
    <row r="45" spans="1:3" x14ac:dyDescent="0.2">
      <c r="A45" s="18" t="s">
        <v>10</v>
      </c>
      <c r="B45" t="s">
        <v>67</v>
      </c>
    </row>
    <row r="46" spans="1:3" x14ac:dyDescent="0.2">
      <c r="A46" t="s">
        <v>73</v>
      </c>
      <c r="B46">
        <v>5</v>
      </c>
    </row>
    <row r="47" spans="1:3" x14ac:dyDescent="0.2">
      <c r="A47" t="s">
        <v>74</v>
      </c>
      <c r="B47">
        <v>5</v>
      </c>
    </row>
    <row r="48" spans="1:3" x14ac:dyDescent="0.2">
      <c r="A48" t="s">
        <v>75</v>
      </c>
      <c r="B48">
        <v>5</v>
      </c>
    </row>
    <row r="49" spans="1:2" x14ac:dyDescent="0.2">
      <c r="A49" t="s">
        <v>48</v>
      </c>
      <c r="B49">
        <v>15</v>
      </c>
    </row>
    <row r="53" spans="1:2" x14ac:dyDescent="0.2">
      <c r="A53" s="18" t="s">
        <v>7</v>
      </c>
      <c r="B53" t="s">
        <v>68</v>
      </c>
    </row>
    <row r="54" spans="1:2" x14ac:dyDescent="0.2">
      <c r="A54" t="s">
        <v>27</v>
      </c>
      <c r="B54">
        <v>8.5</v>
      </c>
    </row>
    <row r="55" spans="1:2" x14ac:dyDescent="0.2">
      <c r="A55" t="s">
        <v>28</v>
      </c>
      <c r="B55">
        <v>3.2600000000000002</v>
      </c>
    </row>
    <row r="56" spans="1:2" x14ac:dyDescent="0.2">
      <c r="A56" t="s">
        <v>26</v>
      </c>
      <c r="B56">
        <v>6.8999999999999995</v>
      </c>
    </row>
    <row r="57" spans="1:2" x14ac:dyDescent="0.2">
      <c r="A57" t="s">
        <v>48</v>
      </c>
      <c r="B57">
        <v>6.0066666666666659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D111-1740-584D-A2FF-1E1C98BD0559}">
  <dimension ref="A1:K22"/>
  <sheetViews>
    <sheetView workbookViewId="0">
      <selection activeCell="F36" sqref="F36"/>
    </sheetView>
  </sheetViews>
  <sheetFormatPr baseColWidth="10" defaultRowHeight="15" x14ac:dyDescent="0.2"/>
  <cols>
    <col min="1" max="1" width="23.83203125" bestFit="1" customWidth="1"/>
    <col min="2" max="3" width="17.5" bestFit="1" customWidth="1"/>
    <col min="4" max="4" width="14.83203125" bestFit="1" customWidth="1"/>
    <col min="5" max="5" width="17.33203125" bestFit="1" customWidth="1"/>
    <col min="6" max="6" width="19.1640625" bestFit="1" customWidth="1"/>
    <col min="7" max="7" width="13.6640625" bestFit="1" customWidth="1"/>
    <col min="8" max="8" width="13.5" bestFit="1" customWidth="1"/>
    <col min="9" max="9" width="20.6640625" bestFit="1" customWidth="1"/>
    <col min="10" max="10" width="14.83203125" bestFit="1" customWidth="1"/>
    <col min="11" max="11" width="19"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61</v>
      </c>
      <c r="C2" s="14">
        <v>8500000000</v>
      </c>
      <c r="D2" s="14">
        <v>2550000000</v>
      </c>
      <c r="E2" s="13">
        <f>Sheet1[[#This Row],[Budget Spent]]/Sheet1[[#This Row],[Budget Allocated]]</f>
        <v>0.3</v>
      </c>
      <c r="F2">
        <v>15</v>
      </c>
      <c r="G2" s="12">
        <v>3.2</v>
      </c>
      <c r="H2" t="s">
        <v>28</v>
      </c>
      <c r="I2" s="15">
        <v>85000</v>
      </c>
      <c r="J2" s="11">
        <v>0.32</v>
      </c>
      <c r="K2" t="s">
        <v>30</v>
      </c>
    </row>
    <row r="3" spans="1:11" x14ac:dyDescent="0.2">
      <c r="A3" t="s">
        <v>12</v>
      </c>
      <c r="B3" t="s">
        <v>53</v>
      </c>
      <c r="C3" s="14">
        <v>12000000000</v>
      </c>
      <c r="D3" s="14">
        <v>10800000000</v>
      </c>
      <c r="E3" s="13">
        <f>Sheet1[[#This Row],[Budget Spent]]/Sheet1[[#This Row],[Budget Allocated]]</f>
        <v>0.9</v>
      </c>
      <c r="F3">
        <v>125</v>
      </c>
      <c r="G3" s="12">
        <v>8.8000000000000007</v>
      </c>
      <c r="H3" t="s">
        <v>27</v>
      </c>
      <c r="I3" s="15">
        <v>1850000</v>
      </c>
      <c r="J3" s="11">
        <v>0.92500000000000004</v>
      </c>
      <c r="K3" t="s">
        <v>47</v>
      </c>
    </row>
    <row r="4" spans="1:11" x14ac:dyDescent="0.2">
      <c r="A4" t="s">
        <v>13</v>
      </c>
      <c r="B4" t="s">
        <v>60</v>
      </c>
      <c r="C4" s="14">
        <v>6200000000</v>
      </c>
      <c r="D4" s="14">
        <v>4340000000</v>
      </c>
      <c r="E4" s="13">
        <f>Sheet1[[#This Row],[Budget Spent]]/Sheet1[[#This Row],[Budget Allocated]]</f>
        <v>0.7</v>
      </c>
      <c r="F4">
        <v>68</v>
      </c>
      <c r="G4" s="12">
        <v>6.9</v>
      </c>
      <c r="H4" t="s">
        <v>26</v>
      </c>
      <c r="I4" s="15">
        <v>920000</v>
      </c>
      <c r="J4" s="11">
        <v>0.73499999999999999</v>
      </c>
      <c r="K4" t="s">
        <v>29</v>
      </c>
    </row>
    <row r="5" spans="1:11" x14ac:dyDescent="0.2">
      <c r="A5" t="s">
        <v>14</v>
      </c>
      <c r="B5" t="s">
        <v>50</v>
      </c>
      <c r="C5" s="14">
        <v>9800000000</v>
      </c>
      <c r="D5" s="14">
        <v>8330000000</v>
      </c>
      <c r="E5" s="13">
        <f>Sheet1[[#This Row],[Budget Spent]]/Sheet1[[#This Row],[Budget Allocated]]</f>
        <v>0.85</v>
      </c>
      <c r="F5">
        <v>98</v>
      </c>
      <c r="G5" s="12">
        <v>7.6</v>
      </c>
      <c r="H5" t="s">
        <v>26</v>
      </c>
      <c r="I5" s="15">
        <v>1250000</v>
      </c>
      <c r="J5" s="11">
        <v>0.872</v>
      </c>
      <c r="K5" t="s">
        <v>47</v>
      </c>
    </row>
    <row r="6" spans="1:11" x14ac:dyDescent="0.2">
      <c r="A6" t="s">
        <v>15</v>
      </c>
      <c r="B6" t="s">
        <v>56</v>
      </c>
      <c r="C6" s="14">
        <v>4500000000</v>
      </c>
      <c r="D6" s="14">
        <v>3150000000</v>
      </c>
      <c r="E6" s="13">
        <f>Sheet1[[#This Row],[Budget Spent]]/Sheet1[[#This Row],[Budget Allocated]]</f>
        <v>0.7</v>
      </c>
      <c r="F6">
        <v>52</v>
      </c>
      <c r="G6" s="12">
        <v>6.4</v>
      </c>
      <c r="H6" t="s">
        <v>26</v>
      </c>
      <c r="I6" s="15">
        <v>580000</v>
      </c>
      <c r="J6" s="11">
        <v>0.72799999999999998</v>
      </c>
      <c r="K6" t="s">
        <v>29</v>
      </c>
    </row>
    <row r="7" spans="1:11" x14ac:dyDescent="0.2">
      <c r="A7" t="s">
        <v>16</v>
      </c>
      <c r="B7" t="s">
        <v>54</v>
      </c>
      <c r="C7" s="14">
        <v>15000000000</v>
      </c>
      <c r="D7" s="14">
        <v>12750000000</v>
      </c>
      <c r="E7" s="13">
        <f>Sheet1[[#This Row],[Budget Spent]]/Sheet1[[#This Row],[Budget Allocated]]</f>
        <v>0.85</v>
      </c>
      <c r="F7">
        <v>89</v>
      </c>
      <c r="G7" s="12">
        <v>8.5</v>
      </c>
      <c r="H7" t="s">
        <v>27</v>
      </c>
      <c r="I7" s="15">
        <v>2100000</v>
      </c>
      <c r="J7" s="11">
        <v>0.88700000000000001</v>
      </c>
      <c r="K7" t="s">
        <v>47</v>
      </c>
    </row>
    <row r="8" spans="1:11" x14ac:dyDescent="0.2">
      <c r="A8" t="s">
        <v>17</v>
      </c>
      <c r="B8" t="s">
        <v>59</v>
      </c>
      <c r="C8" s="14">
        <v>7200000000</v>
      </c>
      <c r="D8" s="14">
        <v>2160000000</v>
      </c>
      <c r="E8" s="13">
        <f>Sheet1[[#This Row],[Budget Spent]]/Sheet1[[#This Row],[Budget Allocated]]</f>
        <v>0.3</v>
      </c>
      <c r="F8">
        <v>12</v>
      </c>
      <c r="G8" s="12">
        <v>3.1</v>
      </c>
      <c r="H8" t="s">
        <v>28</v>
      </c>
      <c r="I8" s="15">
        <v>25000</v>
      </c>
      <c r="J8" s="11">
        <v>0.28000000000000003</v>
      </c>
      <c r="K8" t="s">
        <v>30</v>
      </c>
    </row>
    <row r="9" spans="1:11" x14ac:dyDescent="0.2">
      <c r="A9" t="s">
        <v>18</v>
      </c>
      <c r="B9" t="s">
        <v>64</v>
      </c>
      <c r="C9" s="14">
        <v>5800000000</v>
      </c>
      <c r="D9" s="14">
        <v>4060000000</v>
      </c>
      <c r="E9" s="13">
        <f>Sheet1[[#This Row],[Budget Spent]]/Sheet1[[#This Row],[Budget Allocated]]</f>
        <v>0.7</v>
      </c>
      <c r="F9">
        <v>74</v>
      </c>
      <c r="G9" s="12">
        <v>6.8</v>
      </c>
      <c r="H9" t="s">
        <v>26</v>
      </c>
      <c r="I9" s="15">
        <v>850000</v>
      </c>
      <c r="J9" s="11">
        <v>0.752</v>
      </c>
      <c r="K9" t="s">
        <v>29</v>
      </c>
    </row>
    <row r="10" spans="1:11" x14ac:dyDescent="0.2">
      <c r="A10" t="s">
        <v>19</v>
      </c>
      <c r="B10" t="s">
        <v>51</v>
      </c>
      <c r="C10" s="6">
        <v>3000000000</v>
      </c>
      <c r="D10" s="6">
        <v>750000000</v>
      </c>
      <c r="E10" s="13">
        <f>Sheet1[[#This Row],[Budget Spent]]/Sheet1[[#This Row],[Budget Allocated]]</f>
        <v>0.25</v>
      </c>
      <c r="F10" s="7">
        <v>5</v>
      </c>
      <c r="G10" s="8">
        <v>3.5</v>
      </c>
      <c r="H10" s="7" t="str" cm="1">
        <f t="array" ref="H10">_xlfn.IFS(G10&gt;=8,"High Impact", G10&gt;=5,"Medium Impact",G10&lt;=4.9,"Low Impact")</f>
        <v>Low Impact</v>
      </c>
      <c r="I10" s="16">
        <v>1000</v>
      </c>
      <c r="J10" s="9">
        <v>0.35</v>
      </c>
      <c r="K10" s="10" t="str" cm="1">
        <f t="array" ref="K10">_xlfn.IFS(J10&gt;=0.8, "Green Commissioner", J10&gt;=0.5, "Amber Commissioner", J10&lt;=0.49,"Red Commissioner")</f>
        <v>Red Commissioner</v>
      </c>
    </row>
    <row r="11" spans="1:11" x14ac:dyDescent="0.2">
      <c r="A11" t="s">
        <v>20</v>
      </c>
      <c r="B11" t="s">
        <v>57</v>
      </c>
      <c r="C11" s="14">
        <v>8900000000</v>
      </c>
      <c r="D11" s="14">
        <v>7565000000</v>
      </c>
      <c r="E11" s="13">
        <f>Sheet1[[#This Row],[Budget Spent]]/Sheet1[[#This Row],[Budget Allocated]]</f>
        <v>0.85</v>
      </c>
      <c r="F11">
        <v>95</v>
      </c>
      <c r="G11" s="12">
        <v>8.1999999999999993</v>
      </c>
      <c r="H11" t="s">
        <v>27</v>
      </c>
      <c r="I11" s="15">
        <v>1680000</v>
      </c>
      <c r="J11" s="11">
        <v>0.89300000000000002</v>
      </c>
      <c r="K11" t="s">
        <v>47</v>
      </c>
    </row>
    <row r="12" spans="1:11" x14ac:dyDescent="0.2">
      <c r="A12" t="s">
        <v>21</v>
      </c>
      <c r="B12" t="s">
        <v>63</v>
      </c>
      <c r="C12" s="14">
        <v>6500000000</v>
      </c>
      <c r="D12" s="14">
        <v>4550000000</v>
      </c>
      <c r="E12" s="13">
        <f>Sheet1[[#This Row],[Budget Spent]]/Sheet1[[#This Row],[Budget Allocated]]</f>
        <v>0.7</v>
      </c>
      <c r="F12">
        <v>58</v>
      </c>
      <c r="G12" s="12">
        <v>6.2</v>
      </c>
      <c r="H12" t="s">
        <v>26</v>
      </c>
      <c r="I12" s="15">
        <v>720000</v>
      </c>
      <c r="J12" s="11">
        <v>0.748</v>
      </c>
      <c r="K12" t="s">
        <v>29</v>
      </c>
    </row>
    <row r="13" spans="1:11" x14ac:dyDescent="0.2">
      <c r="A13" t="s">
        <v>22</v>
      </c>
      <c r="B13" t="s">
        <v>58</v>
      </c>
      <c r="C13" s="2">
        <v>6000000000</v>
      </c>
      <c r="D13" s="2">
        <v>2100000000</v>
      </c>
      <c r="E13" s="13">
        <f>Sheet1[[#This Row],[Budget Spent]]/Sheet1[[#This Row],[Budget Allocated]]</f>
        <v>0.35</v>
      </c>
      <c r="F13" s="3">
        <v>8</v>
      </c>
      <c r="G13" s="4">
        <v>3.2</v>
      </c>
      <c r="H13" s="3" t="str" cm="1">
        <f t="array" ref="H13">_xlfn.IFS(G13&gt;=8,"High Impact", G13&gt;=5,"Medium Impact",G13&lt;=4.9,"Low Impact")</f>
        <v>Low Impact</v>
      </c>
      <c r="I13" s="17">
        <v>5000</v>
      </c>
      <c r="J13" s="5">
        <v>0.28000000000000003</v>
      </c>
      <c r="K13" t="s">
        <v>30</v>
      </c>
    </row>
    <row r="14" spans="1:11" x14ac:dyDescent="0.2">
      <c r="A14" t="s">
        <v>23</v>
      </c>
      <c r="B14" t="s">
        <v>62</v>
      </c>
      <c r="C14" s="14">
        <v>4200000000</v>
      </c>
      <c r="D14" s="14">
        <v>2940000000</v>
      </c>
      <c r="E14" s="13">
        <f>Sheet1[[#This Row],[Budget Spent]]/Sheet1[[#This Row],[Budget Allocated]]</f>
        <v>0.7</v>
      </c>
      <c r="F14">
        <v>48</v>
      </c>
      <c r="G14" s="12">
        <v>6.6</v>
      </c>
      <c r="H14" t="s">
        <v>26</v>
      </c>
      <c r="I14" s="15">
        <v>380000</v>
      </c>
      <c r="J14" s="11">
        <v>0.72399999999999998</v>
      </c>
      <c r="K14" t="s">
        <v>29</v>
      </c>
    </row>
    <row r="15" spans="1:11" x14ac:dyDescent="0.2">
      <c r="A15" t="s">
        <v>24</v>
      </c>
      <c r="B15" t="s">
        <v>55</v>
      </c>
      <c r="C15" s="14">
        <v>7800000000</v>
      </c>
      <c r="D15" s="14">
        <v>6630000000</v>
      </c>
      <c r="E15" s="13">
        <f>Sheet1[[#This Row],[Budget Spent]]/Sheet1[[#This Row],[Budget Allocated]]</f>
        <v>0.85</v>
      </c>
      <c r="F15">
        <v>82</v>
      </c>
      <c r="G15" s="12">
        <v>7.8</v>
      </c>
      <c r="H15" t="s">
        <v>26</v>
      </c>
      <c r="I15" s="15">
        <v>1150000</v>
      </c>
      <c r="J15" s="11">
        <v>0.86799999999999999</v>
      </c>
      <c r="K15" t="s">
        <v>47</v>
      </c>
    </row>
    <row r="16" spans="1:11" x14ac:dyDescent="0.2">
      <c r="A16" t="s">
        <v>25</v>
      </c>
      <c r="B16" t="s">
        <v>52</v>
      </c>
      <c r="C16" s="14">
        <v>5200000000</v>
      </c>
      <c r="D16" s="14">
        <v>1560000000</v>
      </c>
      <c r="E16" s="13">
        <f>Sheet1[[#This Row],[Budget Spent]]/Sheet1[[#This Row],[Budget Allocated]]</f>
        <v>0.3</v>
      </c>
      <c r="F16">
        <v>11</v>
      </c>
      <c r="G16" s="12">
        <v>3.3</v>
      </c>
      <c r="H16" t="s">
        <v>28</v>
      </c>
      <c r="I16" s="15">
        <v>35000</v>
      </c>
      <c r="J16" s="11">
        <v>0.33</v>
      </c>
      <c r="K16" t="s">
        <v>30</v>
      </c>
    </row>
    <row r="18" spans="5:10" x14ac:dyDescent="0.2">
      <c r="E18" s="11">
        <f>AVERAGE(Sheet1[Budget Efficiency])</f>
        <v>0.61999999999999988</v>
      </c>
      <c r="I18" s="20">
        <f>SUM(Sheet1[Beneficiaries Covered])</f>
        <v>11631000</v>
      </c>
      <c r="J18" s="11">
        <f>AVERAGE(Sheet1[Performance Score])</f>
        <v>0.64613333333333334</v>
      </c>
    </row>
    <row r="21" spans="5:10" x14ac:dyDescent="0.2">
      <c r="E21" s="21" t="s">
        <v>69</v>
      </c>
      <c r="F21" s="22">
        <f>100%-ABE</f>
        <v>0.38000000000000012</v>
      </c>
      <c r="I21" s="21" t="s">
        <v>71</v>
      </c>
      <c r="J21" s="23">
        <f>100%-APS</f>
        <v>0.35386666666666666</v>
      </c>
    </row>
    <row r="22" spans="5:10" x14ac:dyDescent="0.2">
      <c r="E22" s="21" t="s">
        <v>70</v>
      </c>
      <c r="F22" s="22">
        <f>AVERAGE(Sheet1[Budget Efficiency])</f>
        <v>0.61999999999999988</v>
      </c>
      <c r="I22" s="21" t="s">
        <v>72</v>
      </c>
      <c r="J22" s="22">
        <f>AVERAGE(Sheet1[Performance Score])</f>
        <v>0.64613333333333334</v>
      </c>
    </row>
  </sheetData>
  <sortState xmlns:xlrd2="http://schemas.microsoft.com/office/spreadsheetml/2017/richdata2" ref="B22:B50">
    <sortCondition ref="B22:B50"/>
  </sortState>
  <dataConsolidate/>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workbookViewId="0">
      <selection activeCell="I44" sqref="I44"/>
    </sheetView>
  </sheetViews>
  <sheetFormatPr baseColWidth="10" defaultColWidth="8.83203125" defaultRowHeight="15" x14ac:dyDescent="0.2"/>
  <sheetData>
    <row r="1" spans="1:11" x14ac:dyDescent="0.2">
      <c r="A1" s="1" t="s">
        <v>31</v>
      </c>
      <c r="B1" s="1"/>
      <c r="C1" s="1"/>
      <c r="D1" s="1"/>
      <c r="E1" s="1"/>
      <c r="F1" s="1"/>
      <c r="G1" s="1"/>
      <c r="H1" s="1"/>
      <c r="I1" s="1"/>
      <c r="J1" s="1"/>
      <c r="K1" s="1"/>
    </row>
    <row r="2" spans="1:11" x14ac:dyDescent="0.2">
      <c r="A2" t="s">
        <v>32</v>
      </c>
    </row>
    <row r="3" spans="1:11" x14ac:dyDescent="0.2">
      <c r="A3" t="s">
        <v>33</v>
      </c>
    </row>
    <row r="4" spans="1:11" x14ac:dyDescent="0.2">
      <c r="A4" t="s">
        <v>34</v>
      </c>
    </row>
    <row r="5" spans="1:11" x14ac:dyDescent="0.2">
      <c r="A5" t="s">
        <v>35</v>
      </c>
    </row>
    <row r="6" spans="1:11" x14ac:dyDescent="0.2">
      <c r="A6" t="s">
        <v>36</v>
      </c>
    </row>
    <row r="7" spans="1:11" x14ac:dyDescent="0.2">
      <c r="A7" t="s">
        <v>37</v>
      </c>
    </row>
    <row r="8" spans="1:11" x14ac:dyDescent="0.2">
      <c r="A8" t="s">
        <v>38</v>
      </c>
    </row>
    <row r="9" spans="1:11" x14ac:dyDescent="0.2">
      <c r="A9" t="s">
        <v>39</v>
      </c>
    </row>
    <row r="10" spans="1:11" x14ac:dyDescent="0.2">
      <c r="A10" t="s">
        <v>40</v>
      </c>
    </row>
    <row r="11" spans="1:11" x14ac:dyDescent="0.2">
      <c r="A11" t="s">
        <v>41</v>
      </c>
    </row>
    <row r="12" spans="1:11" x14ac:dyDescent="0.2">
      <c r="A12" t="s">
        <v>42</v>
      </c>
    </row>
    <row r="13" spans="1:11" x14ac:dyDescent="0.2">
      <c r="A13" t="s">
        <v>43</v>
      </c>
    </row>
    <row r="14" spans="1:11" x14ac:dyDescent="0.2">
      <c r="A14" t="s">
        <v>44</v>
      </c>
    </row>
    <row r="15" spans="1:11" x14ac:dyDescent="0.2">
      <c r="A15" t="s">
        <v>45</v>
      </c>
    </row>
    <row r="16" spans="1:11" x14ac:dyDescent="0.2">
      <c r="A16"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6147F5-5B00-BD4C-A960-E2B2A92372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DashBoard</vt:lpstr>
      <vt:lpstr>Analysis</vt:lpstr>
      <vt:lpstr>Data</vt:lpstr>
      <vt:lpstr>raw data</vt:lpstr>
      <vt:lpstr>ABE</vt:lpstr>
      <vt:lpstr>APS</vt:lpstr>
      <vt:lpstr>TBC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Imam Malik</cp:lastModifiedBy>
  <dcterms:created xsi:type="dcterms:W3CDTF">2025-06-21T11:10:09Z</dcterms:created>
  <dcterms:modified xsi:type="dcterms:W3CDTF">2025-08-12T20:44:39Z</dcterms:modified>
</cp:coreProperties>
</file>