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iman/Desktop/Master/Term5/2_Performance/HW/HW_01/Final/"/>
    </mc:Choice>
  </mc:AlternateContent>
  <xr:revisionPtr revIDLastSave="0" documentId="13_ncr:1_{D389B1F9-2231-7448-8053-2526133C3FF1}" xr6:coauthVersionLast="47" xr6:coauthVersionMax="47" xr10:uidLastSave="{00000000-0000-0000-0000-000000000000}"/>
  <bookViews>
    <workbookView xWindow="15780" yWindow="2360" windowWidth="35060" windowHeight="2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L3" i="1"/>
  <c r="M3" i="1"/>
  <c r="L4" i="1"/>
  <c r="M4" i="1"/>
  <c r="L5" i="1"/>
  <c r="M5" i="1"/>
  <c r="L6" i="1"/>
  <c r="M6" i="1"/>
  <c r="L7" i="1"/>
  <c r="M7" i="1" s="1"/>
  <c r="L8" i="1"/>
  <c r="M8" i="1" s="1"/>
  <c r="L9" i="1"/>
  <c r="M9" i="1"/>
  <c r="L10" i="1"/>
  <c r="M10" i="1" s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 s="1"/>
  <c r="L19" i="1"/>
  <c r="M19" i="1"/>
  <c r="L20" i="1"/>
  <c r="M20" i="1"/>
  <c r="L21" i="1"/>
  <c r="M21" i="1"/>
  <c r="L22" i="1"/>
  <c r="M22" i="1" s="1"/>
  <c r="L23" i="1"/>
  <c r="M23" i="1" s="1"/>
  <c r="L24" i="1"/>
  <c r="M24" i="1"/>
  <c r="L25" i="1"/>
  <c r="M25" i="1" s="1"/>
  <c r="L26" i="1"/>
  <c r="M26" i="1" s="1"/>
  <c r="L27" i="1"/>
  <c r="M27" i="1" s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 s="1"/>
  <c r="L35" i="1"/>
  <c r="M35" i="1"/>
  <c r="L36" i="1"/>
  <c r="M36" i="1"/>
  <c r="L37" i="1"/>
  <c r="M37" i="1"/>
  <c r="L38" i="1"/>
  <c r="M38" i="1"/>
  <c r="L39" i="1"/>
  <c r="M39" i="1" s="1"/>
  <c r="L40" i="1"/>
  <c r="M40" i="1" s="1"/>
  <c r="L41" i="1"/>
  <c r="M41" i="1" s="1"/>
  <c r="L42" i="1"/>
  <c r="M42" i="1" s="1"/>
  <c r="L43" i="1"/>
  <c r="M43" i="1"/>
  <c r="L44" i="1"/>
  <c r="M44" i="1" s="1"/>
  <c r="L45" i="1"/>
  <c r="M45" i="1"/>
  <c r="L46" i="1"/>
  <c r="M46" i="1"/>
  <c r="L47" i="1"/>
  <c r="M47" i="1"/>
  <c r="L48" i="1"/>
  <c r="M48" i="1"/>
  <c r="L49" i="1"/>
  <c r="M49" i="1"/>
  <c r="L50" i="1"/>
  <c r="M50" i="1" s="1"/>
  <c r="L51" i="1"/>
  <c r="M51" i="1" s="1"/>
  <c r="L52" i="1"/>
  <c r="M52" i="1"/>
  <c r="L53" i="1"/>
  <c r="M53" i="1"/>
  <c r="L54" i="1"/>
  <c r="M54" i="1" s="1"/>
  <c r="L55" i="1"/>
  <c r="M55" i="1"/>
  <c r="L56" i="1"/>
  <c r="M56" i="1" s="1"/>
  <c r="L57" i="1"/>
  <c r="M57" i="1" s="1"/>
  <c r="L58" i="1"/>
  <c r="M58" i="1" s="1"/>
  <c r="L59" i="1"/>
  <c r="M59" i="1"/>
  <c r="L60" i="1"/>
  <c r="M60" i="1"/>
  <c r="L61" i="1"/>
  <c r="M61" i="1" s="1"/>
  <c r="L62" i="1"/>
  <c r="M62" i="1"/>
  <c r="L63" i="1"/>
  <c r="M63" i="1"/>
  <c r="L64" i="1"/>
  <c r="M64" i="1"/>
  <c r="L65" i="1"/>
  <c r="M65" i="1"/>
  <c r="L66" i="1"/>
  <c r="M66" i="1" s="1"/>
  <c r="L67" i="1"/>
  <c r="M67" i="1"/>
  <c r="L68" i="1"/>
  <c r="M68" i="1" s="1"/>
  <c r="L69" i="1"/>
  <c r="M69" i="1"/>
  <c r="L70" i="1"/>
  <c r="M70" i="1"/>
  <c r="L71" i="1"/>
  <c r="M71" i="1"/>
  <c r="L72" i="1"/>
  <c r="M72" i="1"/>
  <c r="L73" i="1"/>
  <c r="M73" i="1" s="1"/>
  <c r="L74" i="1"/>
  <c r="M74" i="1" s="1"/>
  <c r="L75" i="1"/>
  <c r="M75" i="1"/>
  <c r="L76" i="1"/>
  <c r="M76" i="1"/>
  <c r="L77" i="1"/>
  <c r="M77" i="1"/>
  <c r="L78" i="1"/>
  <c r="M78" i="1" s="1"/>
  <c r="L79" i="1"/>
  <c r="M79" i="1"/>
  <c r="L80" i="1"/>
  <c r="M80" i="1"/>
  <c r="L81" i="1"/>
  <c r="M81" i="1"/>
  <c r="L82" i="1"/>
  <c r="M82" i="1" s="1"/>
  <c r="L83" i="1"/>
  <c r="M83" i="1" s="1"/>
  <c r="L84" i="1"/>
  <c r="M84" i="1" s="1"/>
  <c r="L85" i="1"/>
  <c r="M85" i="1" s="1"/>
  <c r="L86" i="1"/>
  <c r="M86" i="1"/>
  <c r="L87" i="1"/>
  <c r="M87" i="1"/>
  <c r="L88" i="1"/>
  <c r="M88" i="1" s="1"/>
  <c r="L89" i="1"/>
  <c r="M89" i="1"/>
  <c r="L90" i="1"/>
  <c r="M90" i="1" s="1"/>
  <c r="L91" i="1"/>
  <c r="M91" i="1"/>
  <c r="L92" i="1"/>
  <c r="M92" i="1"/>
  <c r="L93" i="1"/>
  <c r="M93" i="1"/>
  <c r="L94" i="1"/>
  <c r="M94" i="1"/>
  <c r="L95" i="1"/>
  <c r="M95" i="1" s="1"/>
  <c r="L96" i="1"/>
  <c r="M96" i="1"/>
  <c r="L97" i="1"/>
  <c r="M97" i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/>
  <c r="L104" i="1"/>
  <c r="M104" i="1"/>
  <c r="L105" i="1"/>
  <c r="M105" i="1" s="1"/>
  <c r="L106" i="1"/>
  <c r="M106" i="1" s="1"/>
  <c r="L107" i="1"/>
  <c r="M107" i="1"/>
  <c r="L108" i="1"/>
  <c r="M108" i="1"/>
  <c r="L109" i="1"/>
  <c r="M109" i="1"/>
  <c r="L110" i="1"/>
  <c r="M110" i="1"/>
  <c r="L111" i="1"/>
  <c r="M111" i="1"/>
  <c r="L112" i="1"/>
  <c r="M112" i="1" s="1"/>
  <c r="L113" i="1"/>
  <c r="M113" i="1"/>
  <c r="L114" i="1"/>
  <c r="M114" i="1" s="1"/>
  <c r="L115" i="1"/>
  <c r="M115" i="1"/>
  <c r="L116" i="1"/>
  <c r="M116" i="1" s="1"/>
  <c r="L117" i="1"/>
  <c r="M117" i="1" s="1"/>
  <c r="L118" i="1"/>
  <c r="M118" i="1" s="1"/>
  <c r="L119" i="1"/>
  <c r="M119" i="1" s="1"/>
  <c r="L120" i="1"/>
  <c r="M120" i="1"/>
  <c r="L121" i="1"/>
  <c r="M121" i="1"/>
  <c r="L122" i="1"/>
  <c r="M122" i="1" s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 s="1"/>
  <c r="L130" i="1"/>
  <c r="M130" i="1" s="1"/>
  <c r="L131" i="1"/>
  <c r="M131" i="1"/>
  <c r="L132" i="1"/>
  <c r="M132" i="1"/>
  <c r="L133" i="1"/>
  <c r="M133" i="1" s="1"/>
  <c r="L134" i="1"/>
  <c r="M134" i="1" s="1"/>
  <c r="L135" i="1"/>
  <c r="M135" i="1" s="1"/>
  <c r="L136" i="1"/>
  <c r="M136" i="1" s="1"/>
  <c r="L137" i="1"/>
  <c r="M137" i="1"/>
  <c r="L138" i="1"/>
  <c r="M138" i="1" s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 s="1"/>
  <c r="L147" i="1"/>
  <c r="M147" i="1"/>
  <c r="L148" i="1"/>
  <c r="M148" i="1"/>
  <c r="L149" i="1"/>
  <c r="M149" i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 s="1"/>
  <c r="L163" i="1"/>
  <c r="M163" i="1"/>
  <c r="L164" i="1"/>
  <c r="M164" i="1"/>
  <c r="L165" i="1"/>
  <c r="M165" i="1"/>
  <c r="L166" i="1"/>
  <c r="M166" i="1"/>
  <c r="L167" i="1"/>
  <c r="M167" i="1" s="1"/>
  <c r="L168" i="1"/>
  <c r="M168" i="1" s="1"/>
  <c r="L169" i="1"/>
  <c r="M169" i="1" s="1"/>
  <c r="L170" i="1"/>
  <c r="M170" i="1" s="1"/>
  <c r="L171" i="1"/>
  <c r="M171" i="1"/>
  <c r="L172" i="1"/>
  <c r="M172" i="1" s="1"/>
  <c r="L173" i="1"/>
  <c r="M173" i="1"/>
  <c r="L174" i="1"/>
  <c r="M174" i="1"/>
  <c r="L175" i="1"/>
  <c r="M175" i="1"/>
  <c r="L176" i="1"/>
  <c r="M176" i="1"/>
  <c r="L177" i="1"/>
  <c r="M177" i="1"/>
  <c r="L178" i="1"/>
  <c r="M178" i="1" s="1"/>
  <c r="L179" i="1"/>
  <c r="M179" i="1" s="1"/>
  <c r="L180" i="1"/>
  <c r="M180" i="1"/>
  <c r="L181" i="1"/>
  <c r="M181" i="1"/>
  <c r="L182" i="1"/>
  <c r="M182" i="1"/>
  <c r="L183" i="1"/>
  <c r="M183" i="1"/>
  <c r="L184" i="1"/>
  <c r="M184" i="1"/>
  <c r="L185" i="1"/>
  <c r="M185" i="1" s="1"/>
  <c r="L186" i="1"/>
  <c r="M186" i="1" s="1"/>
  <c r="L187" i="1"/>
  <c r="M187" i="1"/>
  <c r="L188" i="1"/>
  <c r="M188" i="1"/>
  <c r="L189" i="1"/>
  <c r="M189" i="1" s="1"/>
  <c r="L190" i="1"/>
  <c r="M190" i="1"/>
  <c r="L191" i="1"/>
  <c r="M191" i="1"/>
  <c r="L192" i="1"/>
  <c r="M192" i="1"/>
  <c r="L193" i="1"/>
  <c r="M193" i="1"/>
  <c r="L194" i="1"/>
  <c r="M194" i="1" s="1"/>
  <c r="L195" i="1"/>
  <c r="M195" i="1" s="1"/>
  <c r="L196" i="1"/>
  <c r="M196" i="1" s="1"/>
  <c r="L197" i="1"/>
  <c r="M197" i="1"/>
  <c r="L198" i="1"/>
  <c r="M198" i="1"/>
  <c r="L199" i="1"/>
  <c r="M199" i="1"/>
  <c r="L200" i="1"/>
  <c r="M200" i="1"/>
  <c r="L201" i="1"/>
  <c r="M201" i="1"/>
  <c r="L2" i="1"/>
  <c r="M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 s="1"/>
  <c r="H36" i="1"/>
  <c r="I36" i="1" s="1"/>
  <c r="H37" i="1"/>
  <c r="I37" i="1"/>
  <c r="H38" i="1"/>
  <c r="I38" i="1" s="1"/>
  <c r="H39" i="1"/>
  <c r="I39" i="1" s="1"/>
  <c r="H40" i="1"/>
  <c r="I40" i="1"/>
  <c r="H41" i="1"/>
  <c r="I41" i="1"/>
  <c r="H42" i="1"/>
  <c r="I42" i="1" s="1"/>
  <c r="H43" i="1"/>
  <c r="I43" i="1" s="1"/>
  <c r="H44" i="1"/>
  <c r="I44" i="1" s="1"/>
  <c r="H45" i="1"/>
  <c r="I45" i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/>
  <c r="H201" i="1"/>
  <c r="I201" i="1" s="1"/>
  <c r="H2" i="1"/>
  <c r="I2" i="1" s="1"/>
  <c r="D13" i="1"/>
  <c r="E13" i="1" s="1"/>
  <c r="D14" i="1"/>
  <c r="E14" i="1" s="1"/>
  <c r="D15" i="1"/>
  <c r="E15" i="1"/>
  <c r="D16" i="1"/>
  <c r="E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/>
  <c r="D25" i="1"/>
  <c r="E25" i="1" s="1"/>
  <c r="D26" i="1"/>
  <c r="E26" i="1" s="1"/>
  <c r="D27" i="1"/>
  <c r="E27" i="1"/>
  <c r="D28" i="1"/>
  <c r="E28" i="1" s="1"/>
  <c r="D29" i="1"/>
  <c r="E29" i="1" s="1"/>
  <c r="D30" i="1"/>
  <c r="E30" i="1" s="1"/>
  <c r="D31" i="1"/>
  <c r="E31" i="1" s="1"/>
  <c r="D32" i="1"/>
  <c r="E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/>
  <c r="D49" i="1"/>
  <c r="E49" i="1" s="1"/>
  <c r="D50" i="1"/>
  <c r="E50" i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/>
  <c r="D60" i="1"/>
  <c r="E60" i="1" s="1"/>
  <c r="D61" i="1"/>
  <c r="E61" i="1" s="1"/>
  <c r="D62" i="1"/>
  <c r="E62" i="1" s="1"/>
  <c r="D63" i="1"/>
  <c r="E63" i="1"/>
  <c r="D64" i="1"/>
  <c r="E64" i="1"/>
  <c r="D65" i="1"/>
  <c r="E65" i="1" s="1"/>
  <c r="D66" i="1"/>
  <c r="E66" i="1" s="1"/>
  <c r="D67" i="1"/>
  <c r="E67" i="1"/>
  <c r="D68" i="1"/>
  <c r="E68" i="1" s="1"/>
  <c r="D69" i="1"/>
  <c r="E69" i="1" s="1"/>
  <c r="D70" i="1"/>
  <c r="E70" i="1"/>
  <c r="D71" i="1"/>
  <c r="E71" i="1" s="1"/>
  <c r="D72" i="1"/>
  <c r="E72" i="1" s="1"/>
  <c r="D73" i="1"/>
  <c r="E73" i="1" s="1"/>
  <c r="D74" i="1"/>
  <c r="E74" i="1" s="1"/>
  <c r="D75" i="1"/>
  <c r="E75" i="1"/>
  <c r="D76" i="1"/>
  <c r="E76" i="1" s="1"/>
  <c r="D77" i="1"/>
  <c r="E77" i="1" s="1"/>
  <c r="D78" i="1"/>
  <c r="E78" i="1" s="1"/>
  <c r="D79" i="1"/>
  <c r="E79" i="1"/>
  <c r="D80" i="1"/>
  <c r="E80" i="1"/>
  <c r="D81" i="1"/>
  <c r="E81" i="1" s="1"/>
  <c r="D82" i="1"/>
  <c r="E82" i="1" s="1"/>
  <c r="D83" i="1"/>
  <c r="E83" i="1" s="1"/>
  <c r="D84" i="1"/>
  <c r="E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/>
  <c r="D91" i="1"/>
  <c r="E91" i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/>
  <c r="D108" i="1"/>
  <c r="E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/>
  <c r="D116" i="1"/>
  <c r="E116" i="1" s="1"/>
  <c r="D117" i="1"/>
  <c r="E117" i="1" s="1"/>
  <c r="D118" i="1"/>
  <c r="E118" i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/>
  <c r="D148" i="1"/>
  <c r="E148" i="1" s="1"/>
  <c r="D149" i="1"/>
  <c r="E149" i="1" s="1"/>
  <c r="D150" i="1"/>
  <c r="E150" i="1"/>
  <c r="D151" i="1"/>
  <c r="E151" i="1" s="1"/>
  <c r="D152" i="1"/>
  <c r="E152" i="1"/>
  <c r="D153" i="1"/>
  <c r="E153" i="1" s="1"/>
  <c r="D154" i="1"/>
  <c r="E154" i="1" s="1"/>
  <c r="D155" i="1"/>
  <c r="E155" i="1" s="1"/>
  <c r="D156" i="1"/>
  <c r="E156" i="1"/>
  <c r="D157" i="1"/>
  <c r="E157" i="1"/>
  <c r="D158" i="1"/>
  <c r="E158" i="1"/>
  <c r="D159" i="1"/>
  <c r="E159" i="1" s="1"/>
  <c r="D160" i="1"/>
  <c r="E160" i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/>
  <c r="D167" i="1"/>
  <c r="E167" i="1"/>
  <c r="D168" i="1"/>
  <c r="E168" i="1" s="1"/>
  <c r="D169" i="1"/>
  <c r="E169" i="1" s="1"/>
  <c r="D170" i="1"/>
  <c r="E170" i="1" s="1"/>
  <c r="D171" i="1"/>
  <c r="E171" i="1" s="1"/>
  <c r="D172" i="1"/>
  <c r="E172" i="1"/>
  <c r="D173" i="1"/>
  <c r="E173" i="1" s="1"/>
  <c r="D174" i="1"/>
  <c r="E174" i="1"/>
  <c r="D175" i="1"/>
  <c r="E175" i="1" s="1"/>
  <c r="D176" i="1"/>
  <c r="E176" i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 s="1"/>
  <c r="D183" i="1"/>
  <c r="E183" i="1"/>
  <c r="D184" i="1"/>
  <c r="E184" i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 s="1"/>
  <c r="D192" i="1"/>
  <c r="E192" i="1"/>
  <c r="D193" i="1"/>
  <c r="E193" i="1" s="1"/>
  <c r="D194" i="1"/>
  <c r="E194" i="1" s="1"/>
  <c r="D195" i="1"/>
  <c r="E195" i="1"/>
  <c r="D196" i="1"/>
  <c r="E196" i="1" s="1"/>
  <c r="D197" i="1"/>
  <c r="E197" i="1" s="1"/>
  <c r="D198" i="1"/>
  <c r="E198" i="1"/>
  <c r="D199" i="1"/>
  <c r="E199" i="1"/>
  <c r="D200" i="1"/>
  <c r="E200" i="1" s="1"/>
  <c r="D201" i="1"/>
  <c r="E201" i="1" s="1"/>
  <c r="D3" i="1"/>
  <c r="E3" i="1" s="1"/>
  <c r="D4" i="1"/>
  <c r="E4" i="1"/>
  <c r="D5" i="1"/>
  <c r="E5" i="1" s="1"/>
  <c r="D6" i="1"/>
  <c r="E6" i="1" s="1"/>
  <c r="D7" i="1"/>
  <c r="E7" i="1"/>
  <c r="D8" i="1"/>
  <c r="E8" i="1"/>
  <c r="D9" i="1"/>
  <c r="E9" i="1"/>
  <c r="D10" i="1"/>
  <c r="E10" i="1" s="1"/>
  <c r="D11" i="1"/>
  <c r="E11" i="1"/>
  <c r="D12" i="1"/>
  <c r="E12" i="1" s="1"/>
  <c r="E2" i="1"/>
  <c r="M203" i="1" l="1"/>
  <c r="M202" i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<sst xmlns="http://schemas.openxmlformats.org/spreadsheetml/2006/main" count="15" uniqueCount="11">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</sst>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3.0000000000000001E-6</c:v>
                </c:pt>
                <c:pt idx="11" formatCode="0.00E+00">
                  <c:v>1.9999999999999999E-6</c:v>
                </c:pt>
                <c:pt idx="12" formatCode="0.00E+00">
                  <c:v>9.9999999999999995E-7</c:v>
                </c:pt>
                <c:pt idx="13" formatCode="0.00E+00">
                  <c:v>5.0000000000000004E-6</c:v>
                </c:pt>
                <c:pt idx="14" formatCode="0.00E+00">
                  <c:v>1.2999999999999999E-5</c:v>
                </c:pt>
                <c:pt idx="15" formatCode="0.00E+00">
                  <c:v>3.6999999999999998E-5</c:v>
                </c:pt>
                <c:pt idx="16" formatCode="0.00E+00">
                  <c:v>5.3000000000000001E-5</c:v>
                </c:pt>
                <c:pt idx="17">
                  <c:v>1.25E-4</c:v>
                </c:pt>
                <c:pt idx="18">
                  <c:v>1.9599999999999999E-4</c:v>
                </c:pt>
                <c:pt idx="19">
                  <c:v>3.39E-4</c:v>
                </c:pt>
                <c:pt idx="20">
                  <c:v>5.8900000000000001E-4</c:v>
                </c:pt>
                <c:pt idx="21">
                  <c:v>8.03E-4</c:v>
                </c:pt>
                <c:pt idx="22">
                  <c:v>1.232E-3</c:v>
                </c:pt>
                <c:pt idx="23">
                  <c:v>1.9610000000000001E-3</c:v>
                </c:pt>
                <c:pt idx="24">
                  <c:v>2.6580000000000002E-3</c:v>
                </c:pt>
                <c:pt idx="25">
                  <c:v>3.6189999999999998E-3</c:v>
                </c:pt>
                <c:pt idx="26">
                  <c:v>4.8079999999999998E-3</c:v>
                </c:pt>
                <c:pt idx="27">
                  <c:v>6.8110000000000002E-3</c:v>
                </c:pt>
                <c:pt idx="28">
                  <c:v>8.7049999999999992E-3</c:v>
                </c:pt>
                <c:pt idx="29">
                  <c:v>1.1240999999999999E-2</c:v>
                </c:pt>
                <c:pt idx="30">
                  <c:v>1.4262E-2</c:v>
                </c:pt>
                <c:pt idx="31">
                  <c:v>1.7391E-2</c:v>
                </c:pt>
                <c:pt idx="32">
                  <c:v>2.1094000000000002E-2</c:v>
                </c:pt>
                <c:pt idx="33">
                  <c:v>2.4282000000000001E-2</c:v>
                </c:pt>
                <c:pt idx="34">
                  <c:v>2.9911E-2</c:v>
                </c:pt>
                <c:pt idx="35">
                  <c:v>3.4995999999999999E-2</c:v>
                </c:pt>
                <c:pt idx="36">
                  <c:v>4.0631E-2</c:v>
                </c:pt>
                <c:pt idx="37">
                  <c:v>4.7646000000000001E-2</c:v>
                </c:pt>
                <c:pt idx="38">
                  <c:v>5.3245000000000001E-2</c:v>
                </c:pt>
                <c:pt idx="39">
                  <c:v>6.0425E-2</c:v>
                </c:pt>
                <c:pt idx="40">
                  <c:v>6.8471000000000004E-2</c:v>
                </c:pt>
                <c:pt idx="41">
                  <c:v>7.4606000000000006E-2</c:v>
                </c:pt>
                <c:pt idx="42">
                  <c:v>8.3960000000000007E-2</c:v>
                </c:pt>
                <c:pt idx="43">
                  <c:v>9.1478000000000004E-2</c:v>
                </c:pt>
                <c:pt idx="44">
                  <c:v>0.100207</c:v>
                </c:pt>
                <c:pt idx="45">
                  <c:v>0.108885</c:v>
                </c:pt>
                <c:pt idx="46">
                  <c:v>0.117521</c:v>
                </c:pt>
                <c:pt idx="47">
                  <c:v>0.12686</c:v>
                </c:pt>
                <c:pt idx="48">
                  <c:v>0.134797</c:v>
                </c:pt>
                <c:pt idx="49">
                  <c:v>0.14333899999999999</c:v>
                </c:pt>
                <c:pt idx="50">
                  <c:v>0.15364</c:v>
                </c:pt>
                <c:pt idx="51">
                  <c:v>0.16197900000000001</c:v>
                </c:pt>
                <c:pt idx="52">
                  <c:v>0.17150599999999999</c:v>
                </c:pt>
                <c:pt idx="53">
                  <c:v>0.181252</c:v>
                </c:pt>
                <c:pt idx="54">
                  <c:v>0.19034100000000001</c:v>
                </c:pt>
                <c:pt idx="55">
                  <c:v>0.19888400000000001</c:v>
                </c:pt>
                <c:pt idx="56">
                  <c:v>0.21024999999999999</c:v>
                </c:pt>
                <c:pt idx="57">
                  <c:v>0.21685599999999999</c:v>
                </c:pt>
                <c:pt idx="58">
                  <c:v>0.22770699999999999</c:v>
                </c:pt>
                <c:pt idx="59">
                  <c:v>0.23678199999999999</c:v>
                </c:pt>
                <c:pt idx="60">
                  <c:v>0.24510999999999999</c:v>
                </c:pt>
                <c:pt idx="61">
                  <c:v>0.253274</c:v>
                </c:pt>
                <c:pt idx="62">
                  <c:v>0.26195200000000002</c:v>
                </c:pt>
                <c:pt idx="63">
                  <c:v>0.26999600000000001</c:v>
                </c:pt>
                <c:pt idx="64">
                  <c:v>0.278692</c:v>
                </c:pt>
                <c:pt idx="65">
                  <c:v>0.28591899999999998</c:v>
                </c:pt>
                <c:pt idx="66">
                  <c:v>0.29348800000000003</c:v>
                </c:pt>
                <c:pt idx="67">
                  <c:v>0.30326599999999998</c:v>
                </c:pt>
                <c:pt idx="68">
                  <c:v>0.30993900000000002</c:v>
                </c:pt>
                <c:pt idx="69">
                  <c:v>0.317909</c:v>
                </c:pt>
                <c:pt idx="70">
                  <c:v>0.32698100000000002</c:v>
                </c:pt>
                <c:pt idx="71">
                  <c:v>0.33238499999999999</c:v>
                </c:pt>
                <c:pt idx="72">
                  <c:v>0.34043800000000002</c:v>
                </c:pt>
                <c:pt idx="73">
                  <c:v>0.34855999999999998</c:v>
                </c:pt>
                <c:pt idx="74">
                  <c:v>0.354101</c:v>
                </c:pt>
                <c:pt idx="75">
                  <c:v>0.36213400000000001</c:v>
                </c:pt>
                <c:pt idx="76">
                  <c:v>0.36728899999999998</c:v>
                </c:pt>
                <c:pt idx="77">
                  <c:v>0.37623899999999999</c:v>
                </c:pt>
                <c:pt idx="78">
                  <c:v>0.383247</c:v>
                </c:pt>
                <c:pt idx="79">
                  <c:v>0.38888400000000001</c:v>
                </c:pt>
                <c:pt idx="80">
                  <c:v>0.39462999999999998</c:v>
                </c:pt>
                <c:pt idx="81">
                  <c:v>0.40184700000000001</c:v>
                </c:pt>
                <c:pt idx="82">
                  <c:v>0.40727200000000002</c:v>
                </c:pt>
                <c:pt idx="83">
                  <c:v>0.413078</c:v>
                </c:pt>
                <c:pt idx="84">
                  <c:v>0.42035299999999998</c:v>
                </c:pt>
                <c:pt idx="85">
                  <c:v>0.42426599999999998</c:v>
                </c:pt>
                <c:pt idx="86">
                  <c:v>0.42942900000000001</c:v>
                </c:pt>
                <c:pt idx="87">
                  <c:v>0.43592900000000001</c:v>
                </c:pt>
                <c:pt idx="88">
                  <c:v>0.44118299999999999</c:v>
                </c:pt>
                <c:pt idx="89">
                  <c:v>0.44768799999999997</c:v>
                </c:pt>
                <c:pt idx="90">
                  <c:v>0.453683</c:v>
                </c:pt>
                <c:pt idx="91">
                  <c:v>0.45743899999999998</c:v>
                </c:pt>
                <c:pt idx="92">
                  <c:v>0.46271699999999999</c:v>
                </c:pt>
                <c:pt idx="93">
                  <c:v>0.47003699999999998</c:v>
                </c:pt>
                <c:pt idx="94">
                  <c:v>0.47327000000000002</c:v>
                </c:pt>
                <c:pt idx="95">
                  <c:v>0.478881</c:v>
                </c:pt>
                <c:pt idx="96">
                  <c:v>0.48269299999999998</c:v>
                </c:pt>
                <c:pt idx="97">
                  <c:v>0.48855700000000002</c:v>
                </c:pt>
                <c:pt idx="98">
                  <c:v>0.492058</c:v>
                </c:pt>
                <c:pt idx="99">
                  <c:v>0.49805700000000003</c:v>
                </c:pt>
                <c:pt idx="100">
                  <c:v>0.50111799999999995</c:v>
                </c:pt>
                <c:pt idx="101">
                  <c:v>0.50620299999999996</c:v>
                </c:pt>
                <c:pt idx="102">
                  <c:v>0.51088</c:v>
                </c:pt>
                <c:pt idx="103">
                  <c:v>0.51600000000000001</c:v>
                </c:pt>
                <c:pt idx="104">
                  <c:v>0.52080599999999999</c:v>
                </c:pt>
                <c:pt idx="105">
                  <c:v>0.52286600000000005</c:v>
                </c:pt>
                <c:pt idx="106">
                  <c:v>0.52765600000000001</c:v>
                </c:pt>
                <c:pt idx="107">
                  <c:v>0.53251599999999999</c:v>
                </c:pt>
                <c:pt idx="108">
                  <c:v>0.53586</c:v>
                </c:pt>
                <c:pt idx="109">
                  <c:v>0.537856</c:v>
                </c:pt>
                <c:pt idx="110">
                  <c:v>0.54322700000000002</c:v>
                </c:pt>
                <c:pt idx="111">
                  <c:v>0.54718199999999995</c:v>
                </c:pt>
                <c:pt idx="112">
                  <c:v>0.55027300000000001</c:v>
                </c:pt>
                <c:pt idx="113">
                  <c:v>0.55381999999999998</c:v>
                </c:pt>
                <c:pt idx="114">
                  <c:v>0.55722799999999995</c:v>
                </c:pt>
                <c:pt idx="115">
                  <c:v>0.56146099999999999</c:v>
                </c:pt>
                <c:pt idx="116">
                  <c:v>0.56525400000000003</c:v>
                </c:pt>
                <c:pt idx="117">
                  <c:v>0.56822899999999998</c:v>
                </c:pt>
                <c:pt idx="118">
                  <c:v>0.57138699999999998</c:v>
                </c:pt>
                <c:pt idx="119">
                  <c:v>0.57265200000000005</c:v>
                </c:pt>
                <c:pt idx="120">
                  <c:v>0.57862899999999995</c:v>
                </c:pt>
                <c:pt idx="121">
                  <c:v>0.58191000000000004</c:v>
                </c:pt>
                <c:pt idx="122">
                  <c:v>0.58486800000000005</c:v>
                </c:pt>
                <c:pt idx="123">
                  <c:v>0.58737499999999998</c:v>
                </c:pt>
                <c:pt idx="124">
                  <c:v>0.59149700000000005</c:v>
                </c:pt>
                <c:pt idx="125">
                  <c:v>0.59289899999999995</c:v>
                </c:pt>
                <c:pt idx="126">
                  <c:v>0.59646500000000002</c:v>
                </c:pt>
                <c:pt idx="127">
                  <c:v>0.598306</c:v>
                </c:pt>
                <c:pt idx="128">
                  <c:v>0.60311000000000003</c:v>
                </c:pt>
                <c:pt idx="129">
                  <c:v>0.60555700000000001</c:v>
                </c:pt>
                <c:pt idx="130">
                  <c:v>0.60797500000000004</c:v>
                </c:pt>
                <c:pt idx="131">
                  <c:v>0.61053100000000005</c:v>
                </c:pt>
                <c:pt idx="132">
                  <c:v>0.61241999999999996</c:v>
                </c:pt>
                <c:pt idx="133">
                  <c:v>0.61594800000000005</c:v>
                </c:pt>
                <c:pt idx="134">
                  <c:v>0.61950799999999995</c:v>
                </c:pt>
                <c:pt idx="135">
                  <c:v>0.62255799999999994</c:v>
                </c:pt>
                <c:pt idx="136">
                  <c:v>0.62396399999999996</c:v>
                </c:pt>
                <c:pt idx="137">
                  <c:v>0.62644900000000003</c:v>
                </c:pt>
                <c:pt idx="138">
                  <c:v>0.62973500000000004</c:v>
                </c:pt>
                <c:pt idx="139">
                  <c:v>0.63152900000000001</c:v>
                </c:pt>
                <c:pt idx="140">
                  <c:v>0.63615100000000002</c:v>
                </c:pt>
                <c:pt idx="141">
                  <c:v>0.63858199999999998</c:v>
                </c:pt>
                <c:pt idx="142">
                  <c:v>0.63884600000000002</c:v>
                </c:pt>
                <c:pt idx="143">
                  <c:v>0.64271400000000001</c:v>
                </c:pt>
                <c:pt idx="144">
                  <c:v>0.64417500000000005</c:v>
                </c:pt>
                <c:pt idx="145">
                  <c:v>0.64609300000000003</c:v>
                </c:pt>
                <c:pt idx="146">
                  <c:v>0.64925500000000003</c:v>
                </c:pt>
                <c:pt idx="147">
                  <c:v>0.65078899999999995</c:v>
                </c:pt>
                <c:pt idx="148">
                  <c:v>0.65345200000000003</c:v>
                </c:pt>
                <c:pt idx="149">
                  <c:v>0.65623100000000001</c:v>
                </c:pt>
                <c:pt idx="150">
                  <c:v>0.65782499999999999</c:v>
                </c:pt>
                <c:pt idx="151">
                  <c:v>0.65964500000000004</c:v>
                </c:pt>
                <c:pt idx="152">
                  <c:v>0.66283700000000001</c:v>
                </c:pt>
                <c:pt idx="153">
                  <c:v>0.66451899999999997</c:v>
                </c:pt>
                <c:pt idx="154">
                  <c:v>0.66577500000000001</c:v>
                </c:pt>
                <c:pt idx="155">
                  <c:v>0.66768899999999998</c:v>
                </c:pt>
                <c:pt idx="156">
                  <c:v>0.66927199999999998</c:v>
                </c:pt>
                <c:pt idx="157">
                  <c:v>0.67183099999999996</c:v>
                </c:pt>
                <c:pt idx="158">
                  <c:v>0.67474699999999999</c:v>
                </c:pt>
                <c:pt idx="159">
                  <c:v>0.67633799999999999</c:v>
                </c:pt>
                <c:pt idx="160">
                  <c:v>0.67885099999999998</c:v>
                </c:pt>
                <c:pt idx="161">
                  <c:v>0.68031299999999995</c:v>
                </c:pt>
                <c:pt idx="162">
                  <c:v>0.68196100000000004</c:v>
                </c:pt>
                <c:pt idx="163">
                  <c:v>0.68338600000000005</c:v>
                </c:pt>
                <c:pt idx="164">
                  <c:v>0.68496400000000002</c:v>
                </c:pt>
                <c:pt idx="165">
                  <c:v>0.68774800000000003</c:v>
                </c:pt>
                <c:pt idx="166">
                  <c:v>0.68857999999999997</c:v>
                </c:pt>
                <c:pt idx="167">
                  <c:v>0.69057800000000003</c:v>
                </c:pt>
                <c:pt idx="168">
                  <c:v>0.69165500000000002</c:v>
                </c:pt>
                <c:pt idx="169">
                  <c:v>0.693693</c:v>
                </c:pt>
                <c:pt idx="170">
                  <c:v>0.69694199999999995</c:v>
                </c:pt>
                <c:pt idx="171">
                  <c:v>0.69864000000000004</c:v>
                </c:pt>
                <c:pt idx="172">
                  <c:v>0.699855</c:v>
                </c:pt>
                <c:pt idx="173">
                  <c:v>0.70155400000000001</c:v>
                </c:pt>
                <c:pt idx="174">
                  <c:v>0.70356200000000002</c:v>
                </c:pt>
                <c:pt idx="175">
                  <c:v>0.70396499999999995</c:v>
                </c:pt>
                <c:pt idx="176">
                  <c:v>0.70610200000000001</c:v>
                </c:pt>
                <c:pt idx="177">
                  <c:v>0.70679199999999998</c:v>
                </c:pt>
                <c:pt idx="178">
                  <c:v>0.70935199999999998</c:v>
                </c:pt>
                <c:pt idx="179">
                  <c:v>0.71114999999999995</c:v>
                </c:pt>
                <c:pt idx="180">
                  <c:v>0.71281700000000003</c:v>
                </c:pt>
                <c:pt idx="181">
                  <c:v>0.71398600000000001</c:v>
                </c:pt>
                <c:pt idx="182">
                  <c:v>0.71637099999999998</c:v>
                </c:pt>
                <c:pt idx="183">
                  <c:v>0.71615399999999996</c:v>
                </c:pt>
                <c:pt idx="184">
                  <c:v>0.71718700000000002</c:v>
                </c:pt>
                <c:pt idx="185">
                  <c:v>0.71892800000000001</c:v>
                </c:pt>
                <c:pt idx="186">
                  <c:v>0.72160599999999997</c:v>
                </c:pt>
                <c:pt idx="187">
                  <c:v>0.72359899999999999</c:v>
                </c:pt>
                <c:pt idx="188">
                  <c:v>0.72380900000000004</c:v>
                </c:pt>
                <c:pt idx="189">
                  <c:v>0.72526800000000002</c:v>
                </c:pt>
                <c:pt idx="190">
                  <c:v>0.72753699999999999</c:v>
                </c:pt>
                <c:pt idx="191">
                  <c:v>0.72842899999999999</c:v>
                </c:pt>
                <c:pt idx="192">
                  <c:v>0.73009100000000005</c:v>
                </c:pt>
                <c:pt idx="193">
                  <c:v>0.73077099999999995</c:v>
                </c:pt>
                <c:pt idx="194">
                  <c:v>0.73290100000000002</c:v>
                </c:pt>
                <c:pt idx="195">
                  <c:v>0.73333700000000002</c:v>
                </c:pt>
                <c:pt idx="196">
                  <c:v>0.73584799999999995</c:v>
                </c:pt>
                <c:pt idx="197">
                  <c:v>0.73680000000000001</c:v>
                </c:pt>
                <c:pt idx="198">
                  <c:v>0.737626</c:v>
                </c:pt>
                <c:pt idx="199">
                  <c:v>0.738788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4.1264690684685902E-21</c:v>
                </c:pt>
                <c:pt idx="1">
                  <c:v>6.0703690237629994E-17</c:v>
                </c:pt>
                <c:pt idx="2">
                  <c:v>1.5826338010814999E-14</c:v>
                </c:pt>
                <c:pt idx="3">
                  <c:v>7.8889096894035205E-13</c:v>
                </c:pt>
                <c:pt idx="4">
                  <c:v>1.5841818636404901E-11</c:v>
                </c:pt>
                <c:pt idx="5">
                  <c:v>1.78609369939445E-10</c:v>
                </c:pt>
                <c:pt idx="6">
                  <c:v>1.3496133660583499E-9</c:v>
                </c:pt>
                <c:pt idx="7">
                  <c:v>7.5966882752621199E-9</c:v>
                </c:pt>
                <c:pt idx="8">
                  <c:v>3.4101167933061398E-8</c:v>
                </c:pt>
                <c:pt idx="9">
                  <c:v>1.2790423707766301E-7</c:v>
                </c:pt>
                <c:pt idx="10">
                  <c:v>4.1440783751219098E-7</c:v>
                </c:pt>
                <c:pt idx="11">
                  <c:v>1.18876097274778E-6</c:v>
                </c:pt>
                <c:pt idx="12">
                  <c:v>3.0763135348543499E-6</c:v>
                </c:pt>
                <c:pt idx="13">
                  <c:v>7.2877168210056798E-6</c:v>
                </c:pt>
                <c:pt idx="14">
                  <c:v>1.59896264008301E-5</c:v>
                </c:pt>
                <c:pt idx="15">
                  <c:v>3.2799950863187201E-5</c:v>
                </c:pt>
                <c:pt idx="16">
                  <c:v>6.3397521873356395E-5</c:v>
                </c:pt>
                <c:pt idx="17" formatCode="General">
                  <c:v>1.1621223268765399E-4</c:v>
                </c:pt>
                <c:pt idx="18" formatCode="General">
                  <c:v>2.0313707172622399E-4</c:v>
                </c:pt>
                <c:pt idx="19" formatCode="General">
                  <c:v>3.40182930376515E-4</c:v>
                </c:pt>
                <c:pt idx="20" formatCode="General">
                  <c:v>5.4798530338610798E-4</c:v>
                </c:pt>
                <c:pt idx="21" formatCode="General">
                  <c:v>8.5207253042966801E-4</c:v>
                </c:pt>
                <c:pt idx="22" formatCode="General">
                  <c:v>1.2828195244640899E-3</c:v>
                </c:pt>
                <c:pt idx="23" formatCode="General">
                  <c:v>1.8750380339752799E-3</c:v>
                </c:pt>
                <c:pt idx="24" formatCode="General">
                  <c:v>2.66719107086936E-3</c:v>
                </c:pt>
                <c:pt idx="25" formatCode="General">
                  <c:v>3.7002600735867898E-3</c:v>
                </c:pt>
                <c:pt idx="26" formatCode="General">
                  <c:v>5.0163326426538998E-3</c:v>
                </c:pt>
                <c:pt idx="27" formatCode="General">
                  <c:v>6.6570104671115401E-3</c:v>
                </c:pt>
                <c:pt idx="28" formatCode="General">
                  <c:v>8.6617568065123097E-3</c:v>
                </c:pt>
                <c:pt idx="29" formatCode="General">
                  <c:v>1.1066308118593399E-2</c:v>
                </c:pt>
                <c:pt idx="30" formatCode="General">
                  <c:v>1.39012650637944E-2</c:v>
                </c:pt>
                <c:pt idx="31" formatCode="General">
                  <c:v>1.7190956391638101E-2</c:v>
                </c:pt>
                <c:pt idx="32" formatCode="General">
                  <c:v>2.095263903449E-2</c:v>
                </c:pt>
                <c:pt idx="33" formatCode="General">
                  <c:v>2.51960638514672E-2</c:v>
                </c:pt>
                <c:pt idx="34" formatCode="General">
                  <c:v>2.99234035487565E-2</c:v>
                </c:pt>
                <c:pt idx="35" formatCode="General">
                  <c:v>3.51295111753816E-2</c:v>
                </c:pt>
                <c:pt idx="36" formatCode="General">
                  <c:v>4.0802456757138499E-2</c:v>
                </c:pt>
                <c:pt idx="37" formatCode="General">
                  <c:v>4.6924277126295703E-2</c:v>
                </c:pt>
                <c:pt idx="38" formatCode="General">
                  <c:v>5.3471869562061097E-2</c:v>
                </c:pt>
                <c:pt idx="39" formatCode="General">
                  <c:v>6.0417962243338501E-2</c:v>
                </c:pt>
                <c:pt idx="40" formatCode="General">
                  <c:v>6.7732101952380303E-2</c:v>
                </c:pt>
                <c:pt idx="41" formatCode="General">
                  <c:v>7.5381610026186902E-2</c:v>
                </c:pt>
                <c:pt idx="42" formatCode="General">
                  <c:v>8.3332469455997094E-2</c:v>
                </c:pt>
                <c:pt idx="43" formatCode="General">
                  <c:v>9.1550117849937093E-2</c:v>
                </c:pt>
                <c:pt idx="44" formatCode="General">
                  <c:v>0.100000131685826</c:v>
                </c:pt>
                <c:pt idx="45" formatCode="General">
                  <c:v>0.108648796288645</c:v>
                </c:pt>
                <c:pt idx="46" formatCode="General">
                  <c:v>0.11746356301904</c:v>
                </c:pt>
                <c:pt idx="47" formatCode="General">
                  <c:v>0.12641340026773601</c:v>
                </c:pt>
                <c:pt idx="48" formatCode="General">
                  <c:v>0.13546904820143901</c:v>
                </c:pt>
                <c:pt idx="49" formatCode="General">
                  <c:v>0.14460318907924</c:v>
                </c:pt>
                <c:pt idx="50" formatCode="General">
                  <c:v>0.15379054566845601</c:v>
                </c:pt>
                <c:pt idx="51" formatCode="General">
                  <c:v>0.16300792014066001</c:v>
                </c:pt>
                <c:pt idx="52" formatCode="General">
                  <c:v>0.17223418509339999</c:v>
                </c:pt>
                <c:pt idx="53" formatCode="General">
                  <c:v>0.18145023724581999</c:v>
                </c:pt>
                <c:pt idx="54" formatCode="General">
                  <c:v>0.190638923072845</c:v>
                </c:pt>
                <c:pt idx="55" formatCode="General">
                  <c:v>0.199784944302586</c:v>
                </c:pt>
                <c:pt idx="56" formatCode="General">
                  <c:v>0.20887474989528901</c:v>
                </c:pt>
                <c:pt idx="57" formatCode="General">
                  <c:v>0.217896419907012</c:v>
                </c:pt>
                <c:pt idx="58" formatCode="General">
                  <c:v>0.22683954555024299</c:v>
                </c:pt>
                <c:pt idx="59" formatCode="General">
                  <c:v>0.23569510881105599</c:v>
                </c:pt>
                <c:pt idx="60" formatCode="General">
                  <c:v>0.24445536417016001</c:v>
                </c:pt>
                <c:pt idx="61" formatCode="General">
                  <c:v>0.25311372429664802</c:v>
                </c:pt>
                <c:pt idx="62" formatCode="General">
                  <c:v>0.26166465102699998</c:v>
                </c:pt>
                <c:pt idx="63" formatCode="General">
                  <c:v>0.27010355249414503</c:v>
                </c:pt>
                <c:pt idx="64" formatCode="General">
                  <c:v>0.27842668691740702</c:v>
                </c:pt>
                <c:pt idx="65" formatCode="General">
                  <c:v>0.28663107328962001</c:v>
                </c:pt>
                <c:pt idx="66" formatCode="General">
                  <c:v>0.29471440898938001</c:v>
                </c:pt>
                <c:pt idx="67" formatCode="General">
                  <c:v>0.302674994192207</c:v>
                </c:pt>
                <c:pt idx="68" formatCode="General">
                  <c:v>0.31051166284402298</c:v>
                </c:pt>
                <c:pt idx="69" formatCode="General">
                  <c:v>0.31822371988472198</c:v>
                </c:pt>
                <c:pt idx="70" formatCode="General">
                  <c:v>0.32581088436130901</c:v>
                </c:pt>
                <c:pt idx="71" formatCode="General">
                  <c:v>0.333273238042816</c:v>
                </c:pt>
                <c:pt idx="72" formatCode="General">
                  <c:v>0.340611179137908</c:v>
                </c:pt>
                <c:pt idx="73" formatCode="General">
                  <c:v>0.34782538071665797</c:v>
                </c:pt>
                <c:pt idx="74" formatCode="General">
                  <c:v>0.35491675344708901</c:v>
                </c:pt>
                <c:pt idx="75" formatCode="General">
                  <c:v>0.36188641227222401</c:v>
                </c:pt>
                <c:pt idx="76" formatCode="General">
                  <c:v>0.36873564667250702</c:v>
                </c:pt>
                <c:pt idx="77" formatCode="General">
                  <c:v>0.37546589417999299</c:v>
                </c:pt>
                <c:pt idx="78" formatCode="General">
                  <c:v>0.382078716833541</c:v>
                </c:pt>
                <c:pt idx="79" formatCode="General">
                  <c:v>0.388575780287441</c:v>
                </c:pt>
                <c:pt idx="80" formatCode="General">
                  <c:v>0.39495883530890602</c:v>
                </c:pt>
                <c:pt idx="81" formatCode="General">
                  <c:v>0.40122970142214498</c:v>
                </c:pt>
                <c:pt idx="82" formatCode="General">
                  <c:v>0.40739025247800398</c:v>
                </c:pt>
                <c:pt idx="83" formatCode="General">
                  <c:v>0.41344240394832299</c:v>
                </c:pt>
                <c:pt idx="84" formatCode="General">
                  <c:v>0.41938810176292701</c:v>
                </c:pt>
                <c:pt idx="85" formatCode="General">
                  <c:v>0.42522931252465501</c:v>
                </c:pt>
                <c:pt idx="86" formatCode="General">
                  <c:v>0.43096801495393</c:v>
                </c:pt>
                <c:pt idx="87" formatCode="General">
                  <c:v>0.43660619242915999</c:v>
                </c:pt>
                <c:pt idx="88" formatCode="General">
                  <c:v>0.44214582650277401</c:v>
                </c:pt>
                <c:pt idx="89" formatCode="General">
                  <c:v>0.44758889128497598</c:v>
                </c:pt>
                <c:pt idx="90" formatCode="General">
                  <c:v>0.452937348598486</c:v>
                </c:pt>
                <c:pt idx="91" formatCode="General">
                  <c:v>0.458193143817611</c:v>
                </c:pt>
                <c:pt idx="92" formatCode="General">
                  <c:v>0.46335820231411901</c:v>
                </c:pt>
                <c:pt idx="93" formatCode="General">
                  <c:v>0.46843442644062799</c:v>
                </c:pt>
                <c:pt idx="94" formatCode="General">
                  <c:v>0.47342369298959702</c:v>
                </c:pt>
                <c:pt idx="95" formatCode="General">
                  <c:v>0.47832785107265202</c:v>
                </c:pt>
                <c:pt idx="96" formatCode="General">
                  <c:v>0.48314872037097001</c:v>
                </c:pt>
                <c:pt idx="97" formatCode="General">
                  <c:v>0.48788808971276698</c:v>
                </c:pt>
                <c:pt idx="98" formatCode="General">
                  <c:v>0.49254771593872798</c:v>
                </c:pt>
                <c:pt idx="99" formatCode="General">
                  <c:v>0.49712932302052598</c:v>
                </c:pt>
                <c:pt idx="100" formatCode="General">
                  <c:v>0.50163460140136995</c:v>
                </c:pt>
                <c:pt idx="101" formatCode="General">
                  <c:v>0.50606520753099404</c:v>
                </c:pt>
                <c:pt idx="102" formatCode="General">
                  <c:v>0.51042276357051297</c:v>
                </c:pt>
                <c:pt idx="103" formatCode="General">
                  <c:v>0.51470885724535298</c:v>
                </c:pt>
                <c:pt idx="104" formatCode="General">
                  <c:v>0.51892504182684496</c:v>
                </c:pt>
                <c:pt idx="105" formatCode="General">
                  <c:v>0.52307283622531697</c:v>
                </c:pt>
                <c:pt idx="106" formatCode="General">
                  <c:v>0.52715372517938497</c:v>
                </c:pt>
                <c:pt idx="107" formatCode="General">
                  <c:v>0.53116915952793797</c:v>
                </c:pt>
                <c:pt idx="108" formatCode="General">
                  <c:v>0.53512055655282398</c:v>
                </c:pt>
                <c:pt idx="109" formatCode="General">
                  <c:v>0.53900930038161199</c:v>
                </c:pt>
                <c:pt idx="110" formatCode="General">
                  <c:v>0.54283674244106495</c:v>
                </c:pt>
                <c:pt idx="111" formatCode="General">
                  <c:v>0.54660420195300596</c:v>
                </c:pt>
                <c:pt idx="112" formatCode="General">
                  <c:v>0.55031296646528005</c:v>
                </c:pt>
                <c:pt idx="113" formatCode="General">
                  <c:v>0.55396429241133105</c:v>
                </c:pt>
                <c:pt idx="114" formatCode="General">
                  <c:v>0.55755940569272699</c:v>
                </c:pt>
                <c:pt idx="115" formatCode="General">
                  <c:v>0.56109950227963001</c:v>
                </c:pt>
                <c:pt idx="116" formatCode="General">
                  <c:v>0.56458574882481605</c:v>
                </c:pt>
                <c:pt idx="117" formatCode="General">
                  <c:v>0.56801928328741202</c:v>
                </c:pt>
                <c:pt idx="118" formatCode="General">
                  <c:v>0.57140121556297596</c:v>
                </c:pt>
                <c:pt idx="119" formatCode="General">
                  <c:v>0.57473262811700299</c:v>
                </c:pt>
                <c:pt idx="120" formatCode="General">
                  <c:v>0.57801457661928501</c:v>
                </c:pt>
                <c:pt idx="121" formatCode="General">
                  <c:v>0.58124809057694105</c:v>
                </c:pt>
                <c:pt idx="122" formatCode="General">
                  <c:v>0.58443417396418096</c:v>
                </c:pt>
                <c:pt idx="123" formatCode="General">
                  <c:v>0.58757380584717001</c:v>
                </c:pt>
                <c:pt idx="124" formatCode="General">
                  <c:v>0.59066794100259601</c:v>
                </c:pt>
                <c:pt idx="125" formatCode="General">
                  <c:v>0.59371751052872501</c:v>
                </c:pt>
                <c:pt idx="126" formatCode="General">
                  <c:v>0.59672342244794097</c:v>
                </c:pt>
                <c:pt idx="127" formatCode="General">
                  <c:v>0.59968656229992801</c:v>
                </c:pt>
                <c:pt idx="128" formatCode="General">
                  <c:v>0.60260779372478701</c:v>
                </c:pt>
                <c:pt idx="129" formatCode="General">
                  <c:v>0.605487959035509</c:v>
                </c:pt>
                <c:pt idx="130" formatCode="General">
                  <c:v>0.60832787977934999</c:v>
                </c:pt>
                <c:pt idx="131" formatCode="General">
                  <c:v>0.61112835728774695</c:v>
                </c:pt>
                <c:pt idx="132" formatCode="General">
                  <c:v>0.61389017321449202</c:v>
                </c:pt>
                <c:pt idx="133" formatCode="General">
                  <c:v>0.61661409006197798</c:v>
                </c:pt>
                <c:pt idx="134" formatCode="General">
                  <c:v>0.61930085169536697</c:v>
                </c:pt>
                <c:pt idx="135" formatCode="General">
                  <c:v>0.62195118384463699</c:v>
                </c:pt>
                <c:pt idx="136" formatCode="General">
                  <c:v>0.62456579459445505</c:v>
                </c:pt>
                <c:pt idx="137" formatCode="General">
                  <c:v>0.62714537486191901</c:v>
                </c:pt>
                <c:pt idx="138" formatCode="General">
                  <c:v>0.629690598862226</c:v>
                </c:pt>
                <c:pt idx="139" formatCode="General">
                  <c:v>0.63220212456235703</c:v>
                </c:pt>
                <c:pt idx="140" formatCode="General">
                  <c:v>0.63468059412289801</c:v>
                </c:pt>
                <c:pt idx="141" formatCode="General">
                  <c:v>0.63712663432815897</c:v>
                </c:pt>
                <c:pt idx="142" formatCode="General">
                  <c:v>0.63954085700473096</c:v>
                </c:pt>
                <c:pt idx="143" formatCode="General">
                  <c:v>0.64192385942869701</c:v>
                </c:pt>
                <c:pt idx="144" formatCode="General">
                  <c:v>0.64427622472166401</c:v>
                </c:pt>
                <c:pt idx="145" formatCode="General">
                  <c:v>0.64659852223585002</c:v>
                </c:pt>
                <c:pt idx="146" formatCode="General">
                  <c:v>0.64889130792842398</c:v>
                </c:pt>
                <c:pt idx="147" formatCode="General">
                  <c:v>0.65115512472534498</c:v>
                </c:pt>
                <c:pt idx="148" formatCode="General">
                  <c:v>0.65339050287491396</c:v>
                </c:pt>
                <c:pt idx="149" formatCode="General">
                  <c:v>0.65559796029128503</c:v>
                </c:pt>
                <c:pt idx="150" formatCode="General">
                  <c:v>0.65777800288817401</c:v>
                </c:pt>
                <c:pt idx="151" formatCode="General">
                  <c:v>0.659931124902991</c:v>
                </c:pt>
                <c:pt idx="152" formatCode="General">
                  <c:v>0.66205780921166302</c:v>
                </c:pt>
                <c:pt idx="153" formatCode="General">
                  <c:v>0.66415852763435101</c:v>
                </c:pt>
                <c:pt idx="154" formatCode="General">
                  <c:v>0.66623374123233603</c:v>
                </c:pt>
                <c:pt idx="155" formatCode="General">
                  <c:v>0.66828390059628495</c:v>
                </c:pt>
                <c:pt idx="156" formatCode="General">
                  <c:v>0.67030944612614096</c:v>
                </c:pt>
                <c:pt idx="157" formatCode="General">
                  <c:v>0.67231080830287104</c:v>
                </c:pt>
                <c:pt idx="158" formatCode="General">
                  <c:v>0.67428840795228695</c:v>
                </c:pt>
                <c:pt idx="159" formatCode="General">
                  <c:v>0.67624265650118498</c:v>
                </c:pt>
                <c:pt idx="160" formatCode="General">
                  <c:v>0.67817395622599597</c:v>
                </c:pt>
                <c:pt idx="161" formatCode="General">
                  <c:v>0.68008270049419495</c:v>
                </c:pt>
                <c:pt idx="162" formatCode="General">
                  <c:v>0.68196927399864604</c:v>
                </c:pt>
                <c:pt idx="163" formatCode="General">
                  <c:v>0.68383405298512001</c:v>
                </c:pt>
                <c:pt idx="164" formatCode="General">
                  <c:v>0.68567740547316802</c:v>
                </c:pt>
                <c:pt idx="165" formatCode="General">
                  <c:v>0.687499691470561</c:v>
                </c:pt>
                <c:pt idx="166" formatCode="General">
                  <c:v>0.689301263181472</c:v>
                </c:pt>
                <c:pt idx="167" formatCode="General">
                  <c:v>0.69108246520860495</c:v>
                </c:pt>
                <c:pt idx="168" formatCode="General">
                  <c:v>0.69284363474944699</c:v>
                </c:pt>
                <c:pt idx="169" formatCode="General">
                  <c:v>0.69458510178681998</c:v>
                </c:pt>
                <c:pt idx="170" formatCode="General">
                  <c:v>0.696307189273906</c:v>
                </c:pt>
                <c:pt idx="171" formatCode="General">
                  <c:v>0.698010213313913</c:v>
                </c:pt>
                <c:pt idx="172" formatCode="General">
                  <c:v>0.69969448333455597</c:v>
                </c:pt>
                <c:pt idx="173" formatCode="General">
                  <c:v>0.70136030225749202</c:v>
                </c:pt>
                <c:pt idx="174" formatCode="General">
                  <c:v>0.70300796666288601</c:v>
                </c:pt>
                <c:pt idx="175" formatCode="General">
                  <c:v>0.70463776694923697</c:v>
                </c:pt>
                <c:pt idx="176" formatCode="General">
                  <c:v>0.70624998748862899</c:v>
                </c:pt>
                <c:pt idx="177" formatCode="General">
                  <c:v>0.70784490677753498</c:v>
                </c:pt>
                <c:pt idx="178" formatCode="General">
                  <c:v>0.70942279758330895</c:v>
                </c:pt>
                <c:pt idx="179" formatCode="General">
                  <c:v>0.71098392708651503</c:v>
                </c:pt>
                <c:pt idx="180" formatCode="General">
                  <c:v>0.71252855701920703</c:v>
                </c:pt>
                <c:pt idx="181" formatCode="General">
                  <c:v>0.71405694379928197</c:v>
                </c:pt>
                <c:pt idx="182" formatCode="General">
                  <c:v>0.71556933866104799</c:v>
                </c:pt>
                <c:pt idx="183" formatCode="General">
                  <c:v>0.71706598778209596</c:v>
                </c:pt>
                <c:pt idx="184" formatCode="General">
                  <c:v>0.71854713240661305</c:v>
                </c:pt>
                <c:pt idx="185" formatCode="General">
                  <c:v>0.72001300896523102</c:v>
                </c:pt>
                <c:pt idx="186" formatCode="General">
                  <c:v>0.72146384919152795</c:v>
                </c:pt>
                <c:pt idx="187" formatCode="General">
                  <c:v>0.72289988023527096</c:v>
                </c:pt>
                <c:pt idx="188" formatCode="General">
                  <c:v>0.72432132477252498</c:v>
                </c:pt>
                <c:pt idx="189" formatCode="General">
                  <c:v>0.72572840111268899</c:v>
                </c:pt>
                <c:pt idx="190" formatCode="General">
                  <c:v>0.72712132330258905</c:v>
                </c:pt>
                <c:pt idx="191" formatCode="General">
                  <c:v>0.72850030122769704</c:v>
                </c:pt>
                <c:pt idx="192" formatCode="General">
                  <c:v>0.72986554071056098</c:v>
                </c:pt>
                <c:pt idx="193" formatCode="General">
                  <c:v>0.73121724360654605</c:v>
                </c:pt>
                <c:pt idx="194" formatCode="General">
                  <c:v>0.73255560789696395</c:v>
                </c:pt>
                <c:pt idx="195" formatCode="General">
                  <c:v>0.73388082777965502</c:v>
                </c:pt>
                <c:pt idx="196" formatCode="General">
                  <c:v>0.73519309375712205</c:v>
                </c:pt>
                <c:pt idx="197" formatCode="General">
                  <c:v>0.73649259272227496</c:v>
                </c:pt>
                <c:pt idx="198" formatCode="General">
                  <c:v>0.73777950804186598</c:v>
                </c:pt>
                <c:pt idx="199" formatCode="General">
                  <c:v>0.73905401963768103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2.5694999999999999E-2</c:v>
                </c:pt>
                <c:pt idx="1">
                  <c:v>5.1472999999999998E-2</c:v>
                </c:pt>
                <c:pt idx="2">
                  <c:v>7.8587000000000004E-2</c:v>
                </c:pt>
                <c:pt idx="3">
                  <c:v>0.10761900000000001</c:v>
                </c:pt>
                <c:pt idx="4">
                  <c:v>0.13573399999999999</c:v>
                </c:pt>
                <c:pt idx="5">
                  <c:v>0.16397200000000001</c:v>
                </c:pt>
                <c:pt idx="6">
                  <c:v>0.19356899999999999</c:v>
                </c:pt>
                <c:pt idx="7">
                  <c:v>0.22142600000000001</c:v>
                </c:pt>
                <c:pt idx="8">
                  <c:v>0.25054700000000002</c:v>
                </c:pt>
                <c:pt idx="9">
                  <c:v>0.27883200000000002</c:v>
                </c:pt>
                <c:pt idx="10">
                  <c:v>0.30805199999999999</c:v>
                </c:pt>
                <c:pt idx="11">
                  <c:v>0.33558199999999999</c:v>
                </c:pt>
                <c:pt idx="12">
                  <c:v>0.362867</c:v>
                </c:pt>
                <c:pt idx="13">
                  <c:v>0.38929999999999998</c:v>
                </c:pt>
                <c:pt idx="14">
                  <c:v>0.412908</c:v>
                </c:pt>
                <c:pt idx="15">
                  <c:v>0.43686000000000003</c:v>
                </c:pt>
                <c:pt idx="16">
                  <c:v>0.45997300000000002</c:v>
                </c:pt>
                <c:pt idx="17">
                  <c:v>0.48202200000000001</c:v>
                </c:pt>
                <c:pt idx="18">
                  <c:v>0.501471</c:v>
                </c:pt>
                <c:pt idx="19">
                  <c:v>0.522339</c:v>
                </c:pt>
                <c:pt idx="20">
                  <c:v>0.54140900000000003</c:v>
                </c:pt>
                <c:pt idx="21">
                  <c:v>0.55798499999999995</c:v>
                </c:pt>
                <c:pt idx="22">
                  <c:v>0.575743</c:v>
                </c:pt>
                <c:pt idx="23">
                  <c:v>0.59017799999999998</c:v>
                </c:pt>
                <c:pt idx="24">
                  <c:v>0.603163</c:v>
                </c:pt>
                <c:pt idx="25">
                  <c:v>0.61580199999999996</c:v>
                </c:pt>
                <c:pt idx="26">
                  <c:v>0.62826800000000005</c:v>
                </c:pt>
                <c:pt idx="27">
                  <c:v>0.63893200000000006</c:v>
                </c:pt>
                <c:pt idx="28">
                  <c:v>0.64782200000000001</c:v>
                </c:pt>
                <c:pt idx="29">
                  <c:v>0.65705400000000003</c:v>
                </c:pt>
                <c:pt idx="30">
                  <c:v>0.66498199999999996</c:v>
                </c:pt>
                <c:pt idx="31">
                  <c:v>0.67218299999999997</c:v>
                </c:pt>
                <c:pt idx="32">
                  <c:v>0.67686999999999997</c:v>
                </c:pt>
                <c:pt idx="33">
                  <c:v>0.68098499999999995</c:v>
                </c:pt>
                <c:pt idx="34">
                  <c:v>0.68543699999999996</c:v>
                </c:pt>
                <c:pt idx="35">
                  <c:v>0.68751300000000004</c:v>
                </c:pt>
                <c:pt idx="36">
                  <c:v>0.69005099999999997</c:v>
                </c:pt>
                <c:pt idx="37">
                  <c:v>0.68988300000000002</c:v>
                </c:pt>
                <c:pt idx="38">
                  <c:v>0.69052800000000003</c:v>
                </c:pt>
                <c:pt idx="39">
                  <c:v>0.69018800000000002</c:v>
                </c:pt>
                <c:pt idx="40">
                  <c:v>0.68835000000000002</c:v>
                </c:pt>
                <c:pt idx="41">
                  <c:v>0.68642199999999998</c:v>
                </c:pt>
                <c:pt idx="42">
                  <c:v>0.68369199999999997</c:v>
                </c:pt>
                <c:pt idx="43">
                  <c:v>0.68158799999999997</c:v>
                </c:pt>
                <c:pt idx="44">
                  <c:v>0.677485</c:v>
                </c:pt>
                <c:pt idx="45">
                  <c:v>0.67368499999999998</c:v>
                </c:pt>
                <c:pt idx="46">
                  <c:v>0.66939700000000002</c:v>
                </c:pt>
                <c:pt idx="47">
                  <c:v>0.66502700000000003</c:v>
                </c:pt>
                <c:pt idx="48">
                  <c:v>0.66070399999999996</c:v>
                </c:pt>
                <c:pt idx="49">
                  <c:v>0.65702400000000005</c:v>
                </c:pt>
                <c:pt idx="50">
                  <c:v>0.65031099999999997</c:v>
                </c:pt>
                <c:pt idx="51">
                  <c:v>0.64532800000000001</c:v>
                </c:pt>
                <c:pt idx="52">
                  <c:v>0.63986500000000002</c:v>
                </c:pt>
                <c:pt idx="53">
                  <c:v>0.63332500000000003</c:v>
                </c:pt>
                <c:pt idx="54">
                  <c:v>0.62800699999999998</c:v>
                </c:pt>
                <c:pt idx="55">
                  <c:v>0.62215799999999999</c:v>
                </c:pt>
                <c:pt idx="56">
                  <c:v>0.61487700000000001</c:v>
                </c:pt>
                <c:pt idx="57">
                  <c:v>0.61017200000000005</c:v>
                </c:pt>
                <c:pt idx="58">
                  <c:v>0.60326599999999997</c:v>
                </c:pt>
                <c:pt idx="59">
                  <c:v>0.59656500000000001</c:v>
                </c:pt>
                <c:pt idx="60">
                  <c:v>0.59138599999999997</c:v>
                </c:pt>
                <c:pt idx="61">
                  <c:v>0.58621599999999996</c:v>
                </c:pt>
                <c:pt idx="62">
                  <c:v>0.57969300000000001</c:v>
                </c:pt>
                <c:pt idx="63">
                  <c:v>0.57334600000000002</c:v>
                </c:pt>
                <c:pt idx="64">
                  <c:v>0.56729399999999996</c:v>
                </c:pt>
                <c:pt idx="65">
                  <c:v>0.56207300000000004</c:v>
                </c:pt>
                <c:pt idx="66">
                  <c:v>0.55747800000000003</c:v>
                </c:pt>
                <c:pt idx="67">
                  <c:v>0.54920899999999995</c:v>
                </c:pt>
                <c:pt idx="68">
                  <c:v>0.54489900000000002</c:v>
                </c:pt>
                <c:pt idx="69">
                  <c:v>0.539493</c:v>
                </c:pt>
                <c:pt idx="70">
                  <c:v>0.53223900000000002</c:v>
                </c:pt>
                <c:pt idx="71">
                  <c:v>0.52919000000000005</c:v>
                </c:pt>
                <c:pt idx="72">
                  <c:v>0.52241499999999996</c:v>
                </c:pt>
                <c:pt idx="73">
                  <c:v>0.51651800000000003</c:v>
                </c:pt>
                <c:pt idx="74">
                  <c:v>0.51250899999999999</c:v>
                </c:pt>
                <c:pt idx="75">
                  <c:v>0.50634000000000001</c:v>
                </c:pt>
                <c:pt idx="76">
                  <c:v>0.50195000000000001</c:v>
                </c:pt>
                <c:pt idx="77">
                  <c:v>0.496502</c:v>
                </c:pt>
                <c:pt idx="78">
                  <c:v>0.490568</c:v>
                </c:pt>
                <c:pt idx="79">
                  <c:v>0.48638900000000002</c:v>
                </c:pt>
                <c:pt idx="80">
                  <c:v>0.48206300000000002</c:v>
                </c:pt>
                <c:pt idx="81">
                  <c:v>0.47641800000000001</c:v>
                </c:pt>
                <c:pt idx="82">
                  <c:v>0.47188999999999998</c:v>
                </c:pt>
                <c:pt idx="83">
                  <c:v>0.46710200000000002</c:v>
                </c:pt>
                <c:pt idx="84">
                  <c:v>0.461982</c:v>
                </c:pt>
                <c:pt idx="85">
                  <c:v>0.45904699999999998</c:v>
                </c:pt>
                <c:pt idx="86">
                  <c:v>0.45507700000000001</c:v>
                </c:pt>
                <c:pt idx="87">
                  <c:v>0.45057000000000003</c:v>
                </c:pt>
                <c:pt idx="88">
                  <c:v>0.44634299999999999</c:v>
                </c:pt>
                <c:pt idx="89">
                  <c:v>0.44126399999999999</c:v>
                </c:pt>
                <c:pt idx="90">
                  <c:v>0.436274</c:v>
                </c:pt>
                <c:pt idx="91">
                  <c:v>0.433836</c:v>
                </c:pt>
                <c:pt idx="92">
                  <c:v>0.42957699999999999</c:v>
                </c:pt>
                <c:pt idx="93">
                  <c:v>0.42341400000000001</c:v>
                </c:pt>
                <c:pt idx="94">
                  <c:v>0.42184300000000002</c:v>
                </c:pt>
                <c:pt idx="95">
                  <c:v>0.41678100000000001</c:v>
                </c:pt>
                <c:pt idx="96">
                  <c:v>0.41387000000000002</c:v>
                </c:pt>
                <c:pt idx="97">
                  <c:v>0.409856</c:v>
                </c:pt>
                <c:pt idx="98">
                  <c:v>0.40677400000000002</c:v>
                </c:pt>
                <c:pt idx="99">
                  <c:v>0.402196</c:v>
                </c:pt>
                <c:pt idx="100">
                  <c:v>0.39988000000000001</c:v>
                </c:pt>
                <c:pt idx="101">
                  <c:v>0.39569799999999999</c:v>
                </c:pt>
                <c:pt idx="102">
                  <c:v>0.39233099999999999</c:v>
                </c:pt>
                <c:pt idx="103">
                  <c:v>0.38828000000000001</c:v>
                </c:pt>
                <c:pt idx="104">
                  <c:v>0.38441199999999998</c:v>
                </c:pt>
                <c:pt idx="105">
                  <c:v>0.38322400000000001</c:v>
                </c:pt>
                <c:pt idx="106">
                  <c:v>0.37886199999999998</c:v>
                </c:pt>
                <c:pt idx="107">
                  <c:v>0.37492900000000001</c:v>
                </c:pt>
                <c:pt idx="108">
                  <c:v>0.37298399999999998</c:v>
                </c:pt>
                <c:pt idx="109">
                  <c:v>0.37096499999999999</c:v>
                </c:pt>
                <c:pt idx="110">
                  <c:v>0.36659199999999997</c:v>
                </c:pt>
                <c:pt idx="111">
                  <c:v>0.36364099999999999</c:v>
                </c:pt>
                <c:pt idx="112">
                  <c:v>0.36093999999999998</c:v>
                </c:pt>
                <c:pt idx="113">
                  <c:v>0.35829299999999997</c:v>
                </c:pt>
                <c:pt idx="114">
                  <c:v>0.35625200000000001</c:v>
                </c:pt>
                <c:pt idx="115">
                  <c:v>0.35248200000000002</c:v>
                </c:pt>
                <c:pt idx="116">
                  <c:v>0.34966399999999997</c:v>
                </c:pt>
                <c:pt idx="117">
                  <c:v>0.34684399999999999</c:v>
                </c:pt>
                <c:pt idx="118">
                  <c:v>0.34479100000000001</c:v>
                </c:pt>
                <c:pt idx="119">
                  <c:v>0.343777</c:v>
                </c:pt>
                <c:pt idx="120">
                  <c:v>0.33940399999999998</c:v>
                </c:pt>
                <c:pt idx="121">
                  <c:v>0.33613100000000001</c:v>
                </c:pt>
                <c:pt idx="122">
                  <c:v>0.33346999999999999</c:v>
                </c:pt>
                <c:pt idx="123">
                  <c:v>0.33172099999999999</c:v>
                </c:pt>
                <c:pt idx="124">
                  <c:v>0.32877299999999998</c:v>
                </c:pt>
                <c:pt idx="125">
                  <c:v>0.32710499999999998</c:v>
                </c:pt>
                <c:pt idx="126">
                  <c:v>0.32429599999999997</c:v>
                </c:pt>
                <c:pt idx="127">
                  <c:v>0.32326100000000002</c:v>
                </c:pt>
                <c:pt idx="128">
                  <c:v>0.31951099999999999</c:v>
                </c:pt>
                <c:pt idx="129">
                  <c:v>0.31767400000000001</c:v>
                </c:pt>
                <c:pt idx="130">
                  <c:v>0.31570199999999998</c:v>
                </c:pt>
                <c:pt idx="131">
                  <c:v>0.31357699999999999</c:v>
                </c:pt>
                <c:pt idx="132">
                  <c:v>0.31219999999999998</c:v>
                </c:pt>
                <c:pt idx="133">
                  <c:v>0.30937100000000001</c:v>
                </c:pt>
                <c:pt idx="134">
                  <c:v>0.30634299999999998</c:v>
                </c:pt>
                <c:pt idx="135">
                  <c:v>0.304068</c:v>
                </c:pt>
                <c:pt idx="136">
                  <c:v>0.30291200000000001</c:v>
                </c:pt>
                <c:pt idx="137">
                  <c:v>0.30110700000000001</c:v>
                </c:pt>
                <c:pt idx="138">
                  <c:v>0.29838599999999998</c:v>
                </c:pt>
                <c:pt idx="139">
                  <c:v>0.29678900000000003</c:v>
                </c:pt>
                <c:pt idx="140">
                  <c:v>0.293014</c:v>
                </c:pt>
                <c:pt idx="141">
                  <c:v>0.29098600000000002</c:v>
                </c:pt>
                <c:pt idx="142">
                  <c:v>0.29119800000000001</c:v>
                </c:pt>
                <c:pt idx="143">
                  <c:v>0.28845999999999999</c:v>
                </c:pt>
                <c:pt idx="144">
                  <c:v>0.28699400000000003</c:v>
                </c:pt>
                <c:pt idx="145">
                  <c:v>0.28504699999999999</c:v>
                </c:pt>
                <c:pt idx="146">
                  <c:v>0.28282400000000002</c:v>
                </c:pt>
                <c:pt idx="147">
                  <c:v>0.28157900000000002</c:v>
                </c:pt>
                <c:pt idx="148">
                  <c:v>0.27983999999999998</c:v>
                </c:pt>
                <c:pt idx="149">
                  <c:v>0.27720099999999998</c:v>
                </c:pt>
                <c:pt idx="150">
                  <c:v>0.27580399999999999</c:v>
                </c:pt>
                <c:pt idx="151">
                  <c:v>0.27477000000000001</c:v>
                </c:pt>
                <c:pt idx="152">
                  <c:v>0.271783</c:v>
                </c:pt>
                <c:pt idx="153">
                  <c:v>0.26986700000000002</c:v>
                </c:pt>
                <c:pt idx="154">
                  <c:v>0.26981100000000002</c:v>
                </c:pt>
                <c:pt idx="155">
                  <c:v>0.26793099999999997</c:v>
                </c:pt>
                <c:pt idx="156">
                  <c:v>0.26706800000000003</c:v>
                </c:pt>
                <c:pt idx="157">
                  <c:v>0.26464199999999999</c:v>
                </c:pt>
                <c:pt idx="158">
                  <c:v>0.26248199999999999</c:v>
                </c:pt>
                <c:pt idx="159">
                  <c:v>0.261154</c:v>
                </c:pt>
                <c:pt idx="160">
                  <c:v>0.259382</c:v>
                </c:pt>
                <c:pt idx="161">
                  <c:v>0.25816099999999997</c:v>
                </c:pt>
                <c:pt idx="162">
                  <c:v>0.25671300000000002</c:v>
                </c:pt>
                <c:pt idx="163">
                  <c:v>0.25580900000000001</c:v>
                </c:pt>
                <c:pt idx="164">
                  <c:v>0.25370100000000001</c:v>
                </c:pt>
                <c:pt idx="165">
                  <c:v>0.25153799999999998</c:v>
                </c:pt>
                <c:pt idx="166">
                  <c:v>0.25131399999999998</c:v>
                </c:pt>
                <c:pt idx="167">
                  <c:v>0.249805</c:v>
                </c:pt>
                <c:pt idx="168">
                  <c:v>0.249247</c:v>
                </c:pt>
                <c:pt idx="169">
                  <c:v>0.24720800000000001</c:v>
                </c:pt>
                <c:pt idx="170">
                  <c:v>0.244812</c:v>
                </c:pt>
                <c:pt idx="171">
                  <c:v>0.24330099999999999</c:v>
                </c:pt>
                <c:pt idx="172">
                  <c:v>0.242314</c:v>
                </c:pt>
                <c:pt idx="173">
                  <c:v>0.24098700000000001</c:v>
                </c:pt>
                <c:pt idx="174">
                  <c:v>0.23987</c:v>
                </c:pt>
                <c:pt idx="175">
                  <c:v>0.23886099999999999</c:v>
                </c:pt>
                <c:pt idx="176">
                  <c:v>0.237285</c:v>
                </c:pt>
                <c:pt idx="177">
                  <c:v>0.23648</c:v>
                </c:pt>
                <c:pt idx="178">
                  <c:v>0.23491400000000001</c:v>
                </c:pt>
                <c:pt idx="179">
                  <c:v>0.23317199999999999</c:v>
                </c:pt>
                <c:pt idx="180">
                  <c:v>0.231742</c:v>
                </c:pt>
                <c:pt idx="181">
                  <c:v>0.23100300000000001</c:v>
                </c:pt>
                <c:pt idx="182">
                  <c:v>0.22895699999999999</c:v>
                </c:pt>
                <c:pt idx="183">
                  <c:v>0.229459</c:v>
                </c:pt>
                <c:pt idx="184">
                  <c:v>0.22869999999999999</c:v>
                </c:pt>
                <c:pt idx="185">
                  <c:v>0.227275</c:v>
                </c:pt>
                <c:pt idx="186">
                  <c:v>0.224798</c:v>
                </c:pt>
                <c:pt idx="187">
                  <c:v>0.223689</c:v>
                </c:pt>
                <c:pt idx="188">
                  <c:v>0.22334399999999999</c:v>
                </c:pt>
                <c:pt idx="189">
                  <c:v>0.22192999999999999</c:v>
                </c:pt>
                <c:pt idx="190">
                  <c:v>0.219941</c:v>
                </c:pt>
                <c:pt idx="191">
                  <c:v>0.219309</c:v>
                </c:pt>
                <c:pt idx="192">
                  <c:v>0.21809799999999999</c:v>
                </c:pt>
                <c:pt idx="193">
                  <c:v>0.21761</c:v>
                </c:pt>
                <c:pt idx="194">
                  <c:v>0.21577299999999999</c:v>
                </c:pt>
                <c:pt idx="195">
                  <c:v>0.21584800000000001</c:v>
                </c:pt>
                <c:pt idx="196">
                  <c:v>0.213309</c:v>
                </c:pt>
                <c:pt idx="197">
                  <c:v>0.212535</c:v>
                </c:pt>
                <c:pt idx="198">
                  <c:v>0.21201600000000001</c:v>
                </c:pt>
                <c:pt idx="199">
                  <c:v>0.210813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2.5486606634844901E-2</c:v>
                </c:pt>
                <c:pt idx="1">
                  <c:v>5.1885740503290298E-2</c:v>
                </c:pt>
                <c:pt idx="2">
                  <c:v>7.9090709858526495E-2</c:v>
                </c:pt>
                <c:pt idx="3">
                  <c:v>0.106975096494087</c:v>
                </c:pt>
                <c:pt idx="4">
                  <c:v>0.13539506961513301</c:v>
                </c:pt>
                <c:pt idx="5">
                  <c:v>0.16419268932321099</c:v>
                </c:pt>
                <c:pt idx="6">
                  <c:v>0.193200057209656</c:v>
                </c:pt>
                <c:pt idx="7">
                  <c:v>0.222244083933374</c:v>
                </c:pt>
                <c:pt idx="8">
                  <c:v>0.25115157498830998</c:v>
                </c:pt>
                <c:pt idx="9">
                  <c:v>0.27975429640427102</c:v>
                </c:pt>
                <c:pt idx="10">
                  <c:v>0.30789367782327698</c:v>
                </c:pt>
                <c:pt idx="11">
                  <c:v>0.33542484190897998</c:v>
                </c:pt>
                <c:pt idx="12">
                  <c:v>0.36221971191575802</c:v>
                </c:pt>
                <c:pt idx="13">
                  <c:v>0.38816903502942302</c:v>
                </c:pt>
                <c:pt idx="14">
                  <c:v>0.41318325707565801</c:v>
                </c:pt>
                <c:pt idx="15">
                  <c:v>0.43719228315446201</c:v>
                </c:pt>
                <c:pt idx="16">
                  <c:v>0.46014424847073498</c:v>
                </c:pt>
                <c:pt idx="17">
                  <c:v>0.48200349588934199</c:v>
                </c:pt>
                <c:pt idx="18">
                  <c:v>0.50274800592177504</c:v>
                </c:pt>
                <c:pt idx="19">
                  <c:v>0.52236654806669103</c:v>
                </c:pt>
                <c:pt idx="20">
                  <c:v>0.54085581943817895</c:v>
                </c:pt>
                <c:pt idx="21">
                  <c:v>0.55821780957839795</c:v>
                </c:pt>
                <c:pt idx="22">
                  <c:v>0.57445758347406195</c:v>
                </c:pt>
                <c:pt idx="23">
                  <c:v>0.58958161392048003</c:v>
                </c:pt>
                <c:pt idx="24">
                  <c:v>0.60359672644920903</c:v>
                </c:pt>
                <c:pt idx="25">
                  <c:v>0.61650965244996503</c:v>
                </c:pt>
                <c:pt idx="26">
                  <c:v>0.62832712593719497</c:v>
                </c:pt>
                <c:pt idx="27">
                  <c:v>0.63905641254006096</c:v>
                </c:pt>
                <c:pt idx="28">
                  <c:v>0.64870612972908903</c:v>
                </c:pt>
                <c:pt idx="29">
                  <c:v>0.65728720662097595</c:v>
                </c:pt>
                <c:pt idx="30">
                  <c:v>0.66481383897348301</c:v>
                </c:pt>
                <c:pt idx="31">
                  <c:v>0.67130431700551396</c:v>
                </c:pt>
                <c:pt idx="32">
                  <c:v>0.67678163570208505</c:v>
                </c:pt>
                <c:pt idx="33">
                  <c:v>0.68127383387580398</c:v>
                </c:pt>
                <c:pt idx="34">
                  <c:v>0.68481404429710502</c:v>
                </c:pt>
                <c:pt idx="35">
                  <c:v>0.68744026851685403</c:v>
                </c:pt>
                <c:pt idx="36">
                  <c:v>0.68919491387419496</c:v>
                </c:pt>
                <c:pt idx="37">
                  <c:v>0.69012414545019496</c:v>
                </c:pt>
                <c:pt idx="38">
                  <c:v>0.69027711260743096</c:v>
                </c:pt>
                <c:pt idx="39">
                  <c:v>0.68970510946685704</c:v>
                </c:pt>
                <c:pt idx="40">
                  <c:v>0.68846072300605199</c:v>
                </c:pt>
                <c:pt idx="41">
                  <c:v>0.686597013372097</c:v>
                </c:pt>
                <c:pt idx="42">
                  <c:v>0.68416676029582202</c:v>
                </c:pt>
                <c:pt idx="43">
                  <c:v>0.68122179864018195</c:v>
                </c:pt>
                <c:pt idx="44">
                  <c:v>0.67781245616200703</c:v>
                </c:pt>
                <c:pt idx="45">
                  <c:v>0.67398709814677105</c:v>
                </c:pt>
                <c:pt idx="46">
                  <c:v>0.66979177697070502</c:v>
                </c:pt>
                <c:pt idx="47">
                  <c:v>0.66526997986732805</c:v>
                </c:pt>
                <c:pt idx="48">
                  <c:v>0.66046246506326101</c:v>
                </c:pt>
                <c:pt idx="49">
                  <c:v>0.65540717474019805</c:v>
                </c:pt>
                <c:pt idx="50">
                  <c:v>0.65013921267851504</c:v>
                </c:pt>
                <c:pt idx="51">
                  <c:v>0.64469087465151198</c:v>
                </c:pt>
                <c:pt idx="52">
                  <c:v>0.63909172040763496</c:v>
                </c:pt>
                <c:pt idx="53">
                  <c:v>0.63336867718495204</c:v>
                </c:pt>
                <c:pt idx="54">
                  <c:v>0.62754616597883695</c:v>
                </c:pt>
                <c:pt idx="55">
                  <c:v>0.62164624310576999</c:v>
                </c:pt>
                <c:pt idx="56">
                  <c:v>0.615688750887323</c:v>
                </c:pt>
                <c:pt idx="57">
                  <c:v>0.60969147246418198</c:v>
                </c:pt>
                <c:pt idx="58">
                  <c:v>0.60367028680983703</c:v>
                </c:pt>
                <c:pt idx="59">
                  <c:v>0.59763932093444405</c:v>
                </c:pt>
                <c:pt idx="60">
                  <c:v>0.59161109705070902</c:v>
                </c:pt>
                <c:pt idx="61">
                  <c:v>0.58559667312251795</c:v>
                </c:pt>
                <c:pt idx="62">
                  <c:v>0.57960577574546601</c:v>
                </c:pt>
                <c:pt idx="63">
                  <c:v>0.57364692473033896</c:v>
                </c:pt>
                <c:pt idx="64">
                  <c:v>0.56772754909093004</c:v>
                </c:pt>
                <c:pt idx="65">
                  <c:v>0.56185409439036704</c:v>
                </c:pt>
                <c:pt idx="66">
                  <c:v>0.55603212158896398</c:v>
                </c:pt>
                <c:pt idx="67">
                  <c:v>0.55026639767301699</c:v>
                </c:pt>
                <c:pt idx="68">
                  <c:v>0.54456097843849205</c:v>
                </c:pt>
                <c:pt idx="69">
                  <c:v>0.53891928386488896</c:v>
                </c:pt>
                <c:pt idx="70">
                  <c:v>0.53334416655011996</c:v>
                </c:pt>
                <c:pt idx="71">
                  <c:v>0.52783797369309404</c:v>
                </c:pt>
                <c:pt idx="72">
                  <c:v>0.52240260311181697</c:v>
                </c:pt>
                <c:pt idx="73">
                  <c:v>0.51703955377517696</c:v>
                </c:pt>
                <c:pt idx="74">
                  <c:v>0.51174997130933597</c:v>
                </c:pt>
                <c:pt idx="75">
                  <c:v>0.50653468891731301</c:v>
                </c:pt>
                <c:pt idx="76">
                  <c:v>0.50139426412475097</c:v>
                </c:pt>
                <c:pt idx="77">
                  <c:v>0.49632901173758498</c:v>
                </c:pt>
                <c:pt idx="78">
                  <c:v>0.49133903336936602</c:v>
                </c:pt>
                <c:pt idx="79">
                  <c:v>0.48642424386816502</c:v>
                </c:pt>
                <c:pt idx="80">
                  <c:v>0.481584394945966</c:v>
                </c:pt>
                <c:pt idx="81">
                  <c:v>0.47681909628740998</c:v>
                </c:pt>
                <c:pt idx="82">
                  <c:v>0.47212783439027101</c:v>
                </c:pt>
                <c:pt idx="83">
                  <c:v>0.46750998936688398</c:v>
                </c:pt>
                <c:pt idx="84">
                  <c:v>0.46296484991438802</c:v>
                </c:pt>
                <c:pt idx="85">
                  <c:v>0.45849162664174797</c:v>
                </c:pt>
                <c:pt idx="86">
                  <c:v>0.45408946392330402</c:v>
                </c:pt>
                <c:pt idx="87">
                  <c:v>0.44975745043190901</c:v>
                </c:pt>
                <c:pt idx="88">
                  <c:v>0.44549462848944799</c:v>
                </c:pt>
                <c:pt idx="89">
                  <c:v>0.44130000235872802</c:v>
                </c:pt>
                <c:pt idx="90">
                  <c:v>0.43717254558810797</c:v>
                </c:pt>
                <c:pt idx="91">
                  <c:v>0.43311120750891902</c:v>
                </c:pt>
                <c:pt idx="92">
                  <c:v>0.42911491897543702</c:v>
                </c:pt>
                <c:pt idx="93">
                  <c:v>0.42518259742789499</c:v>
                </c:pt>
                <c:pt idx="94">
                  <c:v>0.42131315135071901</c:v>
                </c:pt>
                <c:pt idx="95">
                  <c:v>0.41750548419064498</c:v>
                </c:pt>
                <c:pt idx="96">
                  <c:v>0.41375849779264601</c:v>
                </c:pt>
                <c:pt idx="97">
                  <c:v>0.41007109540554598</c:v>
                </c:pt>
                <c:pt idx="98">
                  <c:v>0.40644218430376999</c:v>
                </c:pt>
                <c:pt idx="99">
                  <c:v>0.40287067806680299</c:v>
                </c:pt>
                <c:pt idx="100">
                  <c:v>0.39935549855358898</c:v>
                </c:pt>
                <c:pt idx="101">
                  <c:v>0.39589557760515498</c:v>
                </c:pt>
                <c:pt idx="102">
                  <c:v>0.392489858505287</c:v>
                </c:pt>
                <c:pt idx="103">
                  <c:v>0.38913729722590601</c:v>
                </c:pt>
                <c:pt idx="104">
                  <c:v>0.38583686348101398</c:v>
                </c:pt>
                <c:pt idx="105">
                  <c:v>0.38258754161055503</c:v>
                </c:pt>
                <c:pt idx="106">
                  <c:v>0.37938833131328098</c:v>
                </c:pt>
                <c:pt idx="107">
                  <c:v>0.376238248245711</c:v>
                </c:pt>
                <c:pt idx="108">
                  <c:v>0.37313632450244599</c:v>
                </c:pt>
                <c:pt idx="109">
                  <c:v>0.37008160899152298</c:v>
                </c:pt>
                <c:pt idx="110">
                  <c:v>0.367073167716996</c:v>
                </c:pt>
                <c:pt idx="111">
                  <c:v>0.36411008397970002</c:v>
                </c:pt>
                <c:pt idx="112">
                  <c:v>0.36119145850593398</c:v>
                </c:pt>
                <c:pt idx="113">
                  <c:v>0.35831640951280103</c:v>
                </c:pt>
                <c:pt idx="114">
                  <c:v>0.35548407271801202</c:v>
                </c:pt>
                <c:pt idx="115">
                  <c:v>0.352693601301098</c:v>
                </c:pt>
                <c:pt idx="116">
                  <c:v>0.349944165822272</c:v>
                </c:pt>
                <c:pt idx="117">
                  <c:v>0.34723495410448202</c:v>
                </c:pt>
                <c:pt idx="118">
                  <c:v>0.34456517108361101</c:v>
                </c:pt>
                <c:pt idx="119">
                  <c:v>0.34193403863125399</c:v>
                </c:pt>
                <c:pt idx="120">
                  <c:v>0.33934079535399297</c:v>
                </c:pt>
                <c:pt idx="121">
                  <c:v>0.33678469637269898</c:v>
                </c:pt>
                <c:pt idx="122">
                  <c:v>0.33426501308497503</c:v>
                </c:pt>
                <c:pt idx="123">
                  <c:v>0.33178103291351302</c:v>
                </c:pt>
                <c:pt idx="124">
                  <c:v>0.32933205904285801</c:v>
                </c:pt>
                <c:pt idx="125">
                  <c:v>0.32691741014673698</c:v>
                </c:pt>
                <c:pt idx="126">
                  <c:v>0.32453642010793499</c:v>
                </c:pt>
                <c:pt idx="127">
                  <c:v>0.32218843773240502</c:v>
                </c:pt>
                <c:pt idx="128">
                  <c:v>0.31987282645916298</c:v>
                </c:pt>
                <c:pt idx="129">
                  <c:v>0.31758896406728598</c:v>
                </c:pt>
                <c:pt idx="130">
                  <c:v>0.31533624238122598</c:v>
                </c:pt>
                <c:pt idx="131">
                  <c:v>0.31311406697544503</c:v>
                </c:pt>
                <c:pt idx="132">
                  <c:v>0.310921856879324</c:v>
                </c:pt>
                <c:pt idx="133">
                  <c:v>0.30875904428310302</c:v>
                </c:pt>
                <c:pt idx="134">
                  <c:v>0.306625074245582</c:v>
                </c:pt>
                <c:pt idx="135">
                  <c:v>0.30451940440416297</c:v>
                </c:pt>
                <c:pt idx="136">
                  <c:v>0.30244150468776898</c:v>
                </c:pt>
                <c:pt idx="137">
                  <c:v>0.30039085703307999</c:v>
                </c:pt>
                <c:pt idx="138">
                  <c:v>0.29836695510446598</c:v>
                </c:pt>
                <c:pt idx="139">
                  <c:v>0.29636930401795902</c:v>
                </c:pt>
                <c:pt idx="140">
                  <c:v>0.29439742006951802</c:v>
                </c:pt>
                <c:pt idx="141">
                  <c:v>0.292450830467814</c:v>
                </c:pt>
                <c:pt idx="142">
                  <c:v>0.29052907307173997</c:v>
                </c:pt>
                <c:pt idx="143">
                  <c:v>0.28863169613277301</c:v>
                </c:pt>
                <c:pt idx="144">
                  <c:v>0.28675825804230698</c:v>
                </c:pt>
                <c:pt idx="145">
                  <c:v>0.284908327084062</c:v>
                </c:pt>
                <c:pt idx="146">
                  <c:v>0.28308148119160997</c:v>
                </c:pt>
                <c:pt idx="147">
                  <c:v>0.28127730771106402</c:v>
                </c:pt>
                <c:pt idx="148">
                  <c:v>0.27949540316896199</c:v>
                </c:pt>
                <c:pt idx="149">
                  <c:v>0.27773537304532198</c:v>
                </c:pt>
                <c:pt idx="150">
                  <c:v>0.27599683155188498</c:v>
                </c:pt>
                <c:pt idx="151">
                  <c:v>0.274279401415499</c:v>
                </c:pt>
                <c:pt idx="152">
                  <c:v>0.27258271366661002</c:v>
                </c:pt>
                <c:pt idx="153">
                  <c:v>0.27090640743281902</c:v>
                </c:pt>
                <c:pt idx="154">
                  <c:v>0.26925012973744</c:v>
                </c:pt>
                <c:pt idx="155">
                  <c:v>0.26761353530300402</c:v>
                </c:pt>
                <c:pt idx="156">
                  <c:v>0.26599628635962302</c:v>
                </c:pt>
                <c:pt idx="157">
                  <c:v>0.264398052458162</c:v>
                </c:pt>
                <c:pt idx="158">
                  <c:v>0.26281851028811098</c:v>
                </c:pt>
                <c:pt idx="159">
                  <c:v>0.26125734350009699</c:v>
                </c:pt>
                <c:pt idx="160">
                  <c:v>0.25971424253293901</c:v>
                </c:pt>
                <c:pt idx="161">
                  <c:v>0.25818890444514597</c:v>
                </c:pt>
                <c:pt idx="162">
                  <c:v>0.25668103275079901</c:v>
                </c:pt>
                <c:pt idx="163">
                  <c:v>0.25519033725967799</c:v>
                </c:pt>
                <c:pt idx="164">
                  <c:v>0.25371653392158999</c:v>
                </c:pt>
                <c:pt idx="165">
                  <c:v>0.25225934467476702</c:v>
                </c:pt>
                <c:pt idx="166">
                  <c:v>0.250818497298257</c:v>
                </c:pt>
                <c:pt idx="167">
                  <c:v>0.24939372526821599</c:v>
                </c:pt>
                <c:pt idx="168">
                  <c:v>0.24798476761799401</c:v>
                </c:pt>
                <c:pt idx="169">
                  <c:v>0.24659136880194499</c:v>
                </c:pt>
                <c:pt idx="170">
                  <c:v>0.24521327856283801</c:v>
                </c:pt>
                <c:pt idx="171">
                  <c:v>0.243850251802812</c:v>
                </c:pt>
                <c:pt idx="172">
                  <c:v>0.24250204845776199</c:v>
                </c:pt>
                <c:pt idx="173">
                  <c:v>0.24116843337506899</c:v>
                </c:pt>
                <c:pt idx="174">
                  <c:v>0.239849176194604</c:v>
                </c:pt>
                <c:pt idx="175">
                  <c:v>0.23854405123290101</c:v>
                </c:pt>
                <c:pt idx="176">
                  <c:v>0.23725283737042199</c:v>
                </c:pt>
                <c:pt idx="177">
                  <c:v>0.23597531794183699</c:v>
                </c:pt>
                <c:pt idx="178">
                  <c:v>0.23471128062923099</c:v>
                </c:pt>
                <c:pt idx="179">
                  <c:v>0.23346051735815901</c:v>
                </c:pt>
                <c:pt idx="180">
                  <c:v>0.232222824196475</c:v>
                </c:pt>
                <c:pt idx="181">
                  <c:v>0.23099800125585801</c:v>
                </c:pt>
                <c:pt idx="182">
                  <c:v>0.22978585259596301</c:v>
                </c:pt>
                <c:pt idx="183">
                  <c:v>0.22858618613111401</c:v>
                </c:pt>
                <c:pt idx="184">
                  <c:v>0.22739881353948699</c:v>
                </c:pt>
                <c:pt idx="185">
                  <c:v>0.226223550174696</c:v>
                </c:pt>
                <c:pt idx="186">
                  <c:v>0.225060214979726</c:v>
                </c:pt>
                <c:pt idx="187">
                  <c:v>0.22390863040314801</c:v>
                </c:pt>
                <c:pt idx="188">
                  <c:v>0.222768622317535</c:v>
                </c:pt>
                <c:pt idx="189">
                  <c:v>0.22164001994004701</c:v>
                </c:pt>
                <c:pt idx="190">
                  <c:v>0.220522655755098</c:v>
                </c:pt>
                <c:pt idx="191">
                  <c:v>0.21941636543905799</c:v>
                </c:pt>
                <c:pt idx="192">
                  <c:v>0.21832098778693099</c:v>
                </c:pt>
                <c:pt idx="193">
                  <c:v>0.217236364640953</c:v>
                </c:pt>
                <c:pt idx="194">
                  <c:v>0.21616234082105501</c:v>
                </c:pt>
                <c:pt idx="195">
                  <c:v>0.21509876405714501</c:v>
                </c:pt>
                <c:pt idx="196">
                  <c:v>0.21404548492314199</c:v>
                </c:pt>
                <c:pt idx="197">
                  <c:v>0.21300235677273099</c:v>
                </c:pt>
                <c:pt idx="198">
                  <c:v>0.211969235676779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0.105297</c:v>
                </c:pt>
                <c:pt idx="1">
                  <c:v>0.22043299999999999</c:v>
                </c:pt>
                <c:pt idx="2">
                  <c:v>0.34578399999999998</c:v>
                </c:pt>
                <c:pt idx="3">
                  <c:v>0.48727199999999998</c:v>
                </c:pt>
                <c:pt idx="4">
                  <c:v>0.63776999999999995</c:v>
                </c:pt>
                <c:pt idx="5">
                  <c:v>0.79571099999999995</c:v>
                </c:pt>
                <c:pt idx="6">
                  <c:v>0.96996599999999999</c:v>
                </c:pt>
                <c:pt idx="7">
                  <c:v>1.152309</c:v>
                </c:pt>
                <c:pt idx="8">
                  <c:v>1.3537840000000001</c:v>
                </c:pt>
                <c:pt idx="9">
                  <c:v>1.5532790000000001</c:v>
                </c:pt>
                <c:pt idx="10">
                  <c:v>1.7799119999999999</c:v>
                </c:pt>
                <c:pt idx="11">
                  <c:v>2.0088200000000001</c:v>
                </c:pt>
                <c:pt idx="12">
                  <c:v>2.24715</c:v>
                </c:pt>
                <c:pt idx="13">
                  <c:v>2.4953280000000002</c:v>
                </c:pt>
                <c:pt idx="14">
                  <c:v>2.741546</c:v>
                </c:pt>
                <c:pt idx="15">
                  <c:v>2.9940359999999999</c:v>
                </c:pt>
                <c:pt idx="16">
                  <c:v>3.2620770000000001</c:v>
                </c:pt>
                <c:pt idx="17">
                  <c:v>3.5362969999999998</c:v>
                </c:pt>
                <c:pt idx="18">
                  <c:v>3.8001019999999999</c:v>
                </c:pt>
                <c:pt idx="19">
                  <c:v>4.0932729999999999</c:v>
                </c:pt>
                <c:pt idx="20">
                  <c:v>4.3835610000000003</c:v>
                </c:pt>
                <c:pt idx="21">
                  <c:v>4.6437330000000001</c:v>
                </c:pt>
                <c:pt idx="22">
                  <c:v>4.9509189999999998</c:v>
                </c:pt>
                <c:pt idx="23">
                  <c:v>5.2268179999999997</c:v>
                </c:pt>
                <c:pt idx="24">
                  <c:v>5.5143430000000002</c:v>
                </c:pt>
                <c:pt idx="25">
                  <c:v>5.7978560000000003</c:v>
                </c:pt>
                <c:pt idx="26">
                  <c:v>6.064057</c:v>
                </c:pt>
                <c:pt idx="27">
                  <c:v>6.3622680000000003</c:v>
                </c:pt>
                <c:pt idx="28">
                  <c:v>6.6328649999999998</c:v>
                </c:pt>
                <c:pt idx="29">
                  <c:v>6.8993180000000001</c:v>
                </c:pt>
                <c:pt idx="30">
                  <c:v>7.1940770000000001</c:v>
                </c:pt>
                <c:pt idx="31">
                  <c:v>7.444356</c:v>
                </c:pt>
                <c:pt idx="32">
                  <c:v>7.7060529999999998</c:v>
                </c:pt>
                <c:pt idx="33">
                  <c:v>7.9310859999999996</c:v>
                </c:pt>
                <c:pt idx="34">
                  <c:v>8.2044309999999996</c:v>
                </c:pt>
                <c:pt idx="35">
                  <c:v>8.4329440000000009</c:v>
                </c:pt>
                <c:pt idx="36">
                  <c:v>8.6542600000000007</c:v>
                </c:pt>
                <c:pt idx="37">
                  <c:v>8.8750479999999996</c:v>
                </c:pt>
                <c:pt idx="38">
                  <c:v>9.0720510000000001</c:v>
                </c:pt>
                <c:pt idx="39">
                  <c:v>9.2800139999999995</c:v>
                </c:pt>
                <c:pt idx="40">
                  <c:v>9.4769319999999997</c:v>
                </c:pt>
                <c:pt idx="41">
                  <c:v>9.6206639999999997</c:v>
                </c:pt>
                <c:pt idx="42">
                  <c:v>9.8240890000000007</c:v>
                </c:pt>
                <c:pt idx="43">
                  <c:v>9.9931730000000005</c:v>
                </c:pt>
                <c:pt idx="44">
                  <c:v>10.150793</c:v>
                </c:pt>
                <c:pt idx="45">
                  <c:v>10.306543</c:v>
                </c:pt>
                <c:pt idx="46">
                  <c:v>10.448852</c:v>
                </c:pt>
                <c:pt idx="47">
                  <c:v>10.591714</c:v>
                </c:pt>
                <c:pt idx="48">
                  <c:v>10.712486</c:v>
                </c:pt>
                <c:pt idx="49">
                  <c:v>10.817221999999999</c:v>
                </c:pt>
                <c:pt idx="50">
                  <c:v>10.948525</c:v>
                </c:pt>
                <c:pt idx="51">
                  <c:v>11.042522</c:v>
                </c:pt>
                <c:pt idx="52">
                  <c:v>11.152908999999999</c:v>
                </c:pt>
                <c:pt idx="53">
                  <c:v>11.254149</c:v>
                </c:pt>
                <c:pt idx="54">
                  <c:v>11.351438999999999</c:v>
                </c:pt>
                <c:pt idx="55">
                  <c:v>11.433781</c:v>
                </c:pt>
                <c:pt idx="56">
                  <c:v>11.537831000000001</c:v>
                </c:pt>
                <c:pt idx="57">
                  <c:v>11.596945</c:v>
                </c:pt>
                <c:pt idx="58">
                  <c:v>11.690740999999999</c:v>
                </c:pt>
                <c:pt idx="59">
                  <c:v>11.759921</c:v>
                </c:pt>
                <c:pt idx="60">
                  <c:v>11.831175</c:v>
                </c:pt>
                <c:pt idx="61">
                  <c:v>11.890482</c:v>
                </c:pt>
                <c:pt idx="62">
                  <c:v>11.958558</c:v>
                </c:pt>
                <c:pt idx="63">
                  <c:v>12.009634999999999</c:v>
                </c:pt>
                <c:pt idx="64">
                  <c:v>12.073650000000001</c:v>
                </c:pt>
                <c:pt idx="65">
                  <c:v>12.121181</c:v>
                </c:pt>
                <c:pt idx="66">
                  <c:v>12.168231</c:v>
                </c:pt>
                <c:pt idx="67">
                  <c:v>12.231422</c:v>
                </c:pt>
                <c:pt idx="68">
                  <c:v>12.27488</c:v>
                </c:pt>
                <c:pt idx="69">
                  <c:v>12.315720000000001</c:v>
                </c:pt>
                <c:pt idx="70">
                  <c:v>12.365225000000001</c:v>
                </c:pt>
                <c:pt idx="71">
                  <c:v>12.400326</c:v>
                </c:pt>
                <c:pt idx="72">
                  <c:v>12.441935000000001</c:v>
                </c:pt>
                <c:pt idx="73">
                  <c:v>12.479452</c:v>
                </c:pt>
                <c:pt idx="74">
                  <c:v>12.512401000000001</c:v>
                </c:pt>
                <c:pt idx="75">
                  <c:v>12.549713000000001</c:v>
                </c:pt>
                <c:pt idx="76">
                  <c:v>12.576738000000001</c:v>
                </c:pt>
                <c:pt idx="77">
                  <c:v>12.622299</c:v>
                </c:pt>
                <c:pt idx="78">
                  <c:v>12.651854</c:v>
                </c:pt>
                <c:pt idx="79">
                  <c:v>12.677085999999999</c:v>
                </c:pt>
                <c:pt idx="80">
                  <c:v>12.700832</c:v>
                </c:pt>
                <c:pt idx="81">
                  <c:v>12.735436999999999</c:v>
                </c:pt>
                <c:pt idx="82">
                  <c:v>12.754792</c:v>
                </c:pt>
                <c:pt idx="83">
                  <c:v>12.78004</c:v>
                </c:pt>
                <c:pt idx="84">
                  <c:v>12.807589</c:v>
                </c:pt>
                <c:pt idx="85">
                  <c:v>12.826083000000001</c:v>
                </c:pt>
                <c:pt idx="86">
                  <c:v>12.845929999999999</c:v>
                </c:pt>
                <c:pt idx="87">
                  <c:v>12.870568</c:v>
                </c:pt>
                <c:pt idx="88">
                  <c:v>12.891394</c:v>
                </c:pt>
                <c:pt idx="89">
                  <c:v>12.916703999999999</c:v>
                </c:pt>
                <c:pt idx="90">
                  <c:v>12.938999000000001</c:v>
                </c:pt>
                <c:pt idx="91">
                  <c:v>12.948206000000001</c:v>
                </c:pt>
                <c:pt idx="92">
                  <c:v>12.970238</c:v>
                </c:pt>
                <c:pt idx="93">
                  <c:v>12.997507000000001</c:v>
                </c:pt>
                <c:pt idx="94">
                  <c:v>13.006057999999999</c:v>
                </c:pt>
                <c:pt idx="95">
                  <c:v>13.028805</c:v>
                </c:pt>
                <c:pt idx="96">
                  <c:v>13.037395</c:v>
                </c:pt>
                <c:pt idx="97">
                  <c:v>13.057380999999999</c:v>
                </c:pt>
                <c:pt idx="98">
                  <c:v>13.072723999999999</c:v>
                </c:pt>
                <c:pt idx="99">
                  <c:v>13.089880000000001</c:v>
                </c:pt>
                <c:pt idx="100">
                  <c:v>13.099321</c:v>
                </c:pt>
                <c:pt idx="101">
                  <c:v>13.115201000000001</c:v>
                </c:pt>
                <c:pt idx="102">
                  <c:v>13.127174999999999</c:v>
                </c:pt>
                <c:pt idx="103">
                  <c:v>13.144361</c:v>
                </c:pt>
                <c:pt idx="104">
                  <c:v>13.160539</c:v>
                </c:pt>
                <c:pt idx="105">
                  <c:v>13.167007999999999</c:v>
                </c:pt>
                <c:pt idx="106">
                  <c:v>13.179131</c:v>
                </c:pt>
                <c:pt idx="107">
                  <c:v>13.192689</c:v>
                </c:pt>
                <c:pt idx="108">
                  <c:v>13.206013</c:v>
                </c:pt>
                <c:pt idx="109">
                  <c:v>13.209251</c:v>
                </c:pt>
                <c:pt idx="110">
                  <c:v>13.225047999999999</c:v>
                </c:pt>
                <c:pt idx="111">
                  <c:v>13.234756000000001</c:v>
                </c:pt>
                <c:pt idx="112">
                  <c:v>13.245089999999999</c:v>
                </c:pt>
                <c:pt idx="113">
                  <c:v>13.253712999999999</c:v>
                </c:pt>
                <c:pt idx="114">
                  <c:v>13.264666</c:v>
                </c:pt>
                <c:pt idx="115">
                  <c:v>13.276109</c:v>
                </c:pt>
                <c:pt idx="116">
                  <c:v>13.283742999999999</c:v>
                </c:pt>
                <c:pt idx="117">
                  <c:v>13.292655999999999</c:v>
                </c:pt>
                <c:pt idx="118">
                  <c:v>13.300449</c:v>
                </c:pt>
                <c:pt idx="119">
                  <c:v>13.305382</c:v>
                </c:pt>
                <c:pt idx="120">
                  <c:v>13.319210999999999</c:v>
                </c:pt>
                <c:pt idx="121">
                  <c:v>13.327629</c:v>
                </c:pt>
                <c:pt idx="122">
                  <c:v>13.334211</c:v>
                </c:pt>
                <c:pt idx="123">
                  <c:v>13.342591000000001</c:v>
                </c:pt>
                <c:pt idx="124">
                  <c:v>13.352258000000001</c:v>
                </c:pt>
                <c:pt idx="125">
                  <c:v>13.355333999999999</c:v>
                </c:pt>
                <c:pt idx="126">
                  <c:v>13.363496</c:v>
                </c:pt>
                <c:pt idx="127">
                  <c:v>13.368871</c:v>
                </c:pt>
                <c:pt idx="128">
                  <c:v>13.378746</c:v>
                </c:pt>
                <c:pt idx="129">
                  <c:v>13.386386999999999</c:v>
                </c:pt>
                <c:pt idx="130">
                  <c:v>13.392428000000001</c:v>
                </c:pt>
                <c:pt idx="131">
                  <c:v>13.396089999999999</c:v>
                </c:pt>
                <c:pt idx="132">
                  <c:v>13.402884</c:v>
                </c:pt>
                <c:pt idx="133">
                  <c:v>13.410816000000001</c:v>
                </c:pt>
                <c:pt idx="134">
                  <c:v>13.418873</c:v>
                </c:pt>
                <c:pt idx="135">
                  <c:v>13.425285000000001</c:v>
                </c:pt>
                <c:pt idx="136">
                  <c:v>13.429570999999999</c:v>
                </c:pt>
                <c:pt idx="137">
                  <c:v>13.433278</c:v>
                </c:pt>
                <c:pt idx="138">
                  <c:v>13.442066000000001</c:v>
                </c:pt>
                <c:pt idx="139">
                  <c:v>13.445857</c:v>
                </c:pt>
                <c:pt idx="140">
                  <c:v>13.45696</c:v>
                </c:pt>
                <c:pt idx="141">
                  <c:v>13.460383</c:v>
                </c:pt>
                <c:pt idx="142">
                  <c:v>13.462153000000001</c:v>
                </c:pt>
                <c:pt idx="143">
                  <c:v>13.470609</c:v>
                </c:pt>
                <c:pt idx="144">
                  <c:v>13.473941</c:v>
                </c:pt>
                <c:pt idx="145">
                  <c:v>13.477817999999999</c:v>
                </c:pt>
                <c:pt idx="146">
                  <c:v>13.483935000000001</c:v>
                </c:pt>
                <c:pt idx="147">
                  <c:v>13.487750999999999</c:v>
                </c:pt>
                <c:pt idx="148">
                  <c:v>13.493017</c:v>
                </c:pt>
                <c:pt idx="149">
                  <c:v>13.499280000000001</c:v>
                </c:pt>
                <c:pt idx="150">
                  <c:v>13.501639000000001</c:v>
                </c:pt>
                <c:pt idx="151">
                  <c:v>13.505703</c:v>
                </c:pt>
                <c:pt idx="152">
                  <c:v>13.512923000000001</c:v>
                </c:pt>
                <c:pt idx="153">
                  <c:v>13.516674999999999</c:v>
                </c:pt>
                <c:pt idx="154">
                  <c:v>13.519629</c:v>
                </c:pt>
                <c:pt idx="155">
                  <c:v>13.523783999999999</c:v>
                </c:pt>
                <c:pt idx="156">
                  <c:v>13.527087999999999</c:v>
                </c:pt>
                <c:pt idx="157">
                  <c:v>13.531886</c:v>
                </c:pt>
                <c:pt idx="158">
                  <c:v>13.538192</c:v>
                </c:pt>
                <c:pt idx="159">
                  <c:v>13.540464999999999</c:v>
                </c:pt>
                <c:pt idx="160">
                  <c:v>13.545814</c:v>
                </c:pt>
                <c:pt idx="161">
                  <c:v>13.547992000000001</c:v>
                </c:pt>
                <c:pt idx="162">
                  <c:v>13.552358999999999</c:v>
                </c:pt>
                <c:pt idx="163">
                  <c:v>13.554622</c:v>
                </c:pt>
                <c:pt idx="164">
                  <c:v>13.557948</c:v>
                </c:pt>
                <c:pt idx="165">
                  <c:v>13.563351000000001</c:v>
                </c:pt>
                <c:pt idx="166">
                  <c:v>13.564401</c:v>
                </c:pt>
                <c:pt idx="167">
                  <c:v>13.567681</c:v>
                </c:pt>
                <c:pt idx="168">
                  <c:v>13.570100999999999</c:v>
                </c:pt>
                <c:pt idx="169">
                  <c:v>13.574111</c:v>
                </c:pt>
                <c:pt idx="170">
                  <c:v>13.580442</c:v>
                </c:pt>
                <c:pt idx="171">
                  <c:v>13.583164</c:v>
                </c:pt>
                <c:pt idx="172">
                  <c:v>13.585232</c:v>
                </c:pt>
                <c:pt idx="173">
                  <c:v>13.588619</c:v>
                </c:pt>
                <c:pt idx="174">
                  <c:v>13.593302</c:v>
                </c:pt>
                <c:pt idx="175">
                  <c:v>13.593995</c:v>
                </c:pt>
                <c:pt idx="176">
                  <c:v>13.597775</c:v>
                </c:pt>
                <c:pt idx="177">
                  <c:v>13.600401</c:v>
                </c:pt>
                <c:pt idx="178">
                  <c:v>13.603260000000001</c:v>
                </c:pt>
                <c:pt idx="179">
                  <c:v>13.607075999999999</c:v>
                </c:pt>
                <c:pt idx="180">
                  <c:v>13.610246</c:v>
                </c:pt>
                <c:pt idx="181">
                  <c:v>13.612019</c:v>
                </c:pt>
                <c:pt idx="182">
                  <c:v>13.616486</c:v>
                </c:pt>
                <c:pt idx="183">
                  <c:v>13.615734</c:v>
                </c:pt>
                <c:pt idx="184">
                  <c:v>13.617184999999999</c:v>
                </c:pt>
                <c:pt idx="185">
                  <c:v>13.621259</c:v>
                </c:pt>
                <c:pt idx="186">
                  <c:v>13.626599000000001</c:v>
                </c:pt>
                <c:pt idx="187">
                  <c:v>13.629</c:v>
                </c:pt>
                <c:pt idx="188">
                  <c:v>13.630496000000001</c:v>
                </c:pt>
                <c:pt idx="189">
                  <c:v>13.631888999999999</c:v>
                </c:pt>
                <c:pt idx="190">
                  <c:v>13.636341</c:v>
                </c:pt>
                <c:pt idx="191">
                  <c:v>13.638572</c:v>
                </c:pt>
                <c:pt idx="192">
                  <c:v>13.641209</c:v>
                </c:pt>
                <c:pt idx="193">
                  <c:v>13.642507999999999</c:v>
                </c:pt>
                <c:pt idx="194">
                  <c:v>13.645697</c:v>
                </c:pt>
                <c:pt idx="195">
                  <c:v>13.647501999999999</c:v>
                </c:pt>
                <c:pt idx="196">
                  <c:v>13.651493</c:v>
                </c:pt>
                <c:pt idx="197">
                  <c:v>13.653605000000001</c:v>
                </c:pt>
                <c:pt idx="198">
                  <c:v>13.654133</c:v>
                </c:pt>
                <c:pt idx="199">
                  <c:v>13.656404999999999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0.105097321326969</c:v>
                </c:pt>
                <c:pt idx="1">
                  <c:v>0.22075429620131601</c:v>
                </c:pt>
                <c:pt idx="2">
                  <c:v>0.347454425915111</c:v>
                </c:pt>
                <c:pt idx="3">
                  <c:v>0.485580077194954</c:v>
                </c:pt>
                <c:pt idx="4">
                  <c:v>0.63539506960721204</c:v>
                </c:pt>
                <c:pt idx="5">
                  <c:v>0.79703122708068797</c:v>
                </c:pt>
                <c:pt idx="6">
                  <c:v>0.97048007914878898</c:v>
                </c:pt>
                <c:pt idx="7">
                  <c:v>1.1555905282160399</c:v>
                </c:pt>
                <c:pt idx="8">
                  <c:v>1.3520728042879</c:v>
                </c:pt>
                <c:pt idx="9">
                  <c:v>1.5595084649043001</c:v>
                </c:pt>
                <c:pt idx="10">
                  <c:v>1.77736563536258</c:v>
                </c:pt>
                <c:pt idx="11">
                  <c:v>2.0050181940683802</c:v>
                </c:pt>
                <c:pt idx="12">
                  <c:v>2.24176725177337</c:v>
                </c:pt>
                <c:pt idx="13">
                  <c:v>2.4868630952788302</c:v>
                </c:pt>
                <c:pt idx="14">
                  <c:v>2.7395257867873699</c:v>
                </c:pt>
                <c:pt idx="15">
                  <c:v>2.9989628261728898</c:v>
                </c:pt>
                <c:pt idx="16">
                  <c:v>3.26438266901331</c:v>
                </c:pt>
                <c:pt idx="17">
                  <c:v>3.5350034031827899</c:v>
                </c:pt>
                <c:pt idx="18">
                  <c:v>3.8100564620664601</c:v>
                </c:pt>
                <c:pt idx="19">
                  <c:v>4.08878582640601</c:v>
                </c:pt>
                <c:pt idx="20">
                  <c:v>4.3704436725032396</c:v>
                </c:pt>
                <c:pt idx="21">
                  <c:v>4.654283802578</c:v>
                </c:pt>
                <c:pt idx="22">
                  <c:v>4.9395543990744102</c:v>
                </c:pt>
                <c:pt idx="23">
                  <c:v>5.2254916555367599</c:v>
                </c:pt>
                <c:pt idx="24">
                  <c:v>5.51131565456887</c:v>
                </c:pt>
                <c:pt idx="25">
                  <c:v>5.7962295165484896</c:v>
                </c:pt>
                <c:pt idx="26">
                  <c:v>6.0794223819256903</c:v>
                </c:pt>
                <c:pt idx="27">
                  <c:v>6.36007628091643</c:v>
                </c:pt>
                <c:pt idx="28">
                  <c:v>6.6373764576898298</c:v>
                </c:pt>
                <c:pt idx="29">
                  <c:v>6.9105243153700799</c:v>
                </c:pt>
                <c:pt idx="30">
                  <c:v>7.1787518799378303</c:v>
                </c:pt>
                <c:pt idx="31">
                  <c:v>7.4413365683820398</c:v>
                </c:pt>
                <c:pt idx="32">
                  <c:v>7.6976150868199396</c:v>
                </c:pt>
                <c:pt idx="33">
                  <c:v>7.9469954532604801</c:v>
                </c:pt>
                <c:pt idx="34">
                  <c:v>8.1889663976590903</c:v>
                </c:pt>
                <c:pt idx="35">
                  <c:v>8.4231036930899705</c:v>
                </c:pt>
                <c:pt idx="36">
                  <c:v>8.6490732726676303</c:v>
                </c:pt>
                <c:pt idx="37">
                  <c:v>8.8666312523415591</c:v>
                </c:pt>
                <c:pt idx="38">
                  <c:v>9.07562118704592</c:v>
                </c:pt>
                <c:pt idx="39">
                  <c:v>9.2759690267614996</c:v>
                </c:pt>
                <c:pt idx="40">
                  <c:v>9.4676763106448707</c:v>
                </c:pt>
                <c:pt idx="41">
                  <c:v>9.6508121502156303</c:v>
                </c:pt>
                <c:pt idx="42">
                  <c:v>9.82550451988328</c:v>
                </c:pt>
                <c:pt idx="43">
                  <c:v>9.9919313094938698</c:v>
                </c:pt>
                <c:pt idx="44">
                  <c:v>10.1503115128718</c:v>
                </c:pt>
                <c:pt idx="45">
                  <c:v>10.300896840022499</c:v>
                </c:pt>
                <c:pt idx="46">
                  <c:v>10.4439639573351</c:v>
                </c:pt>
                <c:pt idx="47">
                  <c:v>10.579807485441201</c:v>
                </c:pt>
                <c:pt idx="48">
                  <c:v>10.708733821432901</c:v>
                </c:pt>
                <c:pt idx="49">
                  <c:v>10.8310558020057</c:v>
                </c:pt>
                <c:pt idx="50">
                  <c:v>10.947088186411699</c:v>
                </c:pt>
                <c:pt idx="51">
                  <c:v>11.0571439116442</c:v>
                </c:pt>
                <c:pt idx="52">
                  <c:v>11.1615310553259</c:v>
                </c:pt>
                <c:pt idx="53">
                  <c:v>11.26055043247</c:v>
                </c:pt>
                <c:pt idx="54">
                  <c:v>11.354493748866499</c:v>
                </c:pt>
                <c:pt idx="55">
                  <c:v>11.443642234690101</c:v>
                </c:pt>
                <c:pt idx="56">
                  <c:v>11.5282656857123</c:v>
                </c:pt>
                <c:pt idx="57">
                  <c:v>11.6086218451238</c:v>
                </c:pt>
                <c:pt idx="58">
                  <c:v>11.684956065609599</c:v>
                </c:pt>
                <c:pt idx="59">
                  <c:v>11.757501198346899</c:v>
                </c:pt>
                <c:pt idx="60">
                  <c:v>11.826477662580601</c:v>
                </c:pt>
                <c:pt idx="61">
                  <c:v>11.89209365608</c:v>
                </c:pt>
                <c:pt idx="62">
                  <c:v>11.9545454729227</c:v>
                </c:pt>
                <c:pt idx="63">
                  <c:v>12.014017900585801</c:v>
                </c:pt>
                <c:pt idx="64">
                  <c:v>12.070684673218899</c:v>
                </c:pt>
                <c:pt idx="65">
                  <c:v>12.1247089622413</c:v>
                </c:pt>
                <c:pt idx="66">
                  <c:v>12.176243889063199</c:v>
                </c:pt>
                <c:pt idx="67">
                  <c:v>12.225433047846</c:v>
                </c:pt>
                <c:pt idx="68">
                  <c:v>12.272411028827401</c:v>
                </c:pt>
                <c:pt idx="69">
                  <c:v>12.3173039349153</c:v>
                </c:pt>
                <c:pt idx="70">
                  <c:v>12.360229886046399</c:v>
                </c:pt>
                <c:pt idx="71">
                  <c:v>12.401299507272199</c:v>
                </c:pt>
                <c:pt idx="72">
                  <c:v>12.440616397725799</c:v>
                </c:pt>
                <c:pt idx="73">
                  <c:v>12.478277578569299</c:v>
                </c:pt>
                <c:pt idx="74">
                  <c:v>12.5143739187868</c:v>
                </c:pt>
                <c:pt idx="75">
                  <c:v>12.5489905382742</c:v>
                </c:pt>
                <c:pt idx="76">
                  <c:v>12.582207188142799</c:v>
                </c:pt>
                <c:pt idx="77">
                  <c:v>12.614098608502299</c:v>
                </c:pt>
                <c:pt idx="78">
                  <c:v>12.644734864250999</c:v>
                </c:pt>
                <c:pt idx="79">
                  <c:v>12.674181659591101</c:v>
                </c:pt>
                <c:pt idx="80">
                  <c:v>12.702500632122501</c:v>
                </c:pt>
                <c:pt idx="81">
                  <c:v>12.7297496274519</c:v>
                </c:pt>
                <c:pt idx="82">
                  <c:v>12.755982955311</c:v>
                </c:pt>
                <c:pt idx="83">
                  <c:v>12.781251628197699</c:v>
                </c:pt>
                <c:pt idx="84">
                  <c:v>12.8056035835597</c:v>
                </c:pt>
                <c:pt idx="85">
                  <c:v>12.829083890526</c:v>
                </c:pt>
                <c:pt idx="86">
                  <c:v>12.851734942166299</c:v>
                </c:pt>
                <c:pt idx="87">
                  <c:v>12.873596634224899</c:v>
                </c:pt>
                <c:pt idx="88">
                  <c:v>12.8947065312374</c:v>
                </c:pt>
                <c:pt idx="89">
                  <c:v>12.9151000208923</c:v>
                </c:pt>
                <c:pt idx="90">
                  <c:v>12.934810457457299</c:v>
                </c:pt>
                <c:pt idx="91">
                  <c:v>12.9538692950421</c:v>
                </c:pt>
                <c:pt idx="92">
                  <c:v>12.972306211421801</c:v>
                </c:pt>
                <c:pt idx="93">
                  <c:v>12.990149223102501</c:v>
                </c:pt>
                <c:pt idx="94">
                  <c:v>13.0074247922624</c:v>
                </c:pt>
                <c:pt idx="95">
                  <c:v>13.0241579261629</c:v>
                </c:pt>
                <c:pt idx="96">
                  <c:v>13.040372269578899</c:v>
                </c:pt>
                <c:pt idx="97">
                  <c:v>13.0560901907635</c:v>
                </c:pt>
                <c:pt idx="98">
                  <c:v>13.071332861421199</c:v>
                </c:pt>
                <c:pt idx="99">
                  <c:v>13.0861203311308</c:v>
                </c:pt>
                <c:pt idx="100">
                  <c:v>13.1004715966286</c:v>
                </c:pt>
                <c:pt idx="101">
                  <c:v>13.114404666328999</c:v>
                </c:pt>
                <c:pt idx="102">
                  <c:v>13.1279366204326</c:v>
                </c:pt>
                <c:pt idx="103">
                  <c:v>13.1410836669471</c:v>
                </c:pt>
                <c:pt idx="104">
                  <c:v>13.153861193919401</c:v>
                </c:pt>
                <c:pt idx="105">
                  <c:v>13.166283818155399</c:v>
                </c:pt>
                <c:pt idx="106">
                  <c:v>13.178365430684799</c:v>
                </c:pt>
                <c:pt idx="107">
                  <c:v>13.1901192392056</c:v>
                </c:pt>
                <c:pt idx="108">
                  <c:v>13.2015578077275</c:v>
                </c:pt>
                <c:pt idx="109">
                  <c:v>13.2126930936157</c:v>
                </c:pt>
                <c:pt idx="110">
                  <c:v>13.223536482221499</c:v>
                </c:pt>
                <c:pt idx="111">
                  <c:v>13.234098819271599</c:v>
                </c:pt>
                <c:pt idx="112">
                  <c:v>13.2443904411764</c:v>
                </c:pt>
                <c:pt idx="113">
                  <c:v>13.2544212034027</c:v>
                </c:pt>
                <c:pt idx="114">
                  <c:v>13.264200507047899</c:v>
                </c:pt>
                <c:pt idx="115">
                  <c:v>13.273737323741701</c:v>
                </c:pt>
                <c:pt idx="116">
                  <c:v>13.2830402189908</c:v>
                </c:pt>
                <c:pt idx="117">
                  <c:v>13.2921173740743</c:v>
                </c:pt>
                <c:pt idx="118">
                  <c:v>13.300976606590501</c:v>
                </c:pt>
                <c:pt idx="119">
                  <c:v>13.309625389746</c:v>
                </c:pt>
                <c:pt idx="120">
                  <c:v>13.3180708704732</c:v>
                </c:pt>
                <c:pt idx="121">
                  <c:v>13.326319886455099</c:v>
                </c:pt>
                <c:pt idx="122">
                  <c:v>13.3343789821309</c:v>
                </c:pt>
                <c:pt idx="123">
                  <c:v>13.3422544237502</c:v>
                </c:pt>
                <c:pt idx="124">
                  <c:v>13.349952213539</c:v>
                </c:pt>
                <c:pt idx="125">
                  <c:v>13.357478103035801</c:v>
                </c:pt>
                <c:pt idx="126">
                  <c:v>13.364837605652699</c:v>
                </c:pt>
                <c:pt idx="127">
                  <c:v>13.3720360085105</c:v>
                </c:pt>
                <c:pt idx="128">
                  <c:v>13.3790783835966</c:v>
                </c:pt>
                <c:pt idx="129">
                  <c:v>13.385969598287801</c:v>
                </c:pt>
                <c:pt idx="130">
                  <c:v>13.3927143252786</c:v>
                </c:pt>
                <c:pt idx="131">
                  <c:v>13.399317051953499</c:v>
                </c:pt>
                <c:pt idx="132">
                  <c:v>13.405782089237199</c:v>
                </c:pt>
                <c:pt idx="133">
                  <c:v>13.4121135799566</c:v>
                </c:pt>
                <c:pt idx="134">
                  <c:v>13.4183155067432</c:v>
                </c:pt>
                <c:pt idx="135">
                  <c:v>13.424391699506099</c:v>
                </c:pt>
                <c:pt idx="136">
                  <c:v>13.430345842500801</c:v>
                </c:pt>
                <c:pt idx="137">
                  <c:v>13.436181481018499</c:v>
                </c:pt>
                <c:pt idx="138">
                  <c:v>13.4419020277192</c:v>
                </c:pt>
                <c:pt idx="139">
                  <c:v>13.447510768629799</c:v>
                </c:pt>
                <c:pt idx="140">
                  <c:v>13.4530108688275</c:v>
                </c:pt>
                <c:pt idx="141">
                  <c:v>13.458405377826001</c:v>
                </c:pt>
                <c:pt idx="142">
                  <c:v>13.4636972346841</c:v>
                </c:pt>
                <c:pt idx="143">
                  <c:v>13.4688892728506</c:v>
                </c:pt>
                <c:pt idx="144">
                  <c:v>13.473984224762701</c:v>
                </c:pt>
                <c:pt idx="145">
                  <c:v>13.4789847262112</c:v>
                </c:pt>
                <c:pt idx="146">
                  <c:v>13.4838933204855</c:v>
                </c:pt>
                <c:pt idx="147">
                  <c:v>13.4887124623124</c:v>
                </c:pt>
                <c:pt idx="148">
                  <c:v>13.4934445215988</c:v>
                </c:pt>
                <c:pt idx="149">
                  <c:v>13.498091786990299</c:v>
                </c:pt>
                <c:pt idx="150">
                  <c:v>13.5026564692555</c:v>
                </c:pt>
                <c:pt idx="151">
                  <c:v>13.5071407045057</c:v>
                </c:pt>
                <c:pt idx="152">
                  <c:v>13.5115465572598</c:v>
                </c:pt>
                <c:pt idx="153">
                  <c:v>13.5158760233618</c:v>
                </c:pt>
                <c:pt idx="154">
                  <c:v>13.5201310327594</c:v>
                </c:pt>
                <c:pt idx="155">
                  <c:v>13.524313452151601</c:v>
                </c:pt>
                <c:pt idx="156">
                  <c:v>13.5284250875117</c:v>
                </c:pt>
                <c:pt idx="157">
                  <c:v>13.532467686492501</c:v>
                </c:pt>
                <c:pt idx="158">
                  <c:v>13.5364429407205</c:v>
                </c:pt>
                <c:pt idx="159">
                  <c:v>13.5403524879841</c:v>
                </c:pt>
                <c:pt idx="160">
                  <c:v>13.544197914322</c:v>
                </c:pt>
                <c:pt idx="161">
                  <c:v>13.547980756016701</c:v>
                </c:pt>
                <c:pt idx="162">
                  <c:v>13.551702501498101</c:v>
                </c:pt>
                <c:pt idx="163">
                  <c:v>13.5553645931614</c:v>
                </c:pt>
                <c:pt idx="164">
                  <c:v>13.5589684291052</c:v>
                </c:pt>
                <c:pt idx="165">
                  <c:v>13.562515364790899</c:v>
                </c:pt>
                <c:pt idx="166">
                  <c:v>13.5660067146312</c:v>
                </c:pt>
                <c:pt idx="167">
                  <c:v>13.5694437535075</c:v>
                </c:pt>
                <c:pt idx="168">
                  <c:v>13.5728277182225</c:v>
                </c:pt>
                <c:pt idx="169">
                  <c:v>13.5761598088901</c:v>
                </c:pt>
                <c:pt idx="170">
                  <c:v>13.5794411902652</c:v>
                </c:pt>
                <c:pt idx="171">
                  <c:v>13.5826729930174</c:v>
                </c:pt>
                <c:pt idx="172">
                  <c:v>13.5858563149507</c:v>
                </c:pt>
                <c:pt idx="173">
                  <c:v>13.588992222171999</c:v>
                </c:pt>
                <c:pt idx="174">
                  <c:v>13.5920817502106</c:v>
                </c:pt>
                <c:pt idx="175">
                  <c:v>13.5951259050915</c:v>
                </c:pt>
                <c:pt idx="176">
                  <c:v>13.598125664364099</c:v>
                </c:pt>
                <c:pt idx="177">
                  <c:v>13.6010819780892</c:v>
                </c:pt>
                <c:pt idx="178">
                  <c:v>13.6039957697852</c:v>
                </c:pt>
                <c:pt idx="179">
                  <c:v>13.6068679373364</c:v>
                </c:pt>
                <c:pt idx="180">
                  <c:v>13.6096993538647</c:v>
                </c:pt>
                <c:pt idx="181">
                  <c:v>13.612490868566301</c:v>
                </c:pt>
                <c:pt idx="182">
                  <c:v>13.615243307515</c:v>
                </c:pt>
                <c:pt idx="183">
                  <c:v>13.6179574744344</c:v>
                </c:pt>
                <c:pt idx="184">
                  <c:v>13.620634151438599</c:v>
                </c:pt>
                <c:pt idx="185">
                  <c:v>13.6232740997453</c:v>
                </c:pt>
                <c:pt idx="186">
                  <c:v>13.625878060360201</c:v>
                </c:pt>
                <c:pt idx="187">
                  <c:v>13.628446754735201</c:v>
                </c:pt>
                <c:pt idx="188">
                  <c:v>13.630980885402</c:v>
                </c:pt>
                <c:pt idx="189">
                  <c:v>13.633481136580601</c:v>
                </c:pt>
                <c:pt idx="190">
                  <c:v>13.6359481747652</c:v>
                </c:pt>
                <c:pt idx="191">
                  <c:v>13.638382649287999</c:v>
                </c:pt>
                <c:pt idx="192">
                  <c:v>13.640785192861699</c:v>
                </c:pt>
                <c:pt idx="193">
                  <c:v>13.643156422101899</c:v>
                </c:pt>
                <c:pt idx="194">
                  <c:v>13.6454969380303</c:v>
                </c:pt>
                <c:pt idx="195">
                  <c:v>13.6478073265588</c:v>
                </c:pt>
                <c:pt idx="196">
                  <c:v>13.6500881589565</c:v>
                </c:pt>
                <c:pt idx="197">
                  <c:v>13.652339992299099</c:v>
                </c:pt>
                <c:pt idx="198">
                  <c:v>13.654563369902601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20" dataDxfId="19">
  <autoFilter ref="B1:E203" xr:uid="{00000000-0009-0000-0100-000006000000}"/>
  <tableColumns count="4">
    <tableColumn id="1" xr3:uid="{00000000-0010-0000-0000-000001000000}" name="Pb Simulation" dataDxfId="18"/>
    <tableColumn id="2" xr3:uid="{00000000-0010-0000-0000-000002000000}" name="Pb Analytic" dataDxfId="17"/>
    <tableColumn id="3" xr3:uid="{00000000-0010-0000-0000-000003000000}" name="Absolute Error" dataDxfId="16">
      <calculatedColumnFormula>B2-C2</calculatedColumnFormula>
    </tableColumn>
    <tableColumn id="4" xr3:uid="{00000000-0010-0000-0000-000004000000}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14" dataDxfId="13">
  <autoFilter ref="F1:I203" xr:uid="{00000000-0009-0000-0100-000007000000}"/>
  <tableColumns count="4">
    <tableColumn id="1" xr3:uid="{00000000-0010-0000-0100-000001000000}" name="Pd Simulation" dataDxfId="12"/>
    <tableColumn id="2" xr3:uid="{00000000-0010-0000-0100-000002000000}" name="Pd Analytic" dataDxfId="11">
      <calculatedColumnFormula>ABS(Table7[[#This Row],[Pd Analytic]]-Table7[[#This Row],[Pd Simulation]])</calculatedColumnFormula>
    </tableColumn>
    <tableColumn id="3" xr3:uid="{00000000-0010-0000-0100-000003000000}" name="Absolute Error" dataDxfId="10">
      <calculatedColumnFormula>F2-G2</calculatedColumnFormula>
    </tableColumn>
    <tableColumn id="4" xr3:uid="{00000000-0010-0000-0100-000004000000}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8" dataDxfId="7">
  <autoFilter ref="A1:A203" xr:uid="{00000000-0009-0000-0100-00000B000000}"/>
  <tableColumns count="1">
    <tableColumn id="1" xr3:uid="{00000000-0010-0000-0200-000001000000}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J1:M203" totalsRowShown="0" headerRowDxfId="5" dataDxfId="4">
  <autoFilter ref="J1:M203" xr:uid="{00000000-0009-0000-0100-000002000000}"/>
  <tableColumns count="4">
    <tableColumn id="1" xr3:uid="{00000000-0010-0000-0300-000001000000}" name="Nc Simulation" dataDxfId="3"/>
    <tableColumn id="2" xr3:uid="{00000000-0010-0000-0300-000002000000}" name="Nc Analytic" dataDxfId="2"/>
    <tableColumn id="3" xr3:uid="{00000000-0010-0000-0300-000003000000}" name="Absolute Error" dataDxfId="1">
      <calculatedColumnFormula>J2 - K2</calculatedColumnFormula>
    </tableColumn>
    <tableColumn id="4" xr3:uid="{00000000-0010-0000-0300-000004000000}" name="Relative Error" dataDxfId="0">
      <calculatedColumnFormula>100*IF(Table2[[#This Row],[Nc Analytic]]&gt;0, Table2[[#This Row],[Absolute Error]]/Table2[[#This Row],[Nc Analytic]],1)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zoomScale="90" zoomScaleNormal="115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D197" sqref="D197"/>
    </sheetView>
  </sheetViews>
  <sheetFormatPr baseColWidth="10" defaultColWidth="9.1640625" defaultRowHeight="15" x14ac:dyDescent="0.2"/>
  <cols>
    <col min="1" max="1" width="9.6640625" style="1" customWidth="1"/>
    <col min="2" max="2" width="13" style="1" customWidth="1"/>
    <col min="3" max="3" width="15.33203125" style="1" customWidth="1"/>
    <col min="4" max="4" width="15.83203125" style="1" customWidth="1"/>
    <col min="5" max="5" width="15.1640625" style="1" customWidth="1"/>
    <col min="6" max="6" width="13.83203125" style="1" customWidth="1"/>
    <col min="7" max="7" width="15.33203125" style="1" customWidth="1"/>
    <col min="8" max="8" width="15.83203125" style="1" customWidth="1"/>
    <col min="9" max="11" width="15.1640625" style="1" customWidth="1"/>
    <col min="12" max="12" width="14.5" style="1" customWidth="1"/>
    <col min="13" max="13" width="14" style="1" customWidth="1"/>
    <col min="14" max="16384" width="9.1640625" style="1"/>
  </cols>
  <sheetData>
    <row r="1" spans="1:13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2">
      <c r="A2" s="1">
        <v>0.1</v>
      </c>
      <c r="B2">
        <v>0</v>
      </c>
      <c r="C2" s="4">
        <v>4.1264690684685902E-21</v>
      </c>
      <c r="D2" s="2">
        <f>ABS(Table6[[#This Row],[Pb Analytic]]-Table6[[#This Row],[Pb Simulation]])</f>
        <v>4.1264690684685902E-21</v>
      </c>
      <c r="E2" s="1">
        <f>100*IF(Table6[[#This Row],[Pb Analytic]]&gt;0, Table6[[#This Row],[Absolute Error]]/Table6[[#This Row],[Pb Analytic]],1)</f>
        <v>100</v>
      </c>
      <c r="F2">
        <v>2.5694999999999999E-2</v>
      </c>
      <c r="G2">
        <v>2.5486606634844901E-2</v>
      </c>
      <c r="H2" s="2">
        <f>ABS(Table7[[#This Row],[Pd Analytic]]-Table7[[#This Row],[Pd Simulation]])</f>
        <v>2.0839336515509829E-4</v>
      </c>
      <c r="I2" s="1">
        <f>100*IF(Table7[[#This Row],[Pd Analytic]]&gt;0, Table7[[#This Row],[Absolute Error]]/Table7[[#This Row],[Pd Analytic]],1)</f>
        <v>0.81765834165693152</v>
      </c>
      <c r="J2">
        <v>0.105297</v>
      </c>
      <c r="K2">
        <v>0.105097321326969</v>
      </c>
      <c r="L2" s="2">
        <f>ABS(Table2[[#This Row],[Nc Analytic]]-Table2[[#This Row],[Nc Simulation]])</f>
        <v>1.9967867303100073E-4</v>
      </c>
      <c r="M2" s="1">
        <f>100*IF(Table2[[#This Row],[Nc Analytic]]&gt;0, Table2[[#This Row],[Absolute Error]]/Table2[[#This Row],[Nc Analytic]],1)</f>
        <v>0.18999406503404501</v>
      </c>
    </row>
    <row r="3" spans="1:13" x14ac:dyDescent="0.2">
      <c r="A3" s="1">
        <v>0.2</v>
      </c>
      <c r="B3">
        <v>0</v>
      </c>
      <c r="C3" s="4">
        <v>6.0703690237629994E-17</v>
      </c>
      <c r="D3" s="2">
        <f>ABS(Table6[[#This Row],[Pb Analytic]]-Table6[[#This Row],[Pb Simulation]])</f>
        <v>6.0703690237629994E-17</v>
      </c>
      <c r="E3" s="1">
        <f>100*IF(Table6[[#This Row],[Pb Analytic]]&gt;0, Table6[[#This Row],[Absolute Error]]/Table6[[#This Row],[Pb Analytic]],1)</f>
        <v>100</v>
      </c>
      <c r="F3">
        <v>5.1472999999999998E-2</v>
      </c>
      <c r="G3">
        <v>5.1885740503290298E-2</v>
      </c>
      <c r="H3" s="2">
        <f>ABS(Table7[[#This Row],[Pd Analytic]]-Table7[[#This Row],[Pd Simulation]])</f>
        <v>4.1274050329030004E-4</v>
      </c>
      <c r="I3" s="1">
        <f>100*IF(Table7[[#This Row],[Pd Analytic]]&gt;0, Table7[[#This Row],[Absolute Error]]/Table7[[#This Row],[Pd Analytic]],1)</f>
        <v>0.79547964293605178</v>
      </c>
      <c r="J3">
        <v>0.22043299999999999</v>
      </c>
      <c r="K3">
        <v>0.22075429620131601</v>
      </c>
      <c r="L3" s="2">
        <f>ABS(Table2[[#This Row],[Nc Analytic]]-Table2[[#This Row],[Nc Simulation]])</f>
        <v>3.212962013160181E-4</v>
      </c>
      <c r="M3" s="1">
        <f>100*IF(Table2[[#This Row],[Nc Analytic]]&gt;0, Table2[[#This Row],[Absolute Error]]/Table2[[#This Row],[Nc Analytic]],1)</f>
        <v>0.14554471049705564</v>
      </c>
    </row>
    <row r="4" spans="1:13" x14ac:dyDescent="0.2">
      <c r="A4" s="1">
        <v>0.3</v>
      </c>
      <c r="B4">
        <v>0</v>
      </c>
      <c r="C4" s="4">
        <v>1.5826338010814999E-14</v>
      </c>
      <c r="D4" s="2">
        <f>ABS(Table6[[#This Row],[Pb Analytic]]-Table6[[#This Row],[Pb Simulation]])</f>
        <v>1.5826338010814999E-14</v>
      </c>
      <c r="E4" s="1">
        <f>100*IF(Table6[[#This Row],[Pb Analytic]]&gt;0, Table6[[#This Row],[Absolute Error]]/Table6[[#This Row],[Pb Analytic]],1)</f>
        <v>100</v>
      </c>
      <c r="F4">
        <v>7.8587000000000004E-2</v>
      </c>
      <c r="G4">
        <v>7.9090709858526495E-2</v>
      </c>
      <c r="H4" s="2">
        <f>ABS(Table7[[#This Row],[Pd Analytic]]-Table7[[#This Row],[Pd Simulation]])</f>
        <v>5.0370985852649097E-4</v>
      </c>
      <c r="I4" s="1">
        <f>100*IF(Table7[[#This Row],[Pd Analytic]]&gt;0, Table7[[#This Row],[Absolute Error]]/Table7[[#This Row],[Pd Analytic]],1)</f>
        <v>0.6368761380793041</v>
      </c>
      <c r="J4">
        <v>0.34578399999999998</v>
      </c>
      <c r="K4">
        <v>0.347454425915111</v>
      </c>
      <c r="L4" s="2">
        <f>ABS(Table2[[#This Row],[Nc Analytic]]-Table2[[#This Row],[Nc Simulation]])</f>
        <v>1.6704259151110179E-3</v>
      </c>
      <c r="M4" s="1">
        <f>100*IF(Table2[[#This Row],[Nc Analytic]]&gt;0, Table2[[#This Row],[Absolute Error]]/Table2[[#This Row],[Nc Analytic]],1)</f>
        <v>0.48076115614631182</v>
      </c>
    </row>
    <row r="5" spans="1:13" x14ac:dyDescent="0.2">
      <c r="A5" s="1">
        <v>0.4</v>
      </c>
      <c r="B5">
        <v>0</v>
      </c>
      <c r="C5" s="4">
        <v>7.8889096894035205E-13</v>
      </c>
      <c r="D5" s="2">
        <f>ABS(Table6[[#This Row],[Pb Analytic]]-Table6[[#This Row],[Pb Simulation]])</f>
        <v>7.8889096894035205E-13</v>
      </c>
      <c r="E5" s="1">
        <f>100*IF(Table6[[#This Row],[Pb Analytic]]&gt;0, Table6[[#This Row],[Absolute Error]]/Table6[[#This Row],[Pb Analytic]],1)</f>
        <v>100</v>
      </c>
      <c r="F5">
        <v>0.10761900000000001</v>
      </c>
      <c r="G5">
        <v>0.106975096494087</v>
      </c>
      <c r="H5" s="2">
        <f>ABS(Table7[[#This Row],[Pd Analytic]]-Table7[[#This Row],[Pd Simulation]])</f>
        <v>6.4390350591300716E-4</v>
      </c>
      <c r="I5" s="1">
        <f>100*IF(Table7[[#This Row],[Pd Analytic]]&gt;0, Table7[[#This Row],[Absolute Error]]/Table7[[#This Row],[Pd Analytic]],1)</f>
        <v>0.60191906996653066</v>
      </c>
      <c r="J5">
        <v>0.48727199999999998</v>
      </c>
      <c r="K5">
        <v>0.485580077194954</v>
      </c>
      <c r="L5" s="2">
        <f>ABS(Table2[[#This Row],[Nc Analytic]]-Table2[[#This Row],[Nc Simulation]])</f>
        <v>1.6919228050459867E-3</v>
      </c>
      <c r="M5" s="1">
        <f>100*IF(Table2[[#This Row],[Nc Analytic]]&gt;0, Table2[[#This Row],[Absolute Error]]/Table2[[#This Row],[Nc Analytic]],1)</f>
        <v>0.34843332428704687</v>
      </c>
    </row>
    <row r="6" spans="1:13" x14ac:dyDescent="0.2">
      <c r="A6" s="1">
        <v>0.5</v>
      </c>
      <c r="B6">
        <v>0</v>
      </c>
      <c r="C6" s="4">
        <v>1.5841818636404901E-11</v>
      </c>
      <c r="D6" s="2">
        <f>ABS(Table6[[#This Row],[Pb Analytic]]-Table6[[#This Row],[Pb Simulation]])</f>
        <v>1.5841818636404901E-11</v>
      </c>
      <c r="E6" s="1">
        <f>100*IF(Table6[[#This Row],[Pb Analytic]]&gt;0, Table6[[#This Row],[Absolute Error]]/Table6[[#This Row],[Pb Analytic]],1)</f>
        <v>100</v>
      </c>
      <c r="F6">
        <v>0.13573399999999999</v>
      </c>
      <c r="G6">
        <v>0.13539506961513301</v>
      </c>
      <c r="H6" s="2">
        <f>ABS(Table7[[#This Row],[Pd Analytic]]-Table7[[#This Row],[Pd Simulation]])</f>
        <v>3.3893038486698668E-4</v>
      </c>
      <c r="I6" s="1">
        <f>100*IF(Table7[[#This Row],[Pd Analytic]]&gt;0, Table7[[#This Row],[Absolute Error]]/Table7[[#This Row],[Pd Analytic]],1)</f>
        <v>0.25032697706822898</v>
      </c>
      <c r="J6">
        <v>0.63776999999999995</v>
      </c>
      <c r="K6">
        <v>0.63539506960721204</v>
      </c>
      <c r="L6" s="2">
        <f>ABS(Table2[[#This Row],[Nc Analytic]]-Table2[[#This Row],[Nc Simulation]])</f>
        <v>2.3749303927879106E-3</v>
      </c>
      <c r="M6" s="1">
        <f>100*IF(Table2[[#This Row],[Nc Analytic]]&gt;0, Table2[[#This Row],[Absolute Error]]/Table2[[#This Row],[Nc Analytic]],1)</f>
        <v>0.37377224130115505</v>
      </c>
    </row>
    <row r="7" spans="1:13" x14ac:dyDescent="0.2">
      <c r="A7" s="1">
        <v>0.6</v>
      </c>
      <c r="B7">
        <v>0</v>
      </c>
      <c r="C7" s="4">
        <v>1.78609369939445E-10</v>
      </c>
      <c r="D7" s="2">
        <f>ABS(Table6[[#This Row],[Pb Analytic]]-Table6[[#This Row],[Pb Simulation]])</f>
        <v>1.78609369939445E-10</v>
      </c>
      <c r="E7" s="1">
        <f>100*IF(Table6[[#This Row],[Pb Analytic]]&gt;0, Table6[[#This Row],[Absolute Error]]/Table6[[#This Row],[Pb Analytic]],1)</f>
        <v>100</v>
      </c>
      <c r="F7">
        <v>0.16397200000000001</v>
      </c>
      <c r="G7">
        <v>0.16419268932321099</v>
      </c>
      <c r="H7" s="2">
        <f>ABS(Table7[[#This Row],[Pd Analytic]]-Table7[[#This Row],[Pd Simulation]])</f>
        <v>2.2068932321098189E-4</v>
      </c>
      <c r="I7" s="1">
        <f>100*IF(Table7[[#This Row],[Pd Analytic]]&gt;0, Table7[[#This Row],[Absolute Error]]/Table7[[#This Row],[Pd Analytic]],1)</f>
        <v>0.13440873897653144</v>
      </c>
      <c r="J7">
        <v>0.79571099999999995</v>
      </c>
      <c r="K7">
        <v>0.79703122708068797</v>
      </c>
      <c r="L7" s="2">
        <f>ABS(Table2[[#This Row],[Nc Analytic]]-Table2[[#This Row],[Nc Simulation]])</f>
        <v>1.320227080688019E-3</v>
      </c>
      <c r="M7" s="1">
        <f>100*IF(Table2[[#This Row],[Nc Analytic]]&gt;0, Table2[[#This Row],[Absolute Error]]/Table2[[#This Row],[Nc Analytic]],1)</f>
        <v>0.16564308095225547</v>
      </c>
    </row>
    <row r="8" spans="1:13" x14ac:dyDescent="0.2">
      <c r="A8" s="1">
        <v>0.7</v>
      </c>
      <c r="B8">
        <v>0</v>
      </c>
      <c r="C8" s="4">
        <v>1.3496133660583499E-9</v>
      </c>
      <c r="D8" s="2">
        <f>ABS(Table6[[#This Row],[Pb Analytic]]-Table6[[#This Row],[Pb Simulation]])</f>
        <v>1.3496133660583499E-9</v>
      </c>
      <c r="E8" s="1">
        <f>100*IF(Table6[[#This Row],[Pb Analytic]]&gt;0, Table6[[#This Row],[Absolute Error]]/Table6[[#This Row],[Pb Analytic]],1)</f>
        <v>100</v>
      </c>
      <c r="F8">
        <v>0.19356899999999999</v>
      </c>
      <c r="G8">
        <v>0.193200057209656</v>
      </c>
      <c r="H8" s="2">
        <f>ABS(Table7[[#This Row],[Pd Analytic]]-Table7[[#This Row],[Pd Simulation]])</f>
        <v>3.6894279034399569E-4</v>
      </c>
      <c r="I8" s="1">
        <f>100*IF(Table7[[#This Row],[Pd Analytic]]&gt;0, Table7[[#This Row],[Absolute Error]]/Table7[[#This Row],[Pd Analytic]],1)</f>
        <v>0.19096412064910931</v>
      </c>
      <c r="J8">
        <v>0.96996599999999999</v>
      </c>
      <c r="K8">
        <v>0.97048007914878898</v>
      </c>
      <c r="L8" s="2">
        <f>ABS(Table2[[#This Row],[Nc Analytic]]-Table2[[#This Row],[Nc Simulation]])</f>
        <v>5.1407914878898175E-4</v>
      </c>
      <c r="M8" s="1">
        <f>100*IF(Table2[[#This Row],[Nc Analytic]]&gt;0, Table2[[#This Row],[Absolute Error]]/Table2[[#This Row],[Nc Analytic]],1)</f>
        <v>5.2971633301312292E-2</v>
      </c>
    </row>
    <row r="9" spans="1:13" x14ac:dyDescent="0.2">
      <c r="A9" s="1">
        <v>0.8</v>
      </c>
      <c r="B9">
        <v>0</v>
      </c>
      <c r="C9" s="4">
        <v>7.5966882752621199E-9</v>
      </c>
      <c r="D9" s="2">
        <f>ABS(Table6[[#This Row],[Pb Analytic]]-Table6[[#This Row],[Pb Simulation]])</f>
        <v>7.5966882752621199E-9</v>
      </c>
      <c r="E9" s="1">
        <f>100*IF(Table6[[#This Row],[Pb Analytic]]&gt;0, Table6[[#This Row],[Absolute Error]]/Table6[[#This Row],[Pb Analytic]],1)</f>
        <v>100</v>
      </c>
      <c r="F9">
        <v>0.22142600000000001</v>
      </c>
      <c r="G9">
        <v>0.222244083933374</v>
      </c>
      <c r="H9" s="2">
        <f>ABS(Table7[[#This Row],[Pd Analytic]]-Table7[[#This Row],[Pd Simulation]])</f>
        <v>8.1808393337398644E-4</v>
      </c>
      <c r="I9" s="1">
        <f>100*IF(Table7[[#This Row],[Pd Analytic]]&gt;0, Table7[[#This Row],[Absolute Error]]/Table7[[#This Row],[Pd Analytic]],1)</f>
        <v>0.36810155703367914</v>
      </c>
      <c r="J9">
        <v>1.152309</v>
      </c>
      <c r="K9">
        <v>1.1555905282160399</v>
      </c>
      <c r="L9" s="2">
        <f>ABS(Table2[[#This Row],[Nc Analytic]]-Table2[[#This Row],[Nc Simulation]])</f>
        <v>3.2815282160398862E-3</v>
      </c>
      <c r="M9" s="1">
        <f>100*IF(Table2[[#This Row],[Nc Analytic]]&gt;0, Table2[[#This Row],[Absolute Error]]/Table2[[#This Row],[Nc Analytic]],1)</f>
        <v>0.28396980902100283</v>
      </c>
    </row>
    <row r="10" spans="1:13" x14ac:dyDescent="0.2">
      <c r="A10" s="1">
        <v>0.9</v>
      </c>
      <c r="B10">
        <v>0</v>
      </c>
      <c r="C10" s="4">
        <v>3.4101167933061398E-8</v>
      </c>
      <c r="D10" s="2">
        <f>ABS(Table6[[#This Row],[Pb Analytic]]-Table6[[#This Row],[Pb Simulation]])</f>
        <v>3.4101167933061398E-8</v>
      </c>
      <c r="E10" s="1">
        <f>100*IF(Table6[[#This Row],[Pb Analytic]]&gt;0, Table6[[#This Row],[Absolute Error]]/Table6[[#This Row],[Pb Analytic]],1)</f>
        <v>100</v>
      </c>
      <c r="F10">
        <v>0.25054700000000002</v>
      </c>
      <c r="G10">
        <v>0.25115157498830998</v>
      </c>
      <c r="H10" s="2">
        <f>ABS(Table7[[#This Row],[Pd Analytic]]-Table7[[#This Row],[Pd Simulation]])</f>
        <v>6.0457498830995826E-4</v>
      </c>
      <c r="I10" s="1">
        <f>100*IF(Table7[[#This Row],[Pd Analytic]]&gt;0, Table7[[#This Row],[Absolute Error]]/Table7[[#This Row],[Pd Analytic]],1)</f>
        <v>0.24072116144925573</v>
      </c>
      <c r="J10">
        <v>1.3537840000000001</v>
      </c>
      <c r="K10">
        <v>1.3520728042879</v>
      </c>
      <c r="L10" s="2">
        <f>ABS(Table2[[#This Row],[Nc Analytic]]-Table2[[#This Row],[Nc Simulation]])</f>
        <v>1.7111957121000998E-3</v>
      </c>
      <c r="M10" s="1">
        <f>100*IF(Table2[[#This Row],[Nc Analytic]]&gt;0, Table2[[#This Row],[Absolute Error]]/Table2[[#This Row],[Nc Analytic]],1)</f>
        <v>0.12656091496502955</v>
      </c>
    </row>
    <row r="11" spans="1:13" x14ac:dyDescent="0.2">
      <c r="A11" s="1">
        <v>1</v>
      </c>
      <c r="B11">
        <v>0</v>
      </c>
      <c r="C11" s="4">
        <v>1.2790423707766301E-7</v>
      </c>
      <c r="D11" s="2">
        <f>ABS(Table6[[#This Row],[Pb Analytic]]-Table6[[#This Row],[Pb Simulation]])</f>
        <v>1.2790423707766301E-7</v>
      </c>
      <c r="E11" s="1">
        <f>100*IF(Table6[[#This Row],[Pb Analytic]]&gt;0, Table6[[#This Row],[Absolute Error]]/Table6[[#This Row],[Pb Analytic]],1)</f>
        <v>100</v>
      </c>
      <c r="F11">
        <v>0.27883200000000002</v>
      </c>
      <c r="G11">
        <v>0.27975429640427102</v>
      </c>
      <c r="H11" s="2">
        <f>ABS(Table7[[#This Row],[Pd Analytic]]-Table7[[#This Row],[Pd Simulation]])</f>
        <v>9.2229640427099469E-4</v>
      </c>
      <c r="I11" s="1">
        <f>100*IF(Table7[[#This Row],[Pd Analytic]]&gt;0, Table7[[#This Row],[Absolute Error]]/Table7[[#This Row],[Pd Analytic]],1)</f>
        <v>0.32968087215296615</v>
      </c>
      <c r="J11">
        <v>1.5532790000000001</v>
      </c>
      <c r="K11">
        <v>1.5595084649043001</v>
      </c>
      <c r="L11" s="2">
        <f>ABS(Table2[[#This Row],[Nc Analytic]]-Table2[[#This Row],[Nc Simulation]])</f>
        <v>6.2294649042999861E-3</v>
      </c>
      <c r="M11" s="1">
        <f>100*IF(Table2[[#This Row],[Nc Analytic]]&gt;0, Table2[[#This Row],[Absolute Error]]/Table2[[#This Row],[Nc Analytic]],1)</f>
        <v>0.39945053486338467</v>
      </c>
    </row>
    <row r="12" spans="1:13" x14ac:dyDescent="0.2">
      <c r="A12" s="1">
        <v>1.1000000000000001</v>
      </c>
      <c r="B12" s="4">
        <v>3.0000000000000001E-6</v>
      </c>
      <c r="C12" s="4">
        <v>4.1440783751219098E-7</v>
      </c>
      <c r="D12" s="2">
        <f>ABS(Table6[[#This Row],[Pb Analytic]]-Table6[[#This Row],[Pb Simulation]])</f>
        <v>2.5855921624878093E-6</v>
      </c>
      <c r="E12" s="1">
        <f>100*IF(Table6[[#This Row],[Pb Analytic]]&gt;0, Table6[[#This Row],[Absolute Error]]/Table6[[#This Row],[Pb Analytic]],1)</f>
        <v>623.92453241470048</v>
      </c>
      <c r="F12">
        <v>0.30805199999999999</v>
      </c>
      <c r="G12">
        <v>0.30789367782327698</v>
      </c>
      <c r="H12" s="2">
        <f>ABS(Table7[[#This Row],[Pd Analytic]]-Table7[[#This Row],[Pd Simulation]])</f>
        <v>1.5832217672301363E-4</v>
      </c>
      <c r="I12" s="1">
        <f>100*IF(Table7[[#This Row],[Pd Analytic]]&gt;0, Table7[[#This Row],[Absolute Error]]/Table7[[#This Row],[Pd Analytic]],1)</f>
        <v>5.1421054775241753E-2</v>
      </c>
      <c r="J12">
        <v>1.7799119999999999</v>
      </c>
      <c r="K12">
        <v>1.77736563536258</v>
      </c>
      <c r="L12" s="2">
        <f>ABS(Table2[[#This Row],[Nc Analytic]]-Table2[[#This Row],[Nc Simulation]])</f>
        <v>2.5463646374199733E-3</v>
      </c>
      <c r="M12" s="1">
        <f>100*IF(Table2[[#This Row],[Nc Analytic]]&gt;0, Table2[[#This Row],[Absolute Error]]/Table2[[#This Row],[Nc Analytic]],1)</f>
        <v>0.14326622427919952</v>
      </c>
    </row>
    <row r="13" spans="1:13" x14ac:dyDescent="0.2">
      <c r="A13" s="1">
        <v>1.2</v>
      </c>
      <c r="B13" s="4">
        <v>1.9999999999999999E-6</v>
      </c>
      <c r="C13" s="4">
        <v>1.18876097274778E-6</v>
      </c>
      <c r="D13" s="2">
        <f>ABS(Table6[[#This Row],[Pb Analytic]]-Table6[[#This Row],[Pb Simulation]])</f>
        <v>8.1123902725221991E-7</v>
      </c>
      <c r="E13" s="1">
        <f>100*IF(Table6[[#This Row],[Pb Analytic]]&gt;0, Table6[[#This Row],[Absolute Error]]/Table6[[#This Row],[Pb Analytic]],1)</f>
        <v>68.242400772719591</v>
      </c>
      <c r="F13">
        <v>0.33558199999999999</v>
      </c>
      <c r="G13">
        <v>0.33542484190897998</v>
      </c>
      <c r="H13" s="2">
        <f>ABS(Table7[[#This Row],[Pd Analytic]]-Table7[[#This Row],[Pd Simulation]])</f>
        <v>1.5715809102001543E-4</v>
      </c>
      <c r="I13" s="1">
        <f>100*IF(Table7[[#This Row],[Pd Analytic]]&gt;0, Table7[[#This Row],[Absolute Error]]/Table7[[#This Row],[Pd Analytic]],1)</f>
        <v>4.6853444165194373E-2</v>
      </c>
      <c r="J13">
        <v>2.0088200000000001</v>
      </c>
      <c r="K13">
        <v>2.0050181940683802</v>
      </c>
      <c r="L13" s="2">
        <f>ABS(Table2[[#This Row],[Nc Analytic]]-Table2[[#This Row],[Nc Simulation]])</f>
        <v>3.8018059316198283E-3</v>
      </c>
      <c r="M13" s="1">
        <f>100*IF(Table2[[#This Row],[Nc Analytic]]&gt;0, Table2[[#This Row],[Absolute Error]]/Table2[[#This Row],[Nc Analytic]],1)</f>
        <v>0.18961453531279873</v>
      </c>
    </row>
    <row r="14" spans="1:13" x14ac:dyDescent="0.2">
      <c r="A14" s="1">
        <v>1.3</v>
      </c>
      <c r="B14" s="4">
        <v>9.9999999999999995E-7</v>
      </c>
      <c r="C14" s="4">
        <v>3.0763135348543499E-6</v>
      </c>
      <c r="D14" s="2">
        <f>ABS(Table6[[#This Row],[Pb Analytic]]-Table6[[#This Row],[Pb Simulation]])</f>
        <v>2.0763135348543497E-6</v>
      </c>
      <c r="E14" s="1">
        <f>100*IF(Table6[[#This Row],[Pb Analytic]]&gt;0, Table6[[#This Row],[Absolute Error]]/Table6[[#This Row],[Pb Analytic]],1)</f>
        <v>67.493560436213926</v>
      </c>
      <c r="F14">
        <v>0.362867</v>
      </c>
      <c r="G14">
        <v>0.36221971191575802</v>
      </c>
      <c r="H14" s="2">
        <f>ABS(Table7[[#This Row],[Pd Analytic]]-Table7[[#This Row],[Pd Simulation]])</f>
        <v>6.4728808424197037E-4</v>
      </c>
      <c r="I14" s="1">
        <f>100*IF(Table7[[#This Row],[Pd Analytic]]&gt;0, Table7[[#This Row],[Absolute Error]]/Table7[[#This Row],[Pd Analytic]],1)</f>
        <v>0.17870040280759517</v>
      </c>
      <c r="J14">
        <v>2.24715</v>
      </c>
      <c r="K14">
        <v>2.24176725177337</v>
      </c>
      <c r="L14" s="2">
        <f>ABS(Table2[[#This Row],[Nc Analytic]]-Table2[[#This Row],[Nc Simulation]])</f>
        <v>5.3827482266299853E-3</v>
      </c>
      <c r="M14" s="1">
        <f>100*IF(Table2[[#This Row],[Nc Analytic]]&gt;0, Table2[[#This Row],[Absolute Error]]/Table2[[#This Row],[Nc Analytic]],1)</f>
        <v>0.24011182348978979</v>
      </c>
    </row>
    <row r="15" spans="1:13" x14ac:dyDescent="0.2">
      <c r="A15" s="1">
        <v>1.4</v>
      </c>
      <c r="B15" s="4">
        <v>5.0000000000000004E-6</v>
      </c>
      <c r="C15" s="4">
        <v>7.2877168210056798E-6</v>
      </c>
      <c r="D15" s="2">
        <f>ABS(Table6[[#This Row],[Pb Analytic]]-Table6[[#This Row],[Pb Simulation]])</f>
        <v>2.2877168210056794E-6</v>
      </c>
      <c r="E15" s="1">
        <f>100*IF(Table6[[#This Row],[Pb Analytic]]&gt;0, Table6[[#This Row],[Absolute Error]]/Table6[[#This Row],[Pb Analytic]],1)</f>
        <v>31.391406625621087</v>
      </c>
      <c r="F15">
        <v>0.38929999999999998</v>
      </c>
      <c r="G15">
        <v>0.38816903502942302</v>
      </c>
      <c r="H15" s="2">
        <f>ABS(Table7[[#This Row],[Pd Analytic]]-Table7[[#This Row],[Pd Simulation]])</f>
        <v>1.1309649705769642E-3</v>
      </c>
      <c r="I15" s="1">
        <f>100*IF(Table7[[#This Row],[Pd Analytic]]&gt;0, Table7[[#This Row],[Absolute Error]]/Table7[[#This Row],[Pd Analytic]],1)</f>
        <v>0.29135888453627878</v>
      </c>
      <c r="J15">
        <v>2.4953280000000002</v>
      </c>
      <c r="K15">
        <v>2.4868630952788302</v>
      </c>
      <c r="L15" s="2">
        <f>ABS(Table2[[#This Row],[Nc Analytic]]-Table2[[#This Row],[Nc Simulation]])</f>
        <v>8.4649047211700079E-3</v>
      </c>
      <c r="M15" s="1">
        <f>100*IF(Table2[[#This Row],[Nc Analytic]]&gt;0, Table2[[#This Row],[Absolute Error]]/Table2[[#This Row],[Nc Analytic]],1)</f>
        <v>0.34038483007931369</v>
      </c>
    </row>
    <row r="16" spans="1:13" x14ac:dyDescent="0.2">
      <c r="A16" s="1">
        <v>1.5</v>
      </c>
      <c r="B16" s="4">
        <v>1.2999999999999999E-5</v>
      </c>
      <c r="C16" s="4">
        <v>1.59896264008301E-5</v>
      </c>
      <c r="D16" s="2">
        <f>ABS(Table6[[#This Row],[Pb Analytic]]-Table6[[#This Row],[Pb Simulation]])</f>
        <v>2.989626400830101E-6</v>
      </c>
      <c r="E16" s="1">
        <f>100*IF(Table6[[#This Row],[Pb Analytic]]&gt;0, Table6[[#This Row],[Absolute Error]]/Table6[[#This Row],[Pb Analytic]],1)</f>
        <v>18.697287390497721</v>
      </c>
      <c r="F16">
        <v>0.412908</v>
      </c>
      <c r="G16">
        <v>0.41318325707565801</v>
      </c>
      <c r="H16" s="2">
        <f>ABS(Table7[[#This Row],[Pd Analytic]]-Table7[[#This Row],[Pd Simulation]])</f>
        <v>2.7525707565800861E-4</v>
      </c>
      <c r="I16" s="1">
        <f>100*IF(Table7[[#This Row],[Pd Analytic]]&gt;0, Table7[[#This Row],[Absolute Error]]/Table7[[#This Row],[Pd Analytic]],1)</f>
        <v>6.6618642199145608E-2</v>
      </c>
      <c r="J16">
        <v>2.741546</v>
      </c>
      <c r="K16">
        <v>2.7395257867873699</v>
      </c>
      <c r="L16" s="2">
        <f>ABS(Table2[[#This Row],[Nc Analytic]]-Table2[[#This Row],[Nc Simulation]])</f>
        <v>2.0202132126301287E-3</v>
      </c>
      <c r="M16" s="1">
        <f>100*IF(Table2[[#This Row],[Nc Analytic]]&gt;0, Table2[[#This Row],[Absolute Error]]/Table2[[#This Row],[Nc Analytic]],1)</f>
        <v>7.3743171988872716E-2</v>
      </c>
    </row>
    <row r="17" spans="1:13" x14ac:dyDescent="0.2">
      <c r="A17" s="1">
        <v>1.6</v>
      </c>
      <c r="B17" s="4">
        <v>3.6999999999999998E-5</v>
      </c>
      <c r="C17" s="4">
        <v>3.2799950863187201E-5</v>
      </c>
      <c r="D17" s="2">
        <f>ABS(Table6[[#This Row],[Pb Analytic]]-Table6[[#This Row],[Pb Simulation]])</f>
        <v>4.2000491368127967E-6</v>
      </c>
      <c r="E17" s="1">
        <f>100*IF(Table6[[#This Row],[Pb Analytic]]&gt;0, Table6[[#This Row],[Absolute Error]]/Table6[[#This Row],[Pb Analytic]],1)</f>
        <v>12.805047039038991</v>
      </c>
      <c r="F17">
        <v>0.43686000000000003</v>
      </c>
      <c r="G17">
        <v>0.43719228315446201</v>
      </c>
      <c r="H17" s="2">
        <f>ABS(Table7[[#This Row],[Pd Analytic]]-Table7[[#This Row],[Pd Simulation]])</f>
        <v>3.3228315446198753E-4</v>
      </c>
      <c r="I17" s="1">
        <f>100*IF(Table7[[#This Row],[Pd Analytic]]&gt;0, Table7[[#This Row],[Absolute Error]]/Table7[[#This Row],[Pd Analytic]],1)</f>
        <v>7.6003892855672939E-2</v>
      </c>
      <c r="J17">
        <v>2.9940359999999999</v>
      </c>
      <c r="K17">
        <v>2.9989628261728898</v>
      </c>
      <c r="L17" s="2">
        <f>ABS(Table2[[#This Row],[Nc Analytic]]-Table2[[#This Row],[Nc Simulation]])</f>
        <v>4.9268261728898644E-3</v>
      </c>
      <c r="M17" s="1">
        <f>100*IF(Table2[[#This Row],[Nc Analytic]]&gt;0, Table2[[#This Row],[Absolute Error]]/Table2[[#This Row],[Nc Analytic]],1)</f>
        <v>0.16428433623424424</v>
      </c>
    </row>
    <row r="18" spans="1:13" x14ac:dyDescent="0.2">
      <c r="A18" s="1">
        <v>1.7</v>
      </c>
      <c r="B18" s="4">
        <v>5.3000000000000001E-5</v>
      </c>
      <c r="C18" s="4">
        <v>6.3397521873356395E-5</v>
      </c>
      <c r="D18" s="2">
        <f>ABS(Table6[[#This Row],[Pb Analytic]]-Table6[[#This Row],[Pb Simulation]])</f>
        <v>1.0397521873356394E-5</v>
      </c>
      <c r="E18" s="1">
        <f>100*IF(Table6[[#This Row],[Pb Analytic]]&gt;0, Table6[[#This Row],[Absolute Error]]/Table6[[#This Row],[Pb Analytic]],1)</f>
        <v>16.400517821700667</v>
      </c>
      <c r="F18">
        <v>0.45997300000000002</v>
      </c>
      <c r="G18">
        <v>0.46014424847073498</v>
      </c>
      <c r="H18" s="2">
        <f>ABS(Table7[[#This Row],[Pd Analytic]]-Table7[[#This Row],[Pd Simulation]])</f>
        <v>1.7124847073496374E-4</v>
      </c>
      <c r="I18" s="1">
        <f>100*IF(Table7[[#This Row],[Pd Analytic]]&gt;0, Table7[[#This Row],[Absolute Error]]/Table7[[#This Row],[Pd Analytic]],1)</f>
        <v>3.7216258011286453E-2</v>
      </c>
      <c r="J18">
        <v>3.2620770000000001</v>
      </c>
      <c r="K18">
        <v>3.26438266901331</v>
      </c>
      <c r="L18" s="2">
        <f>ABS(Table2[[#This Row],[Nc Analytic]]-Table2[[#This Row],[Nc Simulation]])</f>
        <v>2.3056690133098634E-3</v>
      </c>
      <c r="M18" s="1">
        <f>100*IF(Table2[[#This Row],[Nc Analytic]]&gt;0, Table2[[#This Row],[Absolute Error]]/Table2[[#This Row],[Nc Analytic]],1)</f>
        <v>7.0631088542287029E-2</v>
      </c>
    </row>
    <row r="19" spans="1:13" x14ac:dyDescent="0.2">
      <c r="A19" s="1">
        <v>1.8</v>
      </c>
      <c r="B19">
        <v>1.25E-4</v>
      </c>
      <c r="C19">
        <v>1.1621223268765399E-4</v>
      </c>
      <c r="D19" s="2">
        <f>ABS(Table6[[#This Row],[Pb Analytic]]-Table6[[#This Row],[Pb Simulation]])</f>
        <v>8.7877673123460087E-6</v>
      </c>
      <c r="E19" s="1">
        <f>100*IF(Table6[[#This Row],[Pb Analytic]]&gt;0, Table6[[#This Row],[Absolute Error]]/Table6[[#This Row],[Pb Analytic]],1)</f>
        <v>7.5618264180200985</v>
      </c>
      <c r="F19">
        <v>0.48202200000000001</v>
      </c>
      <c r="G19">
        <v>0.48200349588934199</v>
      </c>
      <c r="H19" s="2">
        <f>ABS(Table7[[#This Row],[Pd Analytic]]-Table7[[#This Row],[Pd Simulation]])</f>
        <v>1.8504110658013051E-5</v>
      </c>
      <c r="I19" s="1">
        <f>100*IF(Table7[[#This Row],[Pd Analytic]]&gt;0, Table7[[#This Row],[Absolute Error]]/Table7[[#This Row],[Pd Analytic]],1)</f>
        <v>3.8389992636611941E-3</v>
      </c>
      <c r="J19">
        <v>3.5362969999999998</v>
      </c>
      <c r="K19">
        <v>3.5350034031827899</v>
      </c>
      <c r="L19" s="2">
        <f>ABS(Table2[[#This Row],[Nc Analytic]]-Table2[[#This Row],[Nc Simulation]])</f>
        <v>1.2935968172098633E-3</v>
      </c>
      <c r="M19" s="1">
        <f>100*IF(Table2[[#This Row],[Nc Analytic]]&gt;0, Table2[[#This Row],[Absolute Error]]/Table2[[#This Row],[Nc Analytic]],1)</f>
        <v>3.6593934140067737E-2</v>
      </c>
    </row>
    <row r="20" spans="1:13" x14ac:dyDescent="0.2">
      <c r="A20" s="1">
        <v>1.9</v>
      </c>
      <c r="B20">
        <v>1.9599999999999999E-4</v>
      </c>
      <c r="C20">
        <v>2.0313707172622399E-4</v>
      </c>
      <c r="D20" s="2">
        <f>ABS(Table6[[#This Row],[Pb Analytic]]-Table6[[#This Row],[Pb Simulation]])</f>
        <v>7.1370717262239961E-6</v>
      </c>
      <c r="E20" s="1">
        <f>100*IF(Table6[[#This Row],[Pb Analytic]]&gt;0, Table6[[#This Row],[Absolute Error]]/Table6[[#This Row],[Pb Analytic]],1)</f>
        <v>3.5134265083051481</v>
      </c>
      <c r="F20">
        <v>0.501471</v>
      </c>
      <c r="G20">
        <v>0.50274800592177504</v>
      </c>
      <c r="H20" s="2">
        <f>ABS(Table7[[#This Row],[Pd Analytic]]-Table7[[#This Row],[Pd Simulation]])</f>
        <v>1.2770059217750429E-3</v>
      </c>
      <c r="I20" s="1">
        <f>100*IF(Table7[[#This Row],[Pd Analytic]]&gt;0, Table7[[#This Row],[Absolute Error]]/Table7[[#This Row],[Pd Analytic]],1)</f>
        <v>0.2540051689382013</v>
      </c>
      <c r="J20">
        <v>3.8001019999999999</v>
      </c>
      <c r="K20">
        <v>3.8100564620664601</v>
      </c>
      <c r="L20" s="2">
        <f>ABS(Table2[[#This Row],[Nc Analytic]]-Table2[[#This Row],[Nc Simulation]])</f>
        <v>9.9544620664602235E-3</v>
      </c>
      <c r="M20" s="1">
        <f>100*IF(Table2[[#This Row],[Nc Analytic]]&gt;0, Table2[[#This Row],[Absolute Error]]/Table2[[#This Row],[Nc Analytic]],1)</f>
        <v>0.26126809840138754</v>
      </c>
    </row>
    <row r="21" spans="1:13" x14ac:dyDescent="0.2">
      <c r="A21" s="1">
        <v>2</v>
      </c>
      <c r="B21">
        <v>3.39E-4</v>
      </c>
      <c r="C21">
        <v>3.40182930376515E-4</v>
      </c>
      <c r="D21" s="2">
        <f>ABS(Table6[[#This Row],[Pb Analytic]]-Table6[[#This Row],[Pb Simulation]])</f>
        <v>1.1829303765149954E-6</v>
      </c>
      <c r="E21" s="1">
        <f>100*IF(Table6[[#This Row],[Pb Analytic]]&gt;0, Table6[[#This Row],[Absolute Error]]/Table6[[#This Row],[Pb Analytic]],1)</f>
        <v>0.34773360768152778</v>
      </c>
      <c r="F21">
        <v>0.522339</v>
      </c>
      <c r="G21">
        <v>0.52236654806669103</v>
      </c>
      <c r="H21" s="2">
        <f>ABS(Table7[[#This Row],[Pd Analytic]]-Table7[[#This Row],[Pd Simulation]])</f>
        <v>2.7548066691029938E-5</v>
      </c>
      <c r="I21" s="1">
        <f>100*IF(Table7[[#This Row],[Pd Analytic]]&gt;0, Table7[[#This Row],[Absolute Error]]/Table7[[#This Row],[Pd Analytic]],1)</f>
        <v>5.2737042203385605E-3</v>
      </c>
      <c r="J21">
        <v>4.0932729999999999</v>
      </c>
      <c r="K21">
        <v>4.08878582640601</v>
      </c>
      <c r="L21" s="2">
        <f>ABS(Table2[[#This Row],[Nc Analytic]]-Table2[[#This Row],[Nc Simulation]])</f>
        <v>4.4871735939899793E-3</v>
      </c>
      <c r="M21" s="1">
        <f>100*IF(Table2[[#This Row],[Nc Analytic]]&gt;0, Table2[[#This Row],[Absolute Error]]/Table2[[#This Row],[Nc Analytic]],1)</f>
        <v>0.10974342468639761</v>
      </c>
    </row>
    <row r="22" spans="1:13" x14ac:dyDescent="0.2">
      <c r="A22" s="1">
        <v>2.1</v>
      </c>
      <c r="B22">
        <v>5.8900000000000001E-4</v>
      </c>
      <c r="C22">
        <v>5.4798530338610798E-4</v>
      </c>
      <c r="D22" s="2">
        <f>ABS(Table6[[#This Row],[Pb Analytic]]-Table6[[#This Row],[Pb Simulation]])</f>
        <v>4.1014696613892029E-5</v>
      </c>
      <c r="E22" s="1">
        <f>100*IF(Table6[[#This Row],[Pb Analytic]]&gt;0, Table6[[#This Row],[Absolute Error]]/Table6[[#This Row],[Pb Analytic]],1)</f>
        <v>7.4846344163710636</v>
      </c>
      <c r="F22">
        <v>0.54140900000000003</v>
      </c>
      <c r="G22">
        <v>0.54085581943817895</v>
      </c>
      <c r="H22" s="2">
        <f>ABS(Table7[[#This Row],[Pd Analytic]]-Table7[[#This Row],[Pd Simulation]])</f>
        <v>5.5318056182107611E-4</v>
      </c>
      <c r="I22" s="1">
        <f>100*IF(Table7[[#This Row],[Pd Analytic]]&gt;0, Table7[[#This Row],[Absolute Error]]/Table7[[#This Row],[Pd Analytic]],1)</f>
        <v>0.10227874822456373</v>
      </c>
      <c r="J22">
        <v>4.3835610000000003</v>
      </c>
      <c r="K22">
        <v>4.3704436725032396</v>
      </c>
      <c r="L22" s="2">
        <f>ABS(Table2[[#This Row],[Nc Analytic]]-Table2[[#This Row],[Nc Simulation]])</f>
        <v>1.3117327496760645E-2</v>
      </c>
      <c r="M22" s="1">
        <f>100*IF(Table2[[#This Row],[Nc Analytic]]&gt;0, Table2[[#This Row],[Absolute Error]]/Table2[[#This Row],[Nc Analytic]],1)</f>
        <v>0.30013720527480203</v>
      </c>
    </row>
    <row r="23" spans="1:13" x14ac:dyDescent="0.2">
      <c r="A23" s="1">
        <v>2.2000000000000002</v>
      </c>
      <c r="B23">
        <v>8.03E-4</v>
      </c>
      <c r="C23">
        <v>8.5207253042966801E-4</v>
      </c>
      <c r="D23" s="2">
        <f>ABS(Table6[[#This Row],[Pb Analytic]]-Table6[[#This Row],[Pb Simulation]])</f>
        <v>4.907253042966801E-5</v>
      </c>
      <c r="E23" s="1">
        <f>100*IF(Table6[[#This Row],[Pb Analytic]]&gt;0, Table6[[#This Row],[Absolute Error]]/Table6[[#This Row],[Pb Analytic]],1)</f>
        <v>5.7591963919928952</v>
      </c>
      <c r="F23">
        <v>0.55798499999999995</v>
      </c>
      <c r="G23">
        <v>0.55821780957839795</v>
      </c>
      <c r="H23" s="2">
        <f>ABS(Table7[[#This Row],[Pd Analytic]]-Table7[[#This Row],[Pd Simulation]])</f>
        <v>2.3280957839799665E-4</v>
      </c>
      <c r="I23" s="1">
        <f>100*IF(Table7[[#This Row],[Pd Analytic]]&gt;0, Table7[[#This Row],[Absolute Error]]/Table7[[#This Row],[Pd Analytic]],1)</f>
        <v>4.170586720868498E-2</v>
      </c>
      <c r="J23">
        <v>4.6437330000000001</v>
      </c>
      <c r="K23">
        <v>4.654283802578</v>
      </c>
      <c r="L23" s="2">
        <f>ABS(Table2[[#This Row],[Nc Analytic]]-Table2[[#This Row],[Nc Simulation]])</f>
        <v>1.0550802577999896E-2</v>
      </c>
      <c r="M23" s="1">
        <f>100*IF(Table2[[#This Row],[Nc Analytic]]&gt;0, Table2[[#This Row],[Absolute Error]]/Table2[[#This Row],[Nc Analytic]],1)</f>
        <v>0.22669014236209284</v>
      </c>
    </row>
    <row r="24" spans="1:13" x14ac:dyDescent="0.2">
      <c r="A24" s="1">
        <v>2.2999999999999998</v>
      </c>
      <c r="B24">
        <v>1.232E-3</v>
      </c>
      <c r="C24">
        <v>1.2828195244640899E-3</v>
      </c>
      <c r="D24" s="2">
        <f>ABS(Table6[[#This Row],[Pb Analytic]]-Table6[[#This Row],[Pb Simulation]])</f>
        <v>5.0819524464089903E-5</v>
      </c>
      <c r="E24" s="1">
        <f>100*IF(Table6[[#This Row],[Pb Analytic]]&gt;0, Table6[[#This Row],[Absolute Error]]/Table6[[#This Row],[Pb Analytic]],1)</f>
        <v>3.9615490328088234</v>
      </c>
      <c r="F24">
        <v>0.575743</v>
      </c>
      <c r="G24">
        <v>0.57445758347406195</v>
      </c>
      <c r="H24" s="2">
        <f>ABS(Table7[[#This Row],[Pd Analytic]]-Table7[[#This Row],[Pd Simulation]])</f>
        <v>1.2854165259380546E-3</v>
      </c>
      <c r="I24" s="1">
        <f>100*IF(Table7[[#This Row],[Pd Analytic]]&gt;0, Table7[[#This Row],[Absolute Error]]/Table7[[#This Row],[Pd Analytic]],1)</f>
        <v>0.22376178205611486</v>
      </c>
      <c r="J24">
        <v>4.9509189999999998</v>
      </c>
      <c r="K24">
        <v>4.9395543990744102</v>
      </c>
      <c r="L24" s="2">
        <f>ABS(Table2[[#This Row],[Nc Analytic]]-Table2[[#This Row],[Nc Simulation]])</f>
        <v>1.1364600925589663E-2</v>
      </c>
      <c r="M24" s="1">
        <f>100*IF(Table2[[#This Row],[Nc Analytic]]&gt;0, Table2[[#This Row],[Absolute Error]]/Table2[[#This Row],[Nc Analytic]],1)</f>
        <v>0.23007340353857017</v>
      </c>
    </row>
    <row r="25" spans="1:13" x14ac:dyDescent="0.2">
      <c r="A25" s="1">
        <v>2.4</v>
      </c>
      <c r="B25">
        <v>1.9610000000000001E-3</v>
      </c>
      <c r="C25">
        <v>1.8750380339752799E-3</v>
      </c>
      <c r="D25" s="2">
        <f>ABS(Table6[[#This Row],[Pb Analytic]]-Table6[[#This Row],[Pb Simulation]])</f>
        <v>8.5961966024720136E-5</v>
      </c>
      <c r="E25" s="1">
        <f>100*IF(Table6[[#This Row],[Pb Analytic]]&gt;0, Table6[[#This Row],[Absolute Error]]/Table6[[#This Row],[Pb Analytic]],1)</f>
        <v>4.5845451914632172</v>
      </c>
      <c r="F25">
        <v>0.59017799999999998</v>
      </c>
      <c r="G25">
        <v>0.58958161392048003</v>
      </c>
      <c r="H25" s="2">
        <f>ABS(Table7[[#This Row],[Pd Analytic]]-Table7[[#This Row],[Pd Simulation]])</f>
        <v>5.9638607951995048E-4</v>
      </c>
      <c r="I25" s="1">
        <f>100*IF(Table7[[#This Row],[Pd Analytic]]&gt;0, Table7[[#This Row],[Absolute Error]]/Table7[[#This Row],[Pd Analytic]],1)</f>
        <v>0.10115411767239882</v>
      </c>
      <c r="J25">
        <v>5.2268179999999997</v>
      </c>
      <c r="K25">
        <v>5.2254916555367599</v>
      </c>
      <c r="L25" s="2">
        <f>ABS(Table2[[#This Row],[Nc Analytic]]-Table2[[#This Row],[Nc Simulation]])</f>
        <v>1.3263444632398702E-3</v>
      </c>
      <c r="M25" s="1">
        <f>100*IF(Table2[[#This Row],[Nc Analytic]]&gt;0, Table2[[#This Row],[Absolute Error]]/Table2[[#This Row],[Nc Analytic]],1)</f>
        <v>2.5382194646402678E-2</v>
      </c>
    </row>
    <row r="26" spans="1:13" x14ac:dyDescent="0.2">
      <c r="A26" s="1">
        <v>2.5</v>
      </c>
      <c r="B26">
        <v>2.6580000000000002E-3</v>
      </c>
      <c r="C26">
        <v>2.66719107086936E-3</v>
      </c>
      <c r="D26" s="2">
        <f>ABS(Table6[[#This Row],[Pb Analytic]]-Table6[[#This Row],[Pb Simulation]])</f>
        <v>9.1910708693598332E-6</v>
      </c>
      <c r="E26" s="1">
        <f>100*IF(Table6[[#This Row],[Pb Analytic]]&gt;0, Table6[[#This Row],[Absolute Error]]/Table6[[#This Row],[Pb Analytic]],1)</f>
        <v>0.34459739198077183</v>
      </c>
      <c r="F26">
        <v>0.603163</v>
      </c>
      <c r="G26">
        <v>0.60359672644920903</v>
      </c>
      <c r="H26" s="2">
        <f>ABS(Table7[[#This Row],[Pd Analytic]]-Table7[[#This Row],[Pd Simulation]])</f>
        <v>4.3372644920902648E-4</v>
      </c>
      <c r="I26" s="1">
        <f>100*IF(Table7[[#This Row],[Pd Analytic]]&gt;0, Table7[[#This Row],[Absolute Error]]/Table7[[#This Row],[Pd Analytic]],1)</f>
        <v>7.1856991630905295E-2</v>
      </c>
      <c r="J26">
        <v>5.5143430000000002</v>
      </c>
      <c r="K26">
        <v>5.51131565456887</v>
      </c>
      <c r="L26" s="2">
        <f>ABS(Table2[[#This Row],[Nc Analytic]]-Table2[[#This Row],[Nc Simulation]])</f>
        <v>3.0273454311302572E-3</v>
      </c>
      <c r="M26" s="1">
        <f>100*IF(Table2[[#This Row],[Nc Analytic]]&gt;0, Table2[[#This Row],[Absolute Error]]/Table2[[#This Row],[Nc Analytic]],1)</f>
        <v>5.4929632430336182E-2</v>
      </c>
    </row>
    <row r="27" spans="1:13" x14ac:dyDescent="0.2">
      <c r="A27" s="1">
        <v>2.6</v>
      </c>
      <c r="B27">
        <v>3.6189999999999998E-3</v>
      </c>
      <c r="C27">
        <v>3.7002600735867898E-3</v>
      </c>
      <c r="D27" s="2">
        <f>ABS(Table6[[#This Row],[Pb Analytic]]-Table6[[#This Row],[Pb Simulation]])</f>
        <v>8.1260073586789973E-5</v>
      </c>
      <c r="E27" s="1">
        <f>100*IF(Table6[[#This Row],[Pb Analytic]]&gt;0, Table6[[#This Row],[Absolute Error]]/Table6[[#This Row],[Pb Analytic]],1)</f>
        <v>2.1960638433725492</v>
      </c>
      <c r="F27">
        <v>0.61580199999999996</v>
      </c>
      <c r="G27">
        <v>0.61650965244996503</v>
      </c>
      <c r="H27" s="2">
        <f>ABS(Table7[[#This Row],[Pd Analytic]]-Table7[[#This Row],[Pd Simulation]])</f>
        <v>7.0765244996506826E-4</v>
      </c>
      <c r="I27" s="1">
        <f>100*IF(Table7[[#This Row],[Pd Analytic]]&gt;0, Table7[[#This Row],[Absolute Error]]/Table7[[#This Row],[Pd Analytic]],1)</f>
        <v>0.11478367729570954</v>
      </c>
      <c r="J27">
        <v>5.7978560000000003</v>
      </c>
      <c r="K27">
        <v>5.7962295165484896</v>
      </c>
      <c r="L27" s="2">
        <f>ABS(Table2[[#This Row],[Nc Analytic]]-Table2[[#This Row],[Nc Simulation]])</f>
        <v>1.6264834515107296E-3</v>
      </c>
      <c r="M27" s="1">
        <f>100*IF(Table2[[#This Row],[Nc Analytic]]&gt;0, Table2[[#This Row],[Absolute Error]]/Table2[[#This Row],[Nc Analytic]],1)</f>
        <v>2.8061060157591206E-2</v>
      </c>
    </row>
    <row r="28" spans="1:13" x14ac:dyDescent="0.2">
      <c r="A28" s="1">
        <v>2.7</v>
      </c>
      <c r="B28">
        <v>4.8079999999999998E-3</v>
      </c>
      <c r="C28">
        <v>5.0163326426538998E-3</v>
      </c>
      <c r="D28" s="2">
        <f>ABS(Table6[[#This Row],[Pb Analytic]]-Table6[[#This Row],[Pb Simulation]])</f>
        <v>2.0833264265390002E-4</v>
      </c>
      <c r="E28" s="1">
        <f>100*IF(Table6[[#This Row],[Pb Analytic]]&gt;0, Table6[[#This Row],[Absolute Error]]/Table6[[#This Row],[Pb Analytic]],1)</f>
        <v>4.153086676956919</v>
      </c>
      <c r="F28">
        <v>0.62826800000000005</v>
      </c>
      <c r="G28">
        <v>0.62832712593719497</v>
      </c>
      <c r="H28" s="2">
        <f>ABS(Table7[[#This Row],[Pd Analytic]]-Table7[[#This Row],[Pd Simulation]])</f>
        <v>5.9125937194925982E-5</v>
      </c>
      <c r="I28" s="1">
        <f>100*IF(Table7[[#This Row],[Pd Analytic]]&gt;0, Table7[[#This Row],[Absolute Error]]/Table7[[#This Row],[Pd Analytic]],1)</f>
        <v>9.4100564426110693E-3</v>
      </c>
      <c r="J28">
        <v>6.064057</v>
      </c>
      <c r="K28">
        <v>6.0794223819256903</v>
      </c>
      <c r="L28" s="2">
        <f>ABS(Table2[[#This Row],[Nc Analytic]]-Table2[[#This Row],[Nc Simulation]])</f>
        <v>1.5365381925690258E-2</v>
      </c>
      <c r="M28" s="1">
        <f>100*IF(Table2[[#This Row],[Nc Analytic]]&gt;0, Table2[[#This Row],[Absolute Error]]/Table2[[#This Row],[Nc Analytic]],1)</f>
        <v>0.2527441089037013</v>
      </c>
    </row>
    <row r="29" spans="1:13" x14ac:dyDescent="0.2">
      <c r="A29" s="1">
        <v>2.8</v>
      </c>
      <c r="B29">
        <v>6.8110000000000002E-3</v>
      </c>
      <c r="C29">
        <v>6.6570104671115401E-3</v>
      </c>
      <c r="D29" s="2">
        <f>ABS(Table6[[#This Row],[Pb Analytic]]-Table6[[#This Row],[Pb Simulation]])</f>
        <v>1.5398953288846013E-4</v>
      </c>
      <c r="E29" s="1">
        <f>100*IF(Table6[[#This Row],[Pb Analytic]]&gt;0, Table6[[#This Row],[Absolute Error]]/Table6[[#This Row],[Pb Analytic]],1)</f>
        <v>2.3131934920221897</v>
      </c>
      <c r="F29">
        <v>0.63893200000000006</v>
      </c>
      <c r="G29">
        <v>0.63905641254006096</v>
      </c>
      <c r="H29" s="2">
        <f>ABS(Table7[[#This Row],[Pd Analytic]]-Table7[[#This Row],[Pd Simulation]])</f>
        <v>1.2441254006090308E-4</v>
      </c>
      <c r="I29" s="1">
        <f>100*IF(Table7[[#This Row],[Pd Analytic]]&gt;0, Table7[[#This Row],[Absolute Error]]/Table7[[#This Row],[Pd Analytic]],1)</f>
        <v>1.9468162374961528E-2</v>
      </c>
      <c r="J29">
        <v>6.3622680000000003</v>
      </c>
      <c r="K29">
        <v>6.36007628091643</v>
      </c>
      <c r="L29" s="2">
        <f>ABS(Table2[[#This Row],[Nc Analytic]]-Table2[[#This Row],[Nc Simulation]])</f>
        <v>2.1917190835702982E-3</v>
      </c>
      <c r="M29" s="1">
        <f>100*IF(Table2[[#This Row],[Nc Analytic]]&gt;0, Table2[[#This Row],[Absolute Error]]/Table2[[#This Row],[Nc Analytic]],1)</f>
        <v>3.4460578564861032E-2</v>
      </c>
    </row>
    <row r="30" spans="1:13" x14ac:dyDescent="0.2">
      <c r="A30" s="1">
        <v>2.9</v>
      </c>
      <c r="B30">
        <v>8.7049999999999992E-3</v>
      </c>
      <c r="C30">
        <v>8.6617568065123097E-3</v>
      </c>
      <c r="D30" s="2">
        <f>ABS(Table6[[#This Row],[Pb Analytic]]-Table6[[#This Row],[Pb Simulation]])</f>
        <v>4.3243193487689513E-5</v>
      </c>
      <c r="E30" s="1">
        <f>100*IF(Table6[[#This Row],[Pb Analytic]]&gt;0, Table6[[#This Row],[Absolute Error]]/Table6[[#This Row],[Pb Analytic]],1)</f>
        <v>0.49924275702565646</v>
      </c>
      <c r="F30">
        <v>0.64782200000000001</v>
      </c>
      <c r="G30">
        <v>0.64870612972908903</v>
      </c>
      <c r="H30" s="2">
        <f>ABS(Table7[[#This Row],[Pd Analytic]]-Table7[[#This Row],[Pd Simulation]])</f>
        <v>8.8412972908902265E-4</v>
      </c>
      <c r="I30" s="1">
        <f>100*IF(Table7[[#This Row],[Pd Analytic]]&gt;0, Table7[[#This Row],[Absolute Error]]/Table7[[#This Row],[Pd Analytic]],1)</f>
        <v>0.13629125555792893</v>
      </c>
      <c r="J30">
        <v>6.6328649999999998</v>
      </c>
      <c r="K30">
        <v>6.6373764576898298</v>
      </c>
      <c r="L30" s="2">
        <f>ABS(Table2[[#This Row],[Nc Analytic]]-Table2[[#This Row],[Nc Simulation]])</f>
        <v>4.5114576898299674E-3</v>
      </c>
      <c r="M30" s="1">
        <f>100*IF(Table2[[#This Row],[Nc Analytic]]&gt;0, Table2[[#This Row],[Absolute Error]]/Table2[[#This Row],[Nc Analytic]],1)</f>
        <v>6.7970495851612453E-2</v>
      </c>
    </row>
    <row r="31" spans="1:13" x14ac:dyDescent="0.2">
      <c r="A31" s="1">
        <v>3</v>
      </c>
      <c r="B31">
        <v>1.1240999999999999E-2</v>
      </c>
      <c r="C31">
        <v>1.1066308118593399E-2</v>
      </c>
      <c r="D31" s="2">
        <f>ABS(Table6[[#This Row],[Pb Analytic]]-Table6[[#This Row],[Pb Simulation]])</f>
        <v>1.7469188140659987E-4</v>
      </c>
      <c r="E31" s="1">
        <f>100*IF(Table6[[#This Row],[Pb Analytic]]&gt;0, Table6[[#This Row],[Absolute Error]]/Table6[[#This Row],[Pb Analytic]],1)</f>
        <v>1.5785922417349461</v>
      </c>
      <c r="F31">
        <v>0.65705400000000003</v>
      </c>
      <c r="G31">
        <v>0.65728720662097595</v>
      </c>
      <c r="H31" s="2">
        <f>ABS(Table7[[#This Row],[Pd Analytic]]-Table7[[#This Row],[Pd Simulation]])</f>
        <v>2.3320662097592315E-4</v>
      </c>
      <c r="I31" s="1">
        <f>100*IF(Table7[[#This Row],[Pd Analytic]]&gt;0, Table7[[#This Row],[Absolute Error]]/Table7[[#This Row],[Pd Analytic]],1)</f>
        <v>3.548017040751586E-2</v>
      </c>
      <c r="J31">
        <v>6.8993180000000001</v>
      </c>
      <c r="K31">
        <v>6.9105243153700799</v>
      </c>
      <c r="L31" s="2">
        <f>ABS(Table2[[#This Row],[Nc Analytic]]-Table2[[#This Row],[Nc Simulation]])</f>
        <v>1.1206315370079878E-2</v>
      </c>
      <c r="M31" s="1">
        <f>100*IF(Table2[[#This Row],[Nc Analytic]]&gt;0, Table2[[#This Row],[Absolute Error]]/Table2[[#This Row],[Nc Analytic]],1)</f>
        <v>0.1621630264024293</v>
      </c>
    </row>
    <row r="32" spans="1:13" x14ac:dyDescent="0.2">
      <c r="A32" s="1">
        <v>3.1</v>
      </c>
      <c r="B32">
        <v>1.4262E-2</v>
      </c>
      <c r="C32">
        <v>1.39012650637944E-2</v>
      </c>
      <c r="D32" s="2">
        <f>ABS(Table6[[#This Row],[Pb Analytic]]-Table6[[#This Row],[Pb Simulation]])</f>
        <v>3.607349362056006E-4</v>
      </c>
      <c r="E32" s="1">
        <f>100*IF(Table6[[#This Row],[Pb Analytic]]&gt;0, Table6[[#This Row],[Absolute Error]]/Table6[[#This Row],[Pb Analytic]],1)</f>
        <v>2.5949791947002607</v>
      </c>
      <c r="F32">
        <v>0.66498199999999996</v>
      </c>
      <c r="G32">
        <v>0.66481383897348301</v>
      </c>
      <c r="H32" s="2">
        <f>ABS(Table7[[#This Row],[Pd Analytic]]-Table7[[#This Row],[Pd Simulation]])</f>
        <v>1.681610265169553E-4</v>
      </c>
      <c r="I32" s="1">
        <f>100*IF(Table7[[#This Row],[Pd Analytic]]&gt;0, Table7[[#This Row],[Absolute Error]]/Table7[[#This Row],[Pd Analytic]],1)</f>
        <v>2.5294453373083683E-2</v>
      </c>
      <c r="J32">
        <v>7.1940770000000001</v>
      </c>
      <c r="K32">
        <v>7.1787518799378303</v>
      </c>
      <c r="L32" s="2">
        <f>ABS(Table2[[#This Row],[Nc Analytic]]-Table2[[#This Row],[Nc Simulation]])</f>
        <v>1.5325120062169795E-2</v>
      </c>
      <c r="M32" s="1">
        <f>100*IF(Table2[[#This Row],[Nc Analytic]]&gt;0, Table2[[#This Row],[Absolute Error]]/Table2[[#This Row],[Nc Analytic]],1)</f>
        <v>0.2134788932460292</v>
      </c>
    </row>
    <row r="33" spans="1:13" x14ac:dyDescent="0.2">
      <c r="A33" s="1">
        <v>3.2</v>
      </c>
      <c r="B33">
        <v>1.7391E-2</v>
      </c>
      <c r="C33">
        <v>1.7190956391638101E-2</v>
      </c>
      <c r="D33" s="2">
        <f>ABS(Table6[[#This Row],[Pb Analytic]]-Table6[[#This Row],[Pb Simulation]])</f>
        <v>2.0004360836189949E-4</v>
      </c>
      <c r="E33" s="1">
        <f>100*IF(Table6[[#This Row],[Pb Analytic]]&gt;0, Table6[[#This Row],[Absolute Error]]/Table6[[#This Row],[Pb Analytic]],1)</f>
        <v>1.1636560747673308</v>
      </c>
      <c r="F33">
        <v>0.67218299999999997</v>
      </c>
      <c r="G33">
        <v>0.67130431700551396</v>
      </c>
      <c r="H33" s="2">
        <f>ABS(Table7[[#This Row],[Pd Analytic]]-Table7[[#This Row],[Pd Simulation]])</f>
        <v>8.7868299448601306E-4</v>
      </c>
      <c r="I33" s="1">
        <f>100*IF(Table7[[#This Row],[Pd Analytic]]&gt;0, Table7[[#This Row],[Absolute Error]]/Table7[[#This Row],[Pd Analytic]],1)</f>
        <v>0.13089190285645008</v>
      </c>
      <c r="J33">
        <v>7.444356</v>
      </c>
      <c r="K33">
        <v>7.4413365683820398</v>
      </c>
      <c r="L33" s="2">
        <f>ABS(Table2[[#This Row],[Nc Analytic]]-Table2[[#This Row],[Nc Simulation]])</f>
        <v>3.0194316179601444E-3</v>
      </c>
      <c r="M33" s="1">
        <f>100*IF(Table2[[#This Row],[Nc Analytic]]&gt;0, Table2[[#This Row],[Absolute Error]]/Table2[[#This Row],[Nc Analytic]],1)</f>
        <v>4.0576468893902692E-2</v>
      </c>
    </row>
    <row r="34" spans="1:13" x14ac:dyDescent="0.2">
      <c r="A34" s="1">
        <v>3.3</v>
      </c>
      <c r="B34">
        <v>2.1094000000000002E-2</v>
      </c>
      <c r="C34">
        <v>2.095263903449E-2</v>
      </c>
      <c r="D34" s="2">
        <f>ABS(Table6[[#This Row],[Pb Analytic]]-Table6[[#This Row],[Pb Simulation]])</f>
        <v>1.4136096551000191E-4</v>
      </c>
      <c r="E34" s="1">
        <f>100*IF(Table6[[#This Row],[Pb Analytic]]&gt;0, Table6[[#This Row],[Absolute Error]]/Table6[[#This Row],[Pb Analytic]],1)</f>
        <v>0.67466902511568383</v>
      </c>
      <c r="F34">
        <v>0.67686999999999997</v>
      </c>
      <c r="G34">
        <v>0.67678163570208505</v>
      </c>
      <c r="H34" s="2">
        <f>ABS(Table7[[#This Row],[Pd Analytic]]-Table7[[#This Row],[Pd Simulation]])</f>
        <v>8.8364297914922396E-5</v>
      </c>
      <c r="I34" s="1">
        <f>100*IF(Table7[[#This Row],[Pd Analytic]]&gt;0, Table7[[#This Row],[Absolute Error]]/Table7[[#This Row],[Pd Analytic]],1)</f>
        <v>1.3056544866684266E-2</v>
      </c>
      <c r="J34">
        <v>7.7060529999999998</v>
      </c>
      <c r="K34">
        <v>7.6976150868199396</v>
      </c>
      <c r="L34" s="2">
        <f>ABS(Table2[[#This Row],[Nc Analytic]]-Table2[[#This Row],[Nc Simulation]])</f>
        <v>8.4379131800602636E-3</v>
      </c>
      <c r="M34" s="1">
        <f>100*IF(Table2[[#This Row],[Nc Analytic]]&gt;0, Table2[[#This Row],[Absolute Error]]/Table2[[#This Row],[Nc Analytic]],1)</f>
        <v>0.10961723968905489</v>
      </c>
    </row>
    <row r="35" spans="1:13" x14ac:dyDescent="0.2">
      <c r="A35" s="1">
        <v>3.4</v>
      </c>
      <c r="B35">
        <v>2.4282000000000001E-2</v>
      </c>
      <c r="C35">
        <v>2.51960638514672E-2</v>
      </c>
      <c r="D35" s="2">
        <f>ABS(Table6[[#This Row],[Pb Analytic]]-Table6[[#This Row],[Pb Simulation]])</f>
        <v>9.1406385146719851E-4</v>
      </c>
      <c r="E35" s="1">
        <f>100*IF(Table6[[#This Row],[Pb Analytic]]&gt;0, Table6[[#This Row],[Absolute Error]]/Table6[[#This Row],[Pb Analytic]],1)</f>
        <v>3.6278041556636684</v>
      </c>
      <c r="F35">
        <v>0.68098499999999995</v>
      </c>
      <c r="G35">
        <v>0.68127383387580398</v>
      </c>
      <c r="H35" s="2">
        <f>ABS(Table7[[#This Row],[Pd Analytic]]-Table7[[#This Row],[Pd Simulation]])</f>
        <v>2.8883387580402875E-4</v>
      </c>
      <c r="I35" s="1">
        <f>100*IF(Table7[[#This Row],[Pd Analytic]]&gt;0, Table7[[#This Row],[Absolute Error]]/Table7[[#This Row],[Pd Analytic]],1)</f>
        <v>4.2396149894798847E-2</v>
      </c>
      <c r="J35">
        <v>7.9310859999999996</v>
      </c>
      <c r="K35">
        <v>7.9469954532604801</v>
      </c>
      <c r="L35" s="2">
        <f>ABS(Table2[[#This Row],[Nc Analytic]]-Table2[[#This Row],[Nc Simulation]])</f>
        <v>1.5909453260480433E-2</v>
      </c>
      <c r="M35" s="1">
        <f>100*IF(Table2[[#This Row],[Nc Analytic]]&gt;0, Table2[[#This Row],[Absolute Error]]/Table2[[#This Row],[Nc Analytic]],1)</f>
        <v>0.20019456855173021</v>
      </c>
    </row>
    <row r="36" spans="1:13" x14ac:dyDescent="0.2">
      <c r="A36" s="1">
        <v>3.5</v>
      </c>
      <c r="B36">
        <v>2.9911E-2</v>
      </c>
      <c r="C36">
        <v>2.99234035487565E-2</v>
      </c>
      <c r="D36" s="2">
        <f>ABS(Table6[[#This Row],[Pb Analytic]]-Table6[[#This Row],[Pb Simulation]])</f>
        <v>1.2403548756499683E-5</v>
      </c>
      <c r="E36" s="1">
        <f>100*IF(Table6[[#This Row],[Pb Analytic]]&gt;0, Table6[[#This Row],[Absolute Error]]/Table6[[#This Row],[Pb Analytic]],1)</f>
        <v>4.1450995827695965E-2</v>
      </c>
      <c r="F36">
        <v>0.68543699999999996</v>
      </c>
      <c r="G36">
        <v>0.68481404429710502</v>
      </c>
      <c r="H36" s="2">
        <f>ABS(Table7[[#This Row],[Pd Analytic]]-Table7[[#This Row],[Pd Simulation]])</f>
        <v>6.2295570289494506E-4</v>
      </c>
      <c r="I36" s="1">
        <f>100*IF(Table7[[#This Row],[Pd Analytic]]&gt;0, Table7[[#This Row],[Absolute Error]]/Table7[[#This Row],[Pd Analytic]],1)</f>
        <v>9.0967133060822145E-2</v>
      </c>
      <c r="J36">
        <v>8.2044309999999996</v>
      </c>
      <c r="K36">
        <v>8.1889663976590903</v>
      </c>
      <c r="L36" s="2">
        <f>ABS(Table2[[#This Row],[Nc Analytic]]-Table2[[#This Row],[Nc Simulation]])</f>
        <v>1.5464602340909295E-2</v>
      </c>
      <c r="M36" s="1">
        <f>100*IF(Table2[[#This Row],[Nc Analytic]]&gt;0, Table2[[#This Row],[Absolute Error]]/Table2[[#This Row],[Nc Analytic]],1)</f>
        <v>0.18884681643497803</v>
      </c>
    </row>
    <row r="37" spans="1:13" x14ac:dyDescent="0.2">
      <c r="A37" s="1">
        <v>3.6</v>
      </c>
      <c r="B37">
        <v>3.4995999999999999E-2</v>
      </c>
      <c r="C37">
        <v>3.51295111753816E-2</v>
      </c>
      <c r="D37" s="2">
        <f>ABS(Table6[[#This Row],[Pb Analytic]]-Table6[[#This Row],[Pb Simulation]])</f>
        <v>1.3351117538160095E-4</v>
      </c>
      <c r="E37" s="1">
        <f>100*IF(Table6[[#This Row],[Pb Analytic]]&gt;0, Table6[[#This Row],[Absolute Error]]/Table6[[#This Row],[Pb Analytic]],1)</f>
        <v>0.38005417927694995</v>
      </c>
      <c r="F37">
        <v>0.68751300000000004</v>
      </c>
      <c r="G37">
        <v>0.68744026851685403</v>
      </c>
      <c r="H37" s="2">
        <f>ABS(Table7[[#This Row],[Pd Analytic]]-Table7[[#This Row],[Pd Simulation]])</f>
        <v>7.2731483146015741E-5</v>
      </c>
      <c r="I37" s="1">
        <f>100*IF(Table7[[#This Row],[Pd Analytic]]&gt;0, Table7[[#This Row],[Absolute Error]]/Table7[[#This Row],[Pd Analytic]],1)</f>
        <v>1.0580044038289063E-2</v>
      </c>
      <c r="J37">
        <v>8.4329440000000009</v>
      </c>
      <c r="K37">
        <v>8.4231036930899705</v>
      </c>
      <c r="L37" s="2">
        <f>ABS(Table2[[#This Row],[Nc Analytic]]-Table2[[#This Row],[Nc Simulation]])</f>
        <v>9.8403069100303497E-3</v>
      </c>
      <c r="M37" s="1">
        <f>100*IF(Table2[[#This Row],[Nc Analytic]]&gt;0, Table2[[#This Row],[Absolute Error]]/Table2[[#This Row],[Nc Analytic]],1)</f>
        <v>0.11682519019803833</v>
      </c>
    </row>
    <row r="38" spans="1:13" x14ac:dyDescent="0.2">
      <c r="A38" s="1">
        <v>3.7</v>
      </c>
      <c r="B38">
        <v>4.0631E-2</v>
      </c>
      <c r="C38">
        <v>4.0802456757138499E-2</v>
      </c>
      <c r="D38" s="2">
        <f>ABS(Table6[[#This Row],[Pb Analytic]]-Table6[[#This Row],[Pb Simulation]])</f>
        <v>1.7145675713849812E-4</v>
      </c>
      <c r="E38" s="1">
        <f>100*IF(Table6[[#This Row],[Pb Analytic]]&gt;0, Table6[[#This Row],[Absolute Error]]/Table6[[#This Row],[Pb Analytic]],1)</f>
        <v>0.42021184694595948</v>
      </c>
      <c r="F38">
        <v>0.69005099999999997</v>
      </c>
      <c r="G38">
        <v>0.68919491387419496</v>
      </c>
      <c r="H38" s="2">
        <f>ABS(Table7[[#This Row],[Pd Analytic]]-Table7[[#This Row],[Pd Simulation]])</f>
        <v>8.560861258050112E-4</v>
      </c>
      <c r="I38" s="1">
        <f>100*IF(Table7[[#This Row],[Pd Analytic]]&gt;0, Table7[[#This Row],[Absolute Error]]/Table7[[#This Row],[Pd Analytic]],1)</f>
        <v>0.12421538647066691</v>
      </c>
      <c r="J38">
        <v>8.6542600000000007</v>
      </c>
      <c r="K38">
        <v>8.6490732726676303</v>
      </c>
      <c r="L38" s="2">
        <f>ABS(Table2[[#This Row],[Nc Analytic]]-Table2[[#This Row],[Nc Simulation]])</f>
        <v>5.1867273323704666E-3</v>
      </c>
      <c r="M38" s="1">
        <f>100*IF(Table2[[#This Row],[Nc Analytic]]&gt;0, Table2[[#This Row],[Absolute Error]]/Table2[[#This Row],[Nc Analytic]],1)</f>
        <v>5.9968590493519151E-2</v>
      </c>
    </row>
    <row r="39" spans="1:13" x14ac:dyDescent="0.2">
      <c r="A39" s="1">
        <v>3.8</v>
      </c>
      <c r="B39">
        <v>4.7646000000000001E-2</v>
      </c>
      <c r="C39">
        <v>4.6924277126295703E-2</v>
      </c>
      <c r="D39" s="2">
        <f>ABS(Table6[[#This Row],[Pb Analytic]]-Table6[[#This Row],[Pb Simulation]])</f>
        <v>7.2172287370429744E-4</v>
      </c>
      <c r="E39" s="1">
        <f>100*IF(Table6[[#This Row],[Pb Analytic]]&gt;0, Table6[[#This Row],[Absolute Error]]/Table6[[#This Row],[Pb Analytic]],1)</f>
        <v>1.5380585869480643</v>
      </c>
      <c r="F39">
        <v>0.68988300000000002</v>
      </c>
      <c r="G39">
        <v>0.69012414545019496</v>
      </c>
      <c r="H39" s="2">
        <f>ABS(Table7[[#This Row],[Pd Analytic]]-Table7[[#This Row],[Pd Simulation]])</f>
        <v>2.4114545019493505E-4</v>
      </c>
      <c r="I39" s="1">
        <f>100*IF(Table7[[#This Row],[Pd Analytic]]&gt;0, Table7[[#This Row],[Absolute Error]]/Table7[[#This Row],[Pd Analytic]],1)</f>
        <v>3.494232911349978E-2</v>
      </c>
      <c r="J39">
        <v>8.8750479999999996</v>
      </c>
      <c r="K39">
        <v>8.8666312523415591</v>
      </c>
      <c r="L39" s="2">
        <f>ABS(Table2[[#This Row],[Nc Analytic]]-Table2[[#This Row],[Nc Simulation]])</f>
        <v>8.416747658440471E-3</v>
      </c>
      <c r="M39" s="1">
        <f>100*IF(Table2[[#This Row],[Nc Analytic]]&gt;0, Table2[[#This Row],[Absolute Error]]/Table2[[#This Row],[Nc Analytic]],1)</f>
        <v>9.4926104615185386E-2</v>
      </c>
    </row>
    <row r="40" spans="1:13" x14ac:dyDescent="0.2">
      <c r="A40" s="1">
        <v>3.9</v>
      </c>
      <c r="B40">
        <v>5.3245000000000001E-2</v>
      </c>
      <c r="C40">
        <v>5.3471869562061097E-2</v>
      </c>
      <c r="D40" s="2">
        <f>ABS(Table6[[#This Row],[Pb Analytic]]-Table6[[#This Row],[Pb Simulation]])</f>
        <v>2.2686956206109665E-4</v>
      </c>
      <c r="E40" s="1">
        <f>100*IF(Table6[[#This Row],[Pb Analytic]]&gt;0, Table6[[#This Row],[Absolute Error]]/Table6[[#This Row],[Pb Analytic]],1)</f>
        <v>0.42427834283554433</v>
      </c>
      <c r="F40">
        <v>0.69052800000000003</v>
      </c>
      <c r="G40">
        <v>0.69027711260743096</v>
      </c>
      <c r="H40" s="2">
        <f>ABS(Table7[[#This Row],[Pd Analytic]]-Table7[[#This Row],[Pd Simulation]])</f>
        <v>2.5088739256906578E-4</v>
      </c>
      <c r="I40" s="1">
        <f>100*IF(Table7[[#This Row],[Pd Analytic]]&gt;0, Table7[[#This Row],[Absolute Error]]/Table7[[#This Row],[Pd Analytic]],1)</f>
        <v>3.6345894711961646E-2</v>
      </c>
      <c r="J40">
        <v>9.0720510000000001</v>
      </c>
      <c r="K40">
        <v>9.07562118704592</v>
      </c>
      <c r="L40" s="2">
        <f>ABS(Table2[[#This Row],[Nc Analytic]]-Table2[[#This Row],[Nc Simulation]])</f>
        <v>3.570187045919937E-3</v>
      </c>
      <c r="M40" s="1">
        <f>100*IF(Table2[[#This Row],[Nc Analytic]]&gt;0, Table2[[#This Row],[Absolute Error]]/Table2[[#This Row],[Nc Analytic]],1)</f>
        <v>3.9338211372416478E-2</v>
      </c>
    </row>
    <row r="41" spans="1:13" x14ac:dyDescent="0.2">
      <c r="A41" s="1">
        <v>4</v>
      </c>
      <c r="B41">
        <v>6.0425E-2</v>
      </c>
      <c r="C41">
        <v>6.0417962243338501E-2</v>
      </c>
      <c r="D41" s="2">
        <f>ABS(Table6[[#This Row],[Pb Analytic]]-Table6[[#This Row],[Pb Simulation]])</f>
        <v>7.0377566614987508E-6</v>
      </c>
      <c r="E41" s="1">
        <f>100*IF(Table6[[#This Row],[Pb Analytic]]&gt;0, Table6[[#This Row],[Absolute Error]]/Table6[[#This Row],[Pb Analytic]],1)</f>
        <v>1.1648450891398134E-2</v>
      </c>
      <c r="F41">
        <v>0.69018800000000002</v>
      </c>
      <c r="G41">
        <v>0.68970510946685704</v>
      </c>
      <c r="H41" s="2">
        <f>ABS(Table7[[#This Row],[Pd Analytic]]-Table7[[#This Row],[Pd Simulation]])</f>
        <v>4.828905331429878E-4</v>
      </c>
      <c r="I41" s="1">
        <f>100*IF(Table7[[#This Row],[Pd Analytic]]&gt;0, Table7[[#This Row],[Absolute Error]]/Table7[[#This Row],[Pd Analytic]],1)</f>
        <v>7.0014057676948752E-2</v>
      </c>
      <c r="J41">
        <v>9.2800139999999995</v>
      </c>
      <c r="K41">
        <v>9.2759690267614996</v>
      </c>
      <c r="L41" s="2">
        <f>ABS(Table2[[#This Row],[Nc Analytic]]-Table2[[#This Row],[Nc Simulation]])</f>
        <v>4.0449732384999493E-3</v>
      </c>
      <c r="M41" s="1">
        <f>100*IF(Table2[[#This Row],[Nc Analytic]]&gt;0, Table2[[#This Row],[Absolute Error]]/Table2[[#This Row],[Nc Analytic]],1)</f>
        <v>4.3607015362277061E-2</v>
      </c>
    </row>
    <row r="42" spans="1:13" x14ac:dyDescent="0.2">
      <c r="A42" s="1">
        <v>4.0999999999999996</v>
      </c>
      <c r="B42">
        <v>6.8471000000000004E-2</v>
      </c>
      <c r="C42">
        <v>6.7732101952380303E-2</v>
      </c>
      <c r="D42" s="2">
        <f>ABS(Table6[[#This Row],[Pb Analytic]]-Table6[[#This Row],[Pb Simulation]])</f>
        <v>7.3889804761970157E-4</v>
      </c>
      <c r="E42" s="1">
        <f>100*IF(Table6[[#This Row],[Pb Analytic]]&gt;0, Table6[[#This Row],[Absolute Error]]/Table6[[#This Row],[Pb Analytic]],1)</f>
        <v>1.0909126194536098</v>
      </c>
      <c r="F42">
        <v>0.68835000000000002</v>
      </c>
      <c r="G42">
        <v>0.68846072300605199</v>
      </c>
      <c r="H42" s="2">
        <f>ABS(Table7[[#This Row],[Pd Analytic]]-Table7[[#This Row],[Pd Simulation]])</f>
        <v>1.107230060519715E-4</v>
      </c>
      <c r="I42" s="1">
        <f>100*IF(Table7[[#This Row],[Pd Analytic]]&gt;0, Table7[[#This Row],[Absolute Error]]/Table7[[#This Row],[Pd Analytic]],1)</f>
        <v>1.6082690319429913E-2</v>
      </c>
      <c r="J42">
        <v>9.4769319999999997</v>
      </c>
      <c r="K42">
        <v>9.4676763106448707</v>
      </c>
      <c r="L42" s="2">
        <f>ABS(Table2[[#This Row],[Nc Analytic]]-Table2[[#This Row],[Nc Simulation]])</f>
        <v>9.2556893551289932E-3</v>
      </c>
      <c r="M42" s="1">
        <f>100*IF(Table2[[#This Row],[Nc Analytic]]&gt;0, Table2[[#This Row],[Absolute Error]]/Table2[[#This Row],[Nc Analytic]],1)</f>
        <v>9.7760939975550992E-2</v>
      </c>
    </row>
    <row r="43" spans="1:13" x14ac:dyDescent="0.2">
      <c r="A43" s="1">
        <v>4.2</v>
      </c>
      <c r="B43">
        <v>7.4606000000000006E-2</v>
      </c>
      <c r="C43">
        <v>7.5381610026186902E-2</v>
      </c>
      <c r="D43" s="2">
        <f>ABS(Table6[[#This Row],[Pb Analytic]]-Table6[[#This Row],[Pb Simulation]])</f>
        <v>7.756100261868959E-4</v>
      </c>
      <c r="E43" s="1">
        <f>100*IF(Table6[[#This Row],[Pb Analytic]]&gt;0, Table6[[#This Row],[Absolute Error]]/Table6[[#This Row],[Pb Analytic]],1)</f>
        <v>1.0289114625138092</v>
      </c>
      <c r="F43">
        <v>0.68642199999999998</v>
      </c>
      <c r="G43">
        <v>0.686597013372097</v>
      </c>
      <c r="H43" s="2">
        <f>ABS(Table7[[#This Row],[Pd Analytic]]-Table7[[#This Row],[Pd Simulation]])</f>
        <v>1.750133720970215E-4</v>
      </c>
      <c r="I43" s="1">
        <f>100*IF(Table7[[#This Row],[Pd Analytic]]&gt;0, Table7[[#This Row],[Absolute Error]]/Table7[[#This Row],[Pd Analytic]],1)</f>
        <v>2.5489969907890365E-2</v>
      </c>
      <c r="J43">
        <v>9.6206639999999997</v>
      </c>
      <c r="K43">
        <v>9.6508121502156303</v>
      </c>
      <c r="L43" s="2">
        <f>ABS(Table2[[#This Row],[Nc Analytic]]-Table2[[#This Row],[Nc Simulation]])</f>
        <v>3.0148150215630665E-2</v>
      </c>
      <c r="M43" s="1">
        <f>100*IF(Table2[[#This Row],[Nc Analytic]]&gt;0, Table2[[#This Row],[Absolute Error]]/Table2[[#This Row],[Nc Analytic]],1)</f>
        <v>0.31238977348613151</v>
      </c>
    </row>
    <row r="44" spans="1:13" x14ac:dyDescent="0.2">
      <c r="A44" s="1">
        <v>4.3</v>
      </c>
      <c r="B44">
        <v>8.3960000000000007E-2</v>
      </c>
      <c r="C44">
        <v>8.3332469455997094E-2</v>
      </c>
      <c r="D44" s="2">
        <f>ABS(Table6[[#This Row],[Pb Analytic]]-Table6[[#This Row],[Pb Simulation]])</f>
        <v>6.275305440029133E-4</v>
      </c>
      <c r="E44" s="1">
        <f>100*IF(Table6[[#This Row],[Pb Analytic]]&gt;0, Table6[[#This Row],[Absolute Error]]/Table6[[#This Row],[Pb Analytic]],1)</f>
        <v>0.75304445925999441</v>
      </c>
      <c r="F44">
        <v>0.68369199999999997</v>
      </c>
      <c r="G44">
        <v>0.68416676029582202</v>
      </c>
      <c r="H44" s="2">
        <f>ABS(Table7[[#This Row],[Pd Analytic]]-Table7[[#This Row],[Pd Simulation]])</f>
        <v>4.7476029582205204E-4</v>
      </c>
      <c r="I44" s="1">
        <f>100*IF(Table7[[#This Row],[Pd Analytic]]&gt;0, Table7[[#This Row],[Absolute Error]]/Table7[[#This Row],[Pd Analytic]],1)</f>
        <v>6.9392481975706313E-2</v>
      </c>
      <c r="J44">
        <v>9.8240890000000007</v>
      </c>
      <c r="K44">
        <v>9.82550451988328</v>
      </c>
      <c r="L44" s="2">
        <f>ABS(Table2[[#This Row],[Nc Analytic]]-Table2[[#This Row],[Nc Simulation]])</f>
        <v>1.4155198832792593E-3</v>
      </c>
      <c r="M44" s="1">
        <f>100*IF(Table2[[#This Row],[Nc Analytic]]&gt;0, Table2[[#This Row],[Absolute Error]]/Table2[[#This Row],[Nc Analytic]],1)</f>
        <v>1.4406587269027835E-2</v>
      </c>
    </row>
    <row r="45" spans="1:13" x14ac:dyDescent="0.2">
      <c r="A45" s="1">
        <v>4.4000000000000004</v>
      </c>
      <c r="B45">
        <v>9.1478000000000004E-2</v>
      </c>
      <c r="C45">
        <v>9.1550117849937093E-2</v>
      </c>
      <c r="D45" s="2">
        <f>ABS(Table6[[#This Row],[Pb Analytic]]-Table6[[#This Row],[Pb Simulation]])</f>
        <v>7.2117849937089473E-5</v>
      </c>
      <c r="E45" s="1">
        <f>100*IF(Table6[[#This Row],[Pb Analytic]]&gt;0, Table6[[#This Row],[Absolute Error]]/Table6[[#This Row],[Pb Analytic]],1)</f>
        <v>7.8774174879053999E-2</v>
      </c>
      <c r="F45">
        <v>0.68158799999999997</v>
      </c>
      <c r="G45">
        <v>0.68122179864018195</v>
      </c>
      <c r="H45" s="2">
        <f>ABS(Table7[[#This Row],[Pd Analytic]]-Table7[[#This Row],[Pd Simulation]])</f>
        <v>3.6620135981801916E-4</v>
      </c>
      <c r="I45" s="1">
        <f>100*IF(Table7[[#This Row],[Pd Analytic]]&gt;0, Table7[[#This Row],[Absolute Error]]/Table7[[#This Row],[Pd Analytic]],1)</f>
        <v>5.3756553379385466E-2</v>
      </c>
      <c r="J45">
        <v>9.9931730000000005</v>
      </c>
      <c r="K45">
        <v>9.9919313094938698</v>
      </c>
      <c r="L45" s="2">
        <f>ABS(Table2[[#This Row],[Nc Analytic]]-Table2[[#This Row],[Nc Simulation]])</f>
        <v>1.2416905061307659E-3</v>
      </c>
      <c r="M45" s="1">
        <f>100*IF(Table2[[#This Row],[Nc Analytic]]&gt;0, Table2[[#This Row],[Absolute Error]]/Table2[[#This Row],[Nc Analytic]],1)</f>
        <v>1.2426931968106798E-2</v>
      </c>
    </row>
    <row r="46" spans="1:13" x14ac:dyDescent="0.2">
      <c r="A46" s="1">
        <v>4.5</v>
      </c>
      <c r="B46">
        <v>0.100207</v>
      </c>
      <c r="C46">
        <v>0.100000131685826</v>
      </c>
      <c r="D46" s="2">
        <f>ABS(Table6[[#This Row],[Pb Analytic]]-Table6[[#This Row],[Pb Simulation]])</f>
        <v>2.068683141740052E-4</v>
      </c>
      <c r="E46" s="1">
        <f>100*IF(Table6[[#This Row],[Pb Analytic]]&gt;0, Table6[[#This Row],[Absolute Error]]/Table6[[#This Row],[Pb Analytic]],1)</f>
        <v>0.20686804175811568</v>
      </c>
      <c r="F46">
        <v>0.677485</v>
      </c>
      <c r="G46">
        <v>0.67781245616200703</v>
      </c>
      <c r="H46" s="2">
        <f>ABS(Table7[[#This Row],[Pd Analytic]]-Table7[[#This Row],[Pd Simulation]])</f>
        <v>3.2745616200702266E-4</v>
      </c>
      <c r="I46" s="1">
        <f>100*IF(Table7[[#This Row],[Pd Analytic]]&gt;0, Table7[[#This Row],[Absolute Error]]/Table7[[#This Row],[Pd Analytic]],1)</f>
        <v>4.8310732420171969E-2</v>
      </c>
      <c r="J46">
        <v>10.150793</v>
      </c>
      <c r="K46">
        <v>10.1503115128718</v>
      </c>
      <c r="L46" s="2">
        <f>ABS(Table2[[#This Row],[Nc Analytic]]-Table2[[#This Row],[Nc Simulation]])</f>
        <v>4.8148712819973127E-4</v>
      </c>
      <c r="M46" s="1">
        <f>100*IF(Table2[[#This Row],[Nc Analytic]]&gt;0, Table2[[#This Row],[Absolute Error]]/Table2[[#This Row],[Nc Analytic]],1)</f>
        <v>4.7435699642237421E-3</v>
      </c>
    </row>
    <row r="47" spans="1:13" x14ac:dyDescent="0.2">
      <c r="A47" s="1">
        <v>4.5999999999999996</v>
      </c>
      <c r="B47">
        <v>0.108885</v>
      </c>
      <c r="C47">
        <v>0.108648796288645</v>
      </c>
      <c r="D47" s="2">
        <f>ABS(Table6[[#This Row],[Pb Analytic]]-Table6[[#This Row],[Pb Simulation]])</f>
        <v>2.3620371135499307E-4</v>
      </c>
      <c r="E47" s="1">
        <f>100*IF(Table6[[#This Row],[Pb Analytic]]&gt;0, Table6[[#This Row],[Absolute Error]]/Table6[[#This Row],[Pb Analytic]],1)</f>
        <v>0.21740113045290954</v>
      </c>
      <c r="F47">
        <v>0.67368499999999998</v>
      </c>
      <c r="G47">
        <v>0.67398709814677105</v>
      </c>
      <c r="H47" s="2">
        <f>ABS(Table7[[#This Row],[Pd Analytic]]-Table7[[#This Row],[Pd Simulation]])</f>
        <v>3.0209814677106817E-4</v>
      </c>
      <c r="I47" s="1">
        <f>100*IF(Table7[[#This Row],[Pd Analytic]]&gt;0, Table7[[#This Row],[Absolute Error]]/Table7[[#This Row],[Pd Analytic]],1)</f>
        <v>4.482254149993857E-2</v>
      </c>
      <c r="J47">
        <v>10.306543</v>
      </c>
      <c r="K47">
        <v>10.300896840022499</v>
      </c>
      <c r="L47" s="2">
        <f>ABS(Table2[[#This Row],[Nc Analytic]]-Table2[[#This Row],[Nc Simulation]])</f>
        <v>5.6461599775001758E-3</v>
      </c>
      <c r="M47" s="1">
        <f>100*IF(Table2[[#This Row],[Nc Analytic]]&gt;0, Table2[[#This Row],[Absolute Error]]/Table2[[#This Row],[Nc Analytic]],1)</f>
        <v>5.4812314550738116E-2</v>
      </c>
    </row>
    <row r="48" spans="1:13" x14ac:dyDescent="0.2">
      <c r="A48" s="1">
        <v>4.7</v>
      </c>
      <c r="B48">
        <v>0.117521</v>
      </c>
      <c r="C48">
        <v>0.11746356301904</v>
      </c>
      <c r="D48" s="2">
        <f>ABS(Table6[[#This Row],[Pb Analytic]]-Table6[[#This Row],[Pb Simulation]])</f>
        <v>5.7436980960001716E-5</v>
      </c>
      <c r="E48" s="1">
        <f>100*IF(Table6[[#This Row],[Pb Analytic]]&gt;0, Table6[[#This Row],[Absolute Error]]/Table6[[#This Row],[Pb Analytic]],1)</f>
        <v>4.8897700260200336E-2</v>
      </c>
      <c r="F48">
        <v>0.66939700000000002</v>
      </c>
      <c r="G48">
        <v>0.66979177697070502</v>
      </c>
      <c r="H48" s="2">
        <f>ABS(Table7[[#This Row],[Pd Analytic]]-Table7[[#This Row],[Pd Simulation]])</f>
        <v>3.9477697070500195E-4</v>
      </c>
      <c r="I48" s="1">
        <f>100*IF(Table7[[#This Row],[Pd Analytic]]&gt;0, Table7[[#This Row],[Absolute Error]]/Table7[[#This Row],[Pd Analytic]],1)</f>
        <v>5.8940253415841581E-2</v>
      </c>
      <c r="J48">
        <v>10.448852</v>
      </c>
      <c r="K48">
        <v>10.4439639573351</v>
      </c>
      <c r="L48" s="2">
        <f>ABS(Table2[[#This Row],[Nc Analytic]]-Table2[[#This Row],[Nc Simulation]])</f>
        <v>4.8880426649002828E-3</v>
      </c>
      <c r="M48" s="1">
        <f>100*IF(Table2[[#This Row],[Nc Analytic]]&gt;0, Table2[[#This Row],[Absolute Error]]/Table2[[#This Row],[Nc Analytic]],1)</f>
        <v>4.6802561602745367E-2</v>
      </c>
    </row>
    <row r="49" spans="1:13" x14ac:dyDescent="0.2">
      <c r="A49" s="1">
        <v>4.8</v>
      </c>
      <c r="B49">
        <v>0.12686</v>
      </c>
      <c r="C49">
        <v>0.12641340026773601</v>
      </c>
      <c r="D49" s="2">
        <f>ABS(Table6[[#This Row],[Pb Analytic]]-Table6[[#This Row],[Pb Simulation]])</f>
        <v>4.4659973226399141E-4</v>
      </c>
      <c r="E49" s="1">
        <f>100*IF(Table6[[#This Row],[Pb Analytic]]&gt;0, Table6[[#This Row],[Absolute Error]]/Table6[[#This Row],[Pb Analytic]],1)</f>
        <v>0.35328511955071212</v>
      </c>
      <c r="F49">
        <v>0.66502700000000003</v>
      </c>
      <c r="G49">
        <v>0.66526997986732805</v>
      </c>
      <c r="H49" s="2">
        <f>ABS(Table7[[#This Row],[Pd Analytic]]-Table7[[#This Row],[Pd Simulation]])</f>
        <v>2.4297986732801924E-4</v>
      </c>
      <c r="I49" s="1">
        <f>100*IF(Table7[[#This Row],[Pd Analytic]]&gt;0, Table7[[#This Row],[Absolute Error]]/Table7[[#This Row],[Pd Analytic]],1)</f>
        <v>3.6523497930340355E-2</v>
      </c>
      <c r="J49">
        <v>10.591714</v>
      </c>
      <c r="K49">
        <v>10.579807485441201</v>
      </c>
      <c r="L49" s="2">
        <f>ABS(Table2[[#This Row],[Nc Analytic]]-Table2[[#This Row],[Nc Simulation]])</f>
        <v>1.1906514558798875E-2</v>
      </c>
      <c r="M49" s="1">
        <f>100*IF(Table2[[#This Row],[Nc Analytic]]&gt;0, Table2[[#This Row],[Absolute Error]]/Table2[[#This Row],[Nc Analytic]],1)</f>
        <v>0.11253999257721226</v>
      </c>
    </row>
    <row r="50" spans="1:13" x14ac:dyDescent="0.2">
      <c r="A50" s="1">
        <v>4.9000000000000004</v>
      </c>
      <c r="B50">
        <v>0.134797</v>
      </c>
      <c r="C50">
        <v>0.13546904820143901</v>
      </c>
      <c r="D50" s="2">
        <f>ABS(Table6[[#This Row],[Pb Analytic]]-Table6[[#This Row],[Pb Simulation]])</f>
        <v>6.7204820143901278E-4</v>
      </c>
      <c r="E50" s="1">
        <f>100*IF(Table6[[#This Row],[Pb Analytic]]&gt;0, Table6[[#This Row],[Absolute Error]]/Table6[[#This Row],[Pb Analytic]],1)</f>
        <v>0.49608985252461091</v>
      </c>
      <c r="F50">
        <v>0.66070399999999996</v>
      </c>
      <c r="G50">
        <v>0.66046246506326101</v>
      </c>
      <c r="H50" s="2">
        <f>ABS(Table7[[#This Row],[Pd Analytic]]-Table7[[#This Row],[Pd Simulation]])</f>
        <v>2.4153493673895188E-4</v>
      </c>
      <c r="I50" s="1">
        <f>100*IF(Table7[[#This Row],[Pd Analytic]]&gt;0, Table7[[#This Row],[Absolute Error]]/Table7[[#This Row],[Pd Analytic]],1)</f>
        <v>3.6570577362911451E-2</v>
      </c>
      <c r="J50">
        <v>10.712486</v>
      </c>
      <c r="K50">
        <v>10.708733821432901</v>
      </c>
      <c r="L50" s="2">
        <f>ABS(Table2[[#This Row],[Nc Analytic]]-Table2[[#This Row],[Nc Simulation]])</f>
        <v>3.7521785670993069E-3</v>
      </c>
      <c r="M50" s="1">
        <f>100*IF(Table2[[#This Row],[Nc Analytic]]&gt;0, Table2[[#This Row],[Absolute Error]]/Table2[[#This Row],[Nc Analytic]],1)</f>
        <v>3.5038489420565692E-2</v>
      </c>
    </row>
    <row r="51" spans="1:13" x14ac:dyDescent="0.2">
      <c r="A51" s="1">
        <v>5</v>
      </c>
      <c r="B51">
        <v>0.14333899999999999</v>
      </c>
      <c r="C51">
        <v>0.14460318907924</v>
      </c>
      <c r="D51" s="2">
        <f>ABS(Table6[[#This Row],[Pb Analytic]]-Table6[[#This Row],[Pb Simulation]])</f>
        <v>1.2641890792400023E-3</v>
      </c>
      <c r="E51" s="1">
        <f>100*IF(Table6[[#This Row],[Pb Analytic]]&gt;0, Table6[[#This Row],[Absolute Error]]/Table6[[#This Row],[Pb Analytic]],1)</f>
        <v>0.87424702545615995</v>
      </c>
      <c r="F51">
        <v>0.65702400000000005</v>
      </c>
      <c r="G51">
        <v>0.65540717474019805</v>
      </c>
      <c r="H51" s="2">
        <f>ABS(Table7[[#This Row],[Pd Analytic]]-Table7[[#This Row],[Pd Simulation]])</f>
        <v>1.6168252598020016E-3</v>
      </c>
      <c r="I51" s="1">
        <f>100*IF(Table7[[#This Row],[Pd Analytic]]&gt;0, Table7[[#This Row],[Absolute Error]]/Table7[[#This Row],[Pd Analytic]],1)</f>
        <v>0.24669019841641304</v>
      </c>
      <c r="J51">
        <v>10.817221999999999</v>
      </c>
      <c r="K51">
        <v>10.8310558020057</v>
      </c>
      <c r="L51" s="2">
        <f>ABS(Table2[[#This Row],[Nc Analytic]]-Table2[[#This Row],[Nc Simulation]])</f>
        <v>1.3833802005700946E-2</v>
      </c>
      <c r="M51" s="1">
        <f>100*IF(Table2[[#This Row],[Nc Analytic]]&gt;0, Table2[[#This Row],[Absolute Error]]/Table2[[#This Row],[Nc Analytic]],1)</f>
        <v>0.12772348567476863</v>
      </c>
    </row>
    <row r="52" spans="1:13" x14ac:dyDescent="0.2">
      <c r="A52" s="1">
        <v>5.0999999999999996</v>
      </c>
      <c r="B52">
        <v>0.15364</v>
      </c>
      <c r="C52">
        <v>0.15379054566845601</v>
      </c>
      <c r="D52" s="2">
        <f>ABS(Table6[[#This Row],[Pb Analytic]]-Table6[[#This Row],[Pb Simulation]])</f>
        <v>1.5054566845601469E-4</v>
      </c>
      <c r="E52" s="1">
        <f>100*IF(Table6[[#This Row],[Pb Analytic]]&gt;0, Table6[[#This Row],[Absolute Error]]/Table6[[#This Row],[Pb Analytic]],1)</f>
        <v>9.7890067170034831E-2</v>
      </c>
      <c r="F52">
        <v>0.65031099999999997</v>
      </c>
      <c r="G52">
        <v>0.65013921267851504</v>
      </c>
      <c r="H52" s="2">
        <f>ABS(Table7[[#This Row],[Pd Analytic]]-Table7[[#This Row],[Pd Simulation]])</f>
        <v>1.7178732148492859E-4</v>
      </c>
      <c r="I52" s="1">
        <f>100*IF(Table7[[#This Row],[Pd Analytic]]&gt;0, Table7[[#This Row],[Absolute Error]]/Table7[[#This Row],[Pd Analytic]],1)</f>
        <v>2.6423159553348625E-2</v>
      </c>
      <c r="J52">
        <v>10.948525</v>
      </c>
      <c r="K52">
        <v>10.947088186411699</v>
      </c>
      <c r="L52" s="2">
        <f>ABS(Table2[[#This Row],[Nc Analytic]]-Table2[[#This Row],[Nc Simulation]])</f>
        <v>1.4368135883007227E-3</v>
      </c>
      <c r="M52" s="1">
        <f>100*IF(Table2[[#This Row],[Nc Analytic]]&gt;0, Table2[[#This Row],[Absolute Error]]/Table2[[#This Row],[Nc Analytic]],1)</f>
        <v>1.3125075488879293E-2</v>
      </c>
    </row>
    <row r="53" spans="1:13" x14ac:dyDescent="0.2">
      <c r="A53" s="1">
        <v>5.2</v>
      </c>
      <c r="B53">
        <v>0.16197900000000001</v>
      </c>
      <c r="C53">
        <v>0.16300792014066001</v>
      </c>
      <c r="D53" s="2">
        <f>ABS(Table6[[#This Row],[Pb Analytic]]-Table6[[#This Row],[Pb Simulation]])</f>
        <v>1.0289201406600001E-3</v>
      </c>
      <c r="E53" s="1">
        <f>100*IF(Table6[[#This Row],[Pb Analytic]]&gt;0, Table6[[#This Row],[Absolute Error]]/Table6[[#This Row],[Pb Analytic]],1)</f>
        <v>0.63120867978202655</v>
      </c>
      <c r="F53">
        <v>0.64532800000000001</v>
      </c>
      <c r="G53">
        <v>0.64469087465151198</v>
      </c>
      <c r="H53" s="2">
        <f>ABS(Table7[[#This Row],[Pd Analytic]]-Table7[[#This Row],[Pd Simulation]])</f>
        <v>6.3712534848803237E-4</v>
      </c>
      <c r="I53" s="1">
        <f>100*IF(Table7[[#This Row],[Pd Analytic]]&gt;0, Table7[[#This Row],[Absolute Error]]/Table7[[#This Row],[Pd Analytic]],1)</f>
        <v>9.8826487784929612E-2</v>
      </c>
      <c r="J53">
        <v>11.042522</v>
      </c>
      <c r="K53">
        <v>11.0571439116442</v>
      </c>
      <c r="L53" s="2">
        <f>ABS(Table2[[#This Row],[Nc Analytic]]-Table2[[#This Row],[Nc Simulation]])</f>
        <v>1.4621911644200125E-2</v>
      </c>
      <c r="M53" s="1">
        <f>100*IF(Table2[[#This Row],[Nc Analytic]]&gt;0, Table2[[#This Row],[Absolute Error]]/Table2[[#This Row],[Nc Analytic]],1)</f>
        <v>0.13223949838259672</v>
      </c>
    </row>
    <row r="54" spans="1:13" x14ac:dyDescent="0.2">
      <c r="A54" s="1">
        <v>5.3</v>
      </c>
      <c r="B54">
        <v>0.17150599999999999</v>
      </c>
      <c r="C54">
        <v>0.17223418509339999</v>
      </c>
      <c r="D54" s="2">
        <f>ABS(Table6[[#This Row],[Pb Analytic]]-Table6[[#This Row],[Pb Simulation]])</f>
        <v>7.2818509340000226E-4</v>
      </c>
      <c r="E54" s="1">
        <f>100*IF(Table6[[#This Row],[Pb Analytic]]&gt;0, Table6[[#This Row],[Absolute Error]]/Table6[[#This Row],[Pb Analytic]],1)</f>
        <v>0.42278778339219847</v>
      </c>
      <c r="F54">
        <v>0.63986500000000002</v>
      </c>
      <c r="G54">
        <v>0.63909172040763496</v>
      </c>
      <c r="H54" s="2">
        <f>ABS(Table7[[#This Row],[Pd Analytic]]-Table7[[#This Row],[Pd Simulation]])</f>
        <v>7.732795923650615E-4</v>
      </c>
      <c r="I54" s="1">
        <f>100*IF(Table7[[#This Row],[Pd Analytic]]&gt;0, Table7[[#This Row],[Absolute Error]]/Table7[[#This Row],[Pd Analytic]],1)</f>
        <v>0.12099665316769193</v>
      </c>
      <c r="J54">
        <v>11.152908999999999</v>
      </c>
      <c r="K54">
        <v>11.1615310553259</v>
      </c>
      <c r="L54" s="2">
        <f>ABS(Table2[[#This Row],[Nc Analytic]]-Table2[[#This Row],[Nc Simulation]])</f>
        <v>8.6220553259011012E-3</v>
      </c>
      <c r="M54" s="1">
        <f>100*IF(Table2[[#This Row],[Nc Analytic]]&gt;0, Table2[[#This Row],[Absolute Error]]/Table2[[#This Row],[Nc Analytic]],1)</f>
        <v>7.724796251663836E-2</v>
      </c>
    </row>
    <row r="55" spans="1:13" x14ac:dyDescent="0.2">
      <c r="A55" s="1">
        <v>5.4</v>
      </c>
      <c r="B55">
        <v>0.181252</v>
      </c>
      <c r="C55">
        <v>0.18145023724581999</v>
      </c>
      <c r="D55" s="2">
        <f>ABS(Table6[[#This Row],[Pb Analytic]]-Table6[[#This Row],[Pb Simulation]])</f>
        <v>1.9823724581999325E-4</v>
      </c>
      <c r="E55" s="1">
        <f>100*IF(Table6[[#This Row],[Pb Analytic]]&gt;0, Table6[[#This Row],[Absolute Error]]/Table6[[#This Row],[Pb Analytic]],1)</f>
        <v>0.10925157708745843</v>
      </c>
      <c r="F55">
        <v>0.63332500000000003</v>
      </c>
      <c r="G55">
        <v>0.63336867718495204</v>
      </c>
      <c r="H55" s="2">
        <f>ABS(Table7[[#This Row],[Pd Analytic]]-Table7[[#This Row],[Pd Simulation]])</f>
        <v>4.3677184952017889E-5</v>
      </c>
      <c r="I55" s="1">
        <f>100*IF(Table7[[#This Row],[Pd Analytic]]&gt;0, Table7[[#This Row],[Absolute Error]]/Table7[[#This Row],[Pd Analytic]],1)</f>
        <v>6.8960127845513232E-3</v>
      </c>
      <c r="J55">
        <v>11.254149</v>
      </c>
      <c r="K55">
        <v>11.26055043247</v>
      </c>
      <c r="L55" s="2">
        <f>ABS(Table2[[#This Row],[Nc Analytic]]-Table2[[#This Row],[Nc Simulation]])</f>
        <v>6.4014324699996905E-3</v>
      </c>
      <c r="M55" s="1">
        <f>100*IF(Table2[[#This Row],[Nc Analytic]]&gt;0, Table2[[#This Row],[Absolute Error]]/Table2[[#This Row],[Nc Analytic]],1)</f>
        <v>5.6848308689609391E-2</v>
      </c>
    </row>
    <row r="56" spans="1:13" x14ac:dyDescent="0.2">
      <c r="A56" s="1">
        <v>5.5</v>
      </c>
      <c r="B56">
        <v>0.19034100000000001</v>
      </c>
      <c r="C56">
        <v>0.190638923072845</v>
      </c>
      <c r="D56" s="2">
        <f>ABS(Table6[[#This Row],[Pb Analytic]]-Table6[[#This Row],[Pb Simulation]])</f>
        <v>2.9792307284498554E-4</v>
      </c>
      <c r="E56" s="1">
        <f>100*IF(Table6[[#This Row],[Pb Analytic]]&gt;0, Table6[[#This Row],[Absolute Error]]/Table6[[#This Row],[Pb Analytic]],1)</f>
        <v>0.15627609936253481</v>
      </c>
      <c r="F56">
        <v>0.62800699999999998</v>
      </c>
      <c r="G56">
        <v>0.62754616597883695</v>
      </c>
      <c r="H56" s="2">
        <f>ABS(Table7[[#This Row],[Pd Analytic]]-Table7[[#This Row],[Pd Simulation]])</f>
        <v>4.6083402116303684E-4</v>
      </c>
      <c r="I56" s="1">
        <f>100*IF(Table7[[#This Row],[Pd Analytic]]&gt;0, Table7[[#This Row],[Absolute Error]]/Table7[[#This Row],[Pd Analytic]],1)</f>
        <v>7.3434281993299239E-2</v>
      </c>
      <c r="J56">
        <v>11.351438999999999</v>
      </c>
      <c r="K56">
        <v>11.354493748866499</v>
      </c>
      <c r="L56" s="2">
        <f>ABS(Table2[[#This Row],[Nc Analytic]]-Table2[[#This Row],[Nc Simulation]])</f>
        <v>3.0547488665000344E-3</v>
      </c>
      <c r="M56" s="1">
        <f>100*IF(Table2[[#This Row],[Nc Analytic]]&gt;0, Table2[[#This Row],[Absolute Error]]/Table2[[#This Row],[Nc Analytic]],1)</f>
        <v>2.6903435186663296E-2</v>
      </c>
    </row>
    <row r="57" spans="1:13" x14ac:dyDescent="0.2">
      <c r="A57" s="1">
        <v>5.6</v>
      </c>
      <c r="B57">
        <v>0.19888400000000001</v>
      </c>
      <c r="C57">
        <v>0.199784944302586</v>
      </c>
      <c r="D57" s="2">
        <f>ABS(Table6[[#This Row],[Pb Analytic]]-Table6[[#This Row],[Pb Simulation]])</f>
        <v>9.0094430258599867E-4</v>
      </c>
      <c r="E57" s="1">
        <f>100*IF(Table6[[#This Row],[Pb Analytic]]&gt;0, Table6[[#This Row],[Absolute Error]]/Table6[[#This Row],[Pb Analytic]],1)</f>
        <v>0.45095705571360056</v>
      </c>
      <c r="F57">
        <v>0.62215799999999999</v>
      </c>
      <c r="G57">
        <v>0.62164624310576999</v>
      </c>
      <c r="H57" s="2">
        <f>ABS(Table7[[#This Row],[Pd Analytic]]-Table7[[#This Row],[Pd Simulation]])</f>
        <v>5.1175689422999771E-4</v>
      </c>
      <c r="I57" s="1">
        <f>100*IF(Table7[[#This Row],[Pd Analytic]]&gt;0, Table7[[#This Row],[Absolute Error]]/Table7[[#This Row],[Pd Analytic]],1)</f>
        <v>8.2322848389341077E-2</v>
      </c>
      <c r="J57">
        <v>11.433781</v>
      </c>
      <c r="K57">
        <v>11.443642234690101</v>
      </c>
      <c r="L57" s="2">
        <f>ABS(Table2[[#This Row],[Nc Analytic]]-Table2[[#This Row],[Nc Simulation]])</f>
        <v>9.8612346901010284E-3</v>
      </c>
      <c r="M57" s="1">
        <f>100*IF(Table2[[#This Row],[Nc Analytic]]&gt;0, Table2[[#This Row],[Absolute Error]]/Table2[[#This Row],[Nc Analytic]],1)</f>
        <v>8.6172168684265721E-2</v>
      </c>
    </row>
    <row r="58" spans="1:13" x14ac:dyDescent="0.2">
      <c r="A58" s="1">
        <v>5.7</v>
      </c>
      <c r="B58">
        <v>0.21024999999999999</v>
      </c>
      <c r="C58">
        <v>0.20887474989528901</v>
      </c>
      <c r="D58" s="2">
        <f>ABS(Table6[[#This Row],[Pb Analytic]]-Table6[[#This Row],[Pb Simulation]])</f>
        <v>1.3752501047109844E-3</v>
      </c>
      <c r="E58" s="1">
        <f>100*IF(Table6[[#This Row],[Pb Analytic]]&gt;0, Table6[[#This Row],[Absolute Error]]/Table6[[#This Row],[Pb Analytic]],1)</f>
        <v>0.6584089773418812</v>
      </c>
      <c r="F58">
        <v>0.61487700000000001</v>
      </c>
      <c r="G58">
        <v>0.615688750887323</v>
      </c>
      <c r="H58" s="2">
        <f>ABS(Table7[[#This Row],[Pd Analytic]]-Table7[[#This Row],[Pd Simulation]])</f>
        <v>8.1175088732299283E-4</v>
      </c>
      <c r="I58" s="1">
        <f>100*IF(Table7[[#This Row],[Pd Analytic]]&gt;0, Table7[[#This Row],[Absolute Error]]/Table7[[#This Row],[Pd Analytic]],1)</f>
        <v>0.13184435904555791</v>
      </c>
      <c r="J58">
        <v>11.537831000000001</v>
      </c>
      <c r="K58">
        <v>11.5282656857123</v>
      </c>
      <c r="L58" s="2">
        <f>ABS(Table2[[#This Row],[Nc Analytic]]-Table2[[#This Row],[Nc Simulation]])</f>
        <v>9.5653142877001329E-3</v>
      </c>
      <c r="M58" s="1">
        <f>100*IF(Table2[[#This Row],[Nc Analytic]]&gt;0, Table2[[#This Row],[Absolute Error]]/Table2[[#This Row],[Nc Analytic]],1)</f>
        <v>8.2972708545007115E-2</v>
      </c>
    </row>
    <row r="59" spans="1:13" x14ac:dyDescent="0.2">
      <c r="A59" s="1">
        <v>5.8</v>
      </c>
      <c r="B59">
        <v>0.21685599999999999</v>
      </c>
      <c r="C59">
        <v>0.217896419907012</v>
      </c>
      <c r="D59" s="2">
        <f>ABS(Table6[[#This Row],[Pb Analytic]]-Table6[[#This Row],[Pb Simulation]])</f>
        <v>1.0404199070120079E-3</v>
      </c>
      <c r="E59" s="1">
        <f>100*IF(Table6[[#This Row],[Pb Analytic]]&gt;0, Table6[[#This Row],[Absolute Error]]/Table6[[#This Row],[Pb Analytic]],1)</f>
        <v>0.47748370875299856</v>
      </c>
      <c r="F59">
        <v>0.61017200000000005</v>
      </c>
      <c r="G59">
        <v>0.60969147246418198</v>
      </c>
      <c r="H59" s="2">
        <f>ABS(Table7[[#This Row],[Pd Analytic]]-Table7[[#This Row],[Pd Simulation]])</f>
        <v>4.8052753581806495E-4</v>
      </c>
      <c r="I59" s="1">
        <f>100*IF(Table7[[#This Row],[Pd Analytic]]&gt;0, Table7[[#This Row],[Absolute Error]]/Table7[[#This Row],[Pd Analytic]],1)</f>
        <v>7.8814869080573349E-2</v>
      </c>
      <c r="J59">
        <v>11.596945</v>
      </c>
      <c r="K59">
        <v>11.6086218451238</v>
      </c>
      <c r="L59" s="2">
        <f>ABS(Table2[[#This Row],[Nc Analytic]]-Table2[[#This Row],[Nc Simulation]])</f>
        <v>1.1676845123799851E-2</v>
      </c>
      <c r="M59" s="1">
        <f>100*IF(Table2[[#This Row],[Nc Analytic]]&gt;0, Table2[[#This Row],[Absolute Error]]/Table2[[#This Row],[Nc Analytic]],1)</f>
        <v>0.10058769490113685</v>
      </c>
    </row>
    <row r="60" spans="1:13" x14ac:dyDescent="0.2">
      <c r="A60" s="1">
        <v>5.9</v>
      </c>
      <c r="B60">
        <v>0.22770699999999999</v>
      </c>
      <c r="C60">
        <v>0.22683954555024299</v>
      </c>
      <c r="D60" s="2">
        <f>ABS(Table6[[#This Row],[Pb Analytic]]-Table6[[#This Row],[Pb Simulation]])</f>
        <v>8.6745444975699915E-4</v>
      </c>
      <c r="E60" s="1">
        <f>100*IF(Table6[[#This Row],[Pb Analytic]]&gt;0, Table6[[#This Row],[Absolute Error]]/Table6[[#This Row],[Pb Analytic]],1)</f>
        <v>0.38240882896005696</v>
      </c>
      <c r="F60">
        <v>0.60326599999999997</v>
      </c>
      <c r="G60">
        <v>0.60367028680983703</v>
      </c>
      <c r="H60" s="2">
        <f>ABS(Table7[[#This Row],[Pd Analytic]]-Table7[[#This Row],[Pd Simulation]])</f>
        <v>4.0428680983706222E-4</v>
      </c>
      <c r="I60" s="1">
        <f>100*IF(Table7[[#This Row],[Pd Analytic]]&gt;0, Table7[[#This Row],[Absolute Error]]/Table7[[#This Row],[Pd Analytic]],1)</f>
        <v>6.6971460857144546E-2</v>
      </c>
      <c r="J60">
        <v>11.690740999999999</v>
      </c>
      <c r="K60">
        <v>11.684956065609599</v>
      </c>
      <c r="L60" s="2">
        <f>ABS(Table2[[#This Row],[Nc Analytic]]-Table2[[#This Row],[Nc Simulation]])</f>
        <v>5.7849343903999539E-3</v>
      </c>
      <c r="M60" s="1">
        <f>100*IF(Table2[[#This Row],[Nc Analytic]]&gt;0, Table2[[#This Row],[Absolute Error]]/Table2[[#This Row],[Nc Analytic]],1)</f>
        <v>4.9507540789355604E-2</v>
      </c>
    </row>
    <row r="61" spans="1:13" x14ac:dyDescent="0.2">
      <c r="A61" s="1">
        <v>6</v>
      </c>
      <c r="B61">
        <v>0.23678199999999999</v>
      </c>
      <c r="C61">
        <v>0.23569510881105599</v>
      </c>
      <c r="D61" s="2">
        <f>ABS(Table6[[#This Row],[Pb Analytic]]-Table6[[#This Row],[Pb Simulation]])</f>
        <v>1.0868911889440058E-3</v>
      </c>
      <c r="E61" s="1">
        <f>100*IF(Table6[[#This Row],[Pb Analytic]]&gt;0, Table6[[#This Row],[Absolute Error]]/Table6[[#This Row],[Pb Analytic]],1)</f>
        <v>0.46114286988250897</v>
      </c>
      <c r="F61">
        <v>0.59656500000000001</v>
      </c>
      <c r="G61">
        <v>0.59763932093444405</v>
      </c>
      <c r="H61" s="2">
        <f>ABS(Table7[[#This Row],[Pd Analytic]]-Table7[[#This Row],[Pd Simulation]])</f>
        <v>1.0743209344440396E-3</v>
      </c>
      <c r="I61" s="1">
        <f>100*IF(Table7[[#This Row],[Pd Analytic]]&gt;0, Table7[[#This Row],[Absolute Error]]/Table7[[#This Row],[Pd Analytic]],1)</f>
        <v>0.17976075147871395</v>
      </c>
      <c r="J61">
        <v>11.759921</v>
      </c>
      <c r="K61">
        <v>11.757501198346899</v>
      </c>
      <c r="L61" s="2">
        <f>ABS(Table2[[#This Row],[Nc Analytic]]-Table2[[#This Row],[Nc Simulation]])</f>
        <v>2.4198016531009614E-3</v>
      </c>
      <c r="M61" s="1">
        <f>100*IF(Table2[[#This Row],[Nc Analytic]]&gt;0, Table2[[#This Row],[Absolute Error]]/Table2[[#This Row],[Nc Analytic]],1)</f>
        <v>2.0580917767128823E-2</v>
      </c>
    </row>
    <row r="62" spans="1:13" x14ac:dyDescent="0.2">
      <c r="A62" s="1">
        <v>6.1</v>
      </c>
      <c r="B62">
        <v>0.24510999999999999</v>
      </c>
      <c r="C62">
        <v>0.24445536417016001</v>
      </c>
      <c r="D62" s="2">
        <f>ABS(Table6[[#This Row],[Pb Analytic]]-Table6[[#This Row],[Pb Simulation]])</f>
        <v>6.5463582983998903E-4</v>
      </c>
      <c r="E62" s="1">
        <f>100*IF(Table6[[#This Row],[Pb Analytic]]&gt;0, Table6[[#This Row],[Absolute Error]]/Table6[[#This Row],[Pb Analytic]],1)</f>
        <v>0.26779360398257057</v>
      </c>
      <c r="F62">
        <v>0.59138599999999997</v>
      </c>
      <c r="G62">
        <v>0.59161109705070902</v>
      </c>
      <c r="H62" s="2">
        <f>ABS(Table7[[#This Row],[Pd Analytic]]-Table7[[#This Row],[Pd Simulation]])</f>
        <v>2.250970507090555E-4</v>
      </c>
      <c r="I62" s="1">
        <f>100*IF(Table7[[#This Row],[Pd Analytic]]&gt;0, Table7[[#This Row],[Absolute Error]]/Table7[[#This Row],[Pd Analytic]],1)</f>
        <v>3.8048145450821663E-2</v>
      </c>
      <c r="J62">
        <v>11.831175</v>
      </c>
      <c r="K62">
        <v>11.826477662580601</v>
      </c>
      <c r="L62" s="2">
        <f>ABS(Table2[[#This Row],[Nc Analytic]]-Table2[[#This Row],[Nc Simulation]])</f>
        <v>4.6973374193992612E-3</v>
      </c>
      <c r="M62" s="1">
        <f>100*IF(Table2[[#This Row],[Nc Analytic]]&gt;0, Table2[[#This Row],[Absolute Error]]/Table2[[#This Row],[Nc Analytic]],1)</f>
        <v>3.9718820374233701E-2</v>
      </c>
    </row>
    <row r="63" spans="1:13" x14ac:dyDescent="0.2">
      <c r="A63" s="1">
        <v>6.2</v>
      </c>
      <c r="B63">
        <v>0.253274</v>
      </c>
      <c r="C63">
        <v>0.25311372429664802</v>
      </c>
      <c r="D63" s="2">
        <f>ABS(Table6[[#This Row],[Pb Analytic]]-Table6[[#This Row],[Pb Simulation]])</f>
        <v>1.6027570335197527E-4</v>
      </c>
      <c r="E63" s="1">
        <f>100*IF(Table6[[#This Row],[Pb Analytic]]&gt;0, Table6[[#This Row],[Absolute Error]]/Table6[[#This Row],[Pb Analytic]],1)</f>
        <v>6.3321617109996356E-2</v>
      </c>
      <c r="F63">
        <v>0.58621599999999996</v>
      </c>
      <c r="G63">
        <v>0.58559667312251795</v>
      </c>
      <c r="H63" s="2">
        <f>ABS(Table7[[#This Row],[Pd Analytic]]-Table7[[#This Row],[Pd Simulation]])</f>
        <v>6.193268774820071E-4</v>
      </c>
      <c r="I63" s="1">
        <f>100*IF(Table7[[#This Row],[Pd Analytic]]&gt;0, Table7[[#This Row],[Absolute Error]]/Table7[[#This Row],[Pd Analytic]],1)</f>
        <v>0.1057599719922644</v>
      </c>
      <c r="J63">
        <v>11.890482</v>
      </c>
      <c r="K63">
        <v>11.89209365608</v>
      </c>
      <c r="L63" s="2">
        <f>ABS(Table2[[#This Row],[Nc Analytic]]-Table2[[#This Row],[Nc Simulation]])</f>
        <v>1.6116560799996904E-3</v>
      </c>
      <c r="M63" s="1">
        <f>100*IF(Table2[[#This Row],[Nc Analytic]]&gt;0, Table2[[#This Row],[Absolute Error]]/Table2[[#This Row],[Nc Analytic]],1)</f>
        <v>1.3552332554795418E-2</v>
      </c>
    </row>
    <row r="64" spans="1:13" x14ac:dyDescent="0.2">
      <c r="A64" s="1">
        <v>6.3</v>
      </c>
      <c r="B64">
        <v>0.26195200000000002</v>
      </c>
      <c r="C64">
        <v>0.26166465102699998</v>
      </c>
      <c r="D64" s="2">
        <f>ABS(Table6[[#This Row],[Pb Analytic]]-Table6[[#This Row],[Pb Simulation]])</f>
        <v>2.8734897300003448E-4</v>
      </c>
      <c r="E64" s="1">
        <f>100*IF(Table6[[#This Row],[Pb Analytic]]&gt;0, Table6[[#This Row],[Absolute Error]]/Table6[[#This Row],[Pb Analytic]],1)</f>
        <v>0.10981574005973938</v>
      </c>
      <c r="F64">
        <v>0.57969300000000001</v>
      </c>
      <c r="G64">
        <v>0.57960577574546601</v>
      </c>
      <c r="H64" s="2">
        <f>ABS(Table7[[#This Row],[Pd Analytic]]-Table7[[#This Row],[Pd Simulation]])</f>
        <v>8.7224254534001844E-5</v>
      </c>
      <c r="I64" s="1">
        <f>100*IF(Table7[[#This Row],[Pd Analytic]]&gt;0, Table7[[#This Row],[Absolute Error]]/Table7[[#This Row],[Pd Analytic]],1)</f>
        <v>1.5048893262289781E-2</v>
      </c>
      <c r="J64">
        <v>11.958558</v>
      </c>
      <c r="K64">
        <v>11.9545454729227</v>
      </c>
      <c r="L64" s="2">
        <f>ABS(Table2[[#This Row],[Nc Analytic]]-Table2[[#This Row],[Nc Simulation]])</f>
        <v>4.0125270773003763E-3</v>
      </c>
      <c r="M64" s="1">
        <f>100*IF(Table2[[#This Row],[Nc Analytic]]&gt;0, Table2[[#This Row],[Absolute Error]]/Table2[[#This Row],[Nc Analytic]],1)</f>
        <v>3.3564865233804461E-2</v>
      </c>
    </row>
    <row r="65" spans="1:13" x14ac:dyDescent="0.2">
      <c r="A65" s="1">
        <v>6.4</v>
      </c>
      <c r="B65">
        <v>0.26999600000000001</v>
      </c>
      <c r="C65">
        <v>0.27010355249414503</v>
      </c>
      <c r="D65" s="2">
        <f>ABS(Table6[[#This Row],[Pb Analytic]]-Table6[[#This Row],[Pb Simulation]])</f>
        <v>1.0755249414501344E-4</v>
      </c>
      <c r="E65" s="1">
        <f>100*IF(Table6[[#This Row],[Pb Analytic]]&gt;0, Table6[[#This Row],[Absolute Error]]/Table6[[#This Row],[Pb Analytic]],1)</f>
        <v>3.98189854046236E-2</v>
      </c>
      <c r="F65">
        <v>0.57334600000000002</v>
      </c>
      <c r="G65">
        <v>0.57364692473033896</v>
      </c>
      <c r="H65" s="2">
        <f>ABS(Table7[[#This Row],[Pd Analytic]]-Table7[[#This Row],[Pd Simulation]])</f>
        <v>3.0092473033893619E-4</v>
      </c>
      <c r="I65" s="1">
        <f>100*IF(Table7[[#This Row],[Pd Analytic]]&gt;0, Table7[[#This Row],[Absolute Error]]/Table7[[#This Row],[Pd Analytic]],1)</f>
        <v>5.2458178953961175E-2</v>
      </c>
      <c r="J65">
        <v>12.009634999999999</v>
      </c>
      <c r="K65">
        <v>12.014017900585801</v>
      </c>
      <c r="L65" s="2">
        <f>ABS(Table2[[#This Row],[Nc Analytic]]-Table2[[#This Row],[Nc Simulation]])</f>
        <v>4.3829005858011527E-3</v>
      </c>
      <c r="M65" s="1">
        <f>100*IF(Table2[[#This Row],[Nc Analytic]]&gt;0, Table2[[#This Row],[Absolute Error]]/Table2[[#This Row],[Nc Analytic]],1)</f>
        <v>3.6481555313709356E-2</v>
      </c>
    </row>
    <row r="66" spans="1:13" x14ac:dyDescent="0.2">
      <c r="A66" s="1">
        <v>6.5</v>
      </c>
      <c r="B66">
        <v>0.278692</v>
      </c>
      <c r="C66">
        <v>0.27842668691740702</v>
      </c>
      <c r="D66" s="2">
        <f>ABS(Table6[[#This Row],[Pb Analytic]]-Table6[[#This Row],[Pb Simulation]])</f>
        <v>2.6531308259297726E-4</v>
      </c>
      <c r="E66" s="1">
        <f>100*IF(Table6[[#This Row],[Pb Analytic]]&gt;0, Table6[[#This Row],[Absolute Error]]/Table6[[#This Row],[Pb Analytic]],1)</f>
        <v>9.529010510105311E-2</v>
      </c>
      <c r="F66">
        <v>0.56729399999999996</v>
      </c>
      <c r="G66">
        <v>0.56772754909093004</v>
      </c>
      <c r="H66" s="2">
        <f>ABS(Table7[[#This Row],[Pd Analytic]]-Table7[[#This Row],[Pd Simulation]])</f>
        <v>4.3354909093007432E-4</v>
      </c>
      <c r="I66" s="1">
        <f>100*IF(Table7[[#This Row],[Pd Analytic]]&gt;0, Table7[[#This Row],[Absolute Error]]/Table7[[#This Row],[Pd Analytic]],1)</f>
        <v>7.6365695415748613E-2</v>
      </c>
      <c r="J66">
        <v>12.073650000000001</v>
      </c>
      <c r="K66">
        <v>12.070684673218899</v>
      </c>
      <c r="L66" s="2">
        <f>ABS(Table2[[#This Row],[Nc Analytic]]-Table2[[#This Row],[Nc Simulation]])</f>
        <v>2.9653267811013961E-3</v>
      </c>
      <c r="M66" s="1">
        <f>100*IF(Table2[[#This Row],[Nc Analytic]]&gt;0, Table2[[#This Row],[Absolute Error]]/Table2[[#This Row],[Nc Analytic]],1)</f>
        <v>2.4566351134004315E-2</v>
      </c>
    </row>
    <row r="67" spans="1:13" x14ac:dyDescent="0.2">
      <c r="A67" s="1">
        <v>6.6</v>
      </c>
      <c r="B67">
        <v>0.28591899999999998</v>
      </c>
      <c r="C67">
        <v>0.28663107328962001</v>
      </c>
      <c r="D67" s="2">
        <f>ABS(Table6[[#This Row],[Pb Analytic]]-Table6[[#This Row],[Pb Simulation]])</f>
        <v>7.1207328962002991E-4</v>
      </c>
      <c r="E67" s="1">
        <f>100*IF(Table6[[#This Row],[Pb Analytic]]&gt;0, Table6[[#This Row],[Absolute Error]]/Table6[[#This Row],[Pb Analytic]],1)</f>
        <v>0.24842850478410317</v>
      </c>
      <c r="F67">
        <v>0.56207300000000004</v>
      </c>
      <c r="G67">
        <v>0.56185409439036704</v>
      </c>
      <c r="H67" s="2">
        <f>ABS(Table7[[#This Row],[Pd Analytic]]-Table7[[#This Row],[Pd Simulation]])</f>
        <v>2.1890560963300221E-4</v>
      </c>
      <c r="I67" s="1">
        <f>100*IF(Table7[[#This Row],[Pd Analytic]]&gt;0, Table7[[#This Row],[Absolute Error]]/Table7[[#This Row],[Pd Analytic]],1)</f>
        <v>3.8961291164127422E-2</v>
      </c>
      <c r="J67">
        <v>12.121181</v>
      </c>
      <c r="K67">
        <v>12.1247089622413</v>
      </c>
      <c r="L67" s="2">
        <f>ABS(Table2[[#This Row],[Nc Analytic]]-Table2[[#This Row],[Nc Simulation]])</f>
        <v>3.5279622413000311E-3</v>
      </c>
      <c r="M67" s="1">
        <f>100*IF(Table2[[#This Row],[Nc Analytic]]&gt;0, Table2[[#This Row],[Absolute Error]]/Table2[[#This Row],[Nc Analytic]],1)</f>
        <v>2.9097294230210319E-2</v>
      </c>
    </row>
    <row r="68" spans="1:13" x14ac:dyDescent="0.2">
      <c r="A68" s="1">
        <v>6.7</v>
      </c>
      <c r="B68">
        <v>0.29348800000000003</v>
      </c>
      <c r="C68">
        <v>0.29471440898938001</v>
      </c>
      <c r="D68" s="2">
        <f>ABS(Table6[[#This Row],[Pb Analytic]]-Table6[[#This Row],[Pb Simulation]])</f>
        <v>1.226408989379979E-3</v>
      </c>
      <c r="E68" s="1">
        <f>100*IF(Table6[[#This Row],[Pb Analytic]]&gt;0, Table6[[#This Row],[Absolute Error]]/Table6[[#This Row],[Pb Analytic]],1)</f>
        <v>0.41613472296299314</v>
      </c>
      <c r="F68">
        <v>0.55747800000000003</v>
      </c>
      <c r="G68">
        <v>0.55603212158896398</v>
      </c>
      <c r="H68" s="2">
        <f>ABS(Table7[[#This Row],[Pd Analytic]]-Table7[[#This Row],[Pd Simulation]])</f>
        <v>1.4458784110360501E-3</v>
      </c>
      <c r="I68" s="1">
        <f>100*IF(Table7[[#This Row],[Pd Analytic]]&gt;0, Table7[[#This Row],[Absolute Error]]/Table7[[#This Row],[Pd Analytic]],1)</f>
        <v>0.26003505101543178</v>
      </c>
      <c r="J68">
        <v>12.168231</v>
      </c>
      <c r="K68">
        <v>12.176243889063199</v>
      </c>
      <c r="L68" s="2">
        <f>ABS(Table2[[#This Row],[Nc Analytic]]-Table2[[#This Row],[Nc Simulation]])</f>
        <v>8.0128890631989691E-3</v>
      </c>
      <c r="M68" s="1">
        <f>100*IF(Table2[[#This Row],[Nc Analytic]]&gt;0, Table2[[#This Row],[Absolute Error]]/Table2[[#This Row],[Nc Analytic]],1)</f>
        <v>6.5807560494055228E-2</v>
      </c>
    </row>
    <row r="69" spans="1:13" x14ac:dyDescent="0.2">
      <c r="A69" s="1">
        <v>6.8</v>
      </c>
      <c r="B69">
        <v>0.30326599999999998</v>
      </c>
      <c r="C69">
        <v>0.302674994192207</v>
      </c>
      <c r="D69" s="2">
        <f>ABS(Table6[[#This Row],[Pb Analytic]]-Table6[[#This Row],[Pb Simulation]])</f>
        <v>5.9100580779297696E-4</v>
      </c>
      <c r="E69" s="1">
        <f>100*IF(Table6[[#This Row],[Pb Analytic]]&gt;0, Table6[[#This Row],[Absolute Error]]/Table6[[#This Row],[Pb Analytic]],1)</f>
        <v>0.19526086367665771</v>
      </c>
      <c r="F69">
        <v>0.54920899999999995</v>
      </c>
      <c r="G69">
        <v>0.55026639767301699</v>
      </c>
      <c r="H69" s="2">
        <f>ABS(Table7[[#This Row],[Pd Analytic]]-Table7[[#This Row],[Pd Simulation]])</f>
        <v>1.0573976730170465E-3</v>
      </c>
      <c r="I69" s="1">
        <f>100*IF(Table7[[#This Row],[Pd Analytic]]&gt;0, Table7[[#This Row],[Absolute Error]]/Table7[[#This Row],[Pd Analytic]],1)</f>
        <v>0.19216104735608086</v>
      </c>
      <c r="J69">
        <v>12.231422</v>
      </c>
      <c r="K69">
        <v>12.225433047846</v>
      </c>
      <c r="L69" s="2">
        <f>ABS(Table2[[#This Row],[Nc Analytic]]-Table2[[#This Row],[Nc Simulation]])</f>
        <v>5.9889521540004154E-3</v>
      </c>
      <c r="M69" s="1">
        <f>100*IF(Table2[[#This Row],[Nc Analytic]]&gt;0, Table2[[#This Row],[Absolute Error]]/Table2[[#This Row],[Nc Analytic]],1)</f>
        <v>4.8987648376640602E-2</v>
      </c>
    </row>
    <row r="70" spans="1:13" x14ac:dyDescent="0.2">
      <c r="A70" s="1">
        <v>6.9</v>
      </c>
      <c r="B70">
        <v>0.30993900000000002</v>
      </c>
      <c r="C70">
        <v>0.31051166284402298</v>
      </c>
      <c r="D70" s="2">
        <f>ABS(Table6[[#This Row],[Pb Analytic]]-Table6[[#This Row],[Pb Simulation]])</f>
        <v>5.7266284402296419E-4</v>
      </c>
      <c r="E70" s="1">
        <f>100*IF(Table6[[#This Row],[Pb Analytic]]&gt;0, Table6[[#This Row],[Absolute Error]]/Table6[[#This Row],[Pb Analytic]],1)</f>
        <v>0.18442555064690941</v>
      </c>
      <c r="F70">
        <v>0.54489900000000002</v>
      </c>
      <c r="G70">
        <v>0.54456097843849205</v>
      </c>
      <c r="H70" s="2">
        <f>ABS(Table7[[#This Row],[Pd Analytic]]-Table7[[#This Row],[Pd Simulation]])</f>
        <v>3.3802156150797291E-4</v>
      </c>
      <c r="I70" s="1">
        <f>100*IF(Table7[[#This Row],[Pd Analytic]]&gt;0, Table7[[#This Row],[Absolute Error]]/Table7[[#This Row],[Pd Analytic]],1)</f>
        <v>6.2072306847478657E-2</v>
      </c>
      <c r="J70">
        <v>12.27488</v>
      </c>
      <c r="K70">
        <v>12.272411028827401</v>
      </c>
      <c r="L70" s="2">
        <f>ABS(Table2[[#This Row],[Nc Analytic]]-Table2[[#This Row],[Nc Simulation]])</f>
        <v>2.4689711725986996E-3</v>
      </c>
      <c r="M70" s="1">
        <f>100*IF(Table2[[#This Row],[Nc Analytic]]&gt;0, Table2[[#This Row],[Absolute Error]]/Table2[[#This Row],[Nc Analytic]],1)</f>
        <v>2.0118061290476545E-2</v>
      </c>
    </row>
    <row r="71" spans="1:13" x14ac:dyDescent="0.2">
      <c r="A71" s="1">
        <v>7</v>
      </c>
      <c r="B71">
        <v>0.317909</v>
      </c>
      <c r="C71">
        <v>0.31822371988472198</v>
      </c>
      <c r="D71" s="2">
        <f>ABS(Table6[[#This Row],[Pb Analytic]]-Table6[[#This Row],[Pb Simulation]])</f>
        <v>3.147198847219812E-4</v>
      </c>
      <c r="E71" s="1">
        <f>100*IF(Table6[[#This Row],[Pb Analytic]]&gt;0, Table6[[#This Row],[Absolute Error]]/Table6[[#This Row],[Pb Analytic]],1)</f>
        <v>9.8898939662948424E-2</v>
      </c>
      <c r="F71">
        <v>0.539493</v>
      </c>
      <c r="G71">
        <v>0.53891928386488896</v>
      </c>
      <c r="H71" s="2">
        <f>ABS(Table7[[#This Row],[Pd Analytic]]-Table7[[#This Row],[Pd Simulation]])</f>
        <v>5.7371613511103536E-4</v>
      </c>
      <c r="I71" s="1">
        <f>100*IF(Table7[[#This Row],[Pd Analytic]]&gt;0, Table7[[#This Row],[Absolute Error]]/Table7[[#This Row],[Pd Analytic]],1)</f>
        <v>0.1064567834716544</v>
      </c>
      <c r="J71">
        <v>12.315720000000001</v>
      </c>
      <c r="K71">
        <v>12.3173039349153</v>
      </c>
      <c r="L71" s="2">
        <f>ABS(Table2[[#This Row],[Nc Analytic]]-Table2[[#This Row],[Nc Simulation]])</f>
        <v>1.5839349152990678E-3</v>
      </c>
      <c r="M71" s="1">
        <f>100*IF(Table2[[#This Row],[Nc Analytic]]&gt;0, Table2[[#This Row],[Absolute Error]]/Table2[[#This Row],[Nc Analytic]],1)</f>
        <v>1.2859428683976529E-2</v>
      </c>
    </row>
    <row r="72" spans="1:13" x14ac:dyDescent="0.2">
      <c r="A72" s="1">
        <v>7.1</v>
      </c>
      <c r="B72">
        <v>0.32698100000000002</v>
      </c>
      <c r="C72">
        <v>0.32581088436130901</v>
      </c>
      <c r="D72" s="2">
        <f>ABS(Table6[[#This Row],[Pb Analytic]]-Table6[[#This Row],[Pb Simulation]])</f>
        <v>1.1701156386910161E-3</v>
      </c>
      <c r="E72" s="1">
        <f>100*IF(Table6[[#This Row],[Pb Analytic]]&gt;0, Table6[[#This Row],[Absolute Error]]/Table6[[#This Row],[Pb Analytic]],1)</f>
        <v>0.35913951769438512</v>
      </c>
      <c r="F72">
        <v>0.53223900000000002</v>
      </c>
      <c r="G72">
        <v>0.53334416655011996</v>
      </c>
      <c r="H72" s="2">
        <f>ABS(Table7[[#This Row],[Pd Analytic]]-Table7[[#This Row],[Pd Simulation]])</f>
        <v>1.1051665501199404E-3</v>
      </c>
      <c r="I72" s="1">
        <f>100*IF(Table7[[#This Row],[Pd Analytic]]&gt;0, Table7[[#This Row],[Absolute Error]]/Table7[[#This Row],[Pd Analytic]],1)</f>
        <v>0.20721451914785019</v>
      </c>
      <c r="J72">
        <v>12.365225000000001</v>
      </c>
      <c r="K72">
        <v>12.360229886046399</v>
      </c>
      <c r="L72" s="2">
        <f>ABS(Table2[[#This Row],[Nc Analytic]]-Table2[[#This Row],[Nc Simulation]])</f>
        <v>4.9951139536013045E-3</v>
      </c>
      <c r="M72" s="1">
        <f>100*IF(Table2[[#This Row],[Nc Analytic]]&gt;0, Table2[[#This Row],[Absolute Error]]/Table2[[#This Row],[Nc Analytic]],1)</f>
        <v>4.0412791668546097E-2</v>
      </c>
    </row>
    <row r="73" spans="1:13" x14ac:dyDescent="0.2">
      <c r="A73" s="1">
        <v>7.2</v>
      </c>
      <c r="B73">
        <v>0.33238499999999999</v>
      </c>
      <c r="C73">
        <v>0.333273238042816</v>
      </c>
      <c r="D73" s="2">
        <f>ABS(Table6[[#This Row],[Pb Analytic]]-Table6[[#This Row],[Pb Simulation]])</f>
        <v>8.8823804281601415E-4</v>
      </c>
      <c r="E73" s="1">
        <f>100*IF(Table6[[#This Row],[Pb Analytic]]&gt;0, Table6[[#This Row],[Absolute Error]]/Table6[[#This Row],[Pb Analytic]],1)</f>
        <v>0.26651946253839359</v>
      </c>
      <c r="F73">
        <v>0.52919000000000005</v>
      </c>
      <c r="G73">
        <v>0.52783797369309404</v>
      </c>
      <c r="H73" s="2">
        <f>ABS(Table7[[#This Row],[Pd Analytic]]-Table7[[#This Row],[Pd Simulation]])</f>
        <v>1.3520263069060068E-3</v>
      </c>
      <c r="I73" s="1">
        <f>100*IF(Table7[[#This Row],[Pd Analytic]]&gt;0, Table7[[#This Row],[Absolute Error]]/Table7[[#This Row],[Pd Analytic]],1)</f>
        <v>0.25614419088614654</v>
      </c>
      <c r="J73">
        <v>12.400326</v>
      </c>
      <c r="K73">
        <v>12.401299507272199</v>
      </c>
      <c r="L73" s="2">
        <f>ABS(Table2[[#This Row],[Nc Analytic]]-Table2[[#This Row],[Nc Simulation]])</f>
        <v>9.7350727219946975E-4</v>
      </c>
      <c r="M73" s="1">
        <f>100*IF(Table2[[#This Row],[Nc Analytic]]&gt;0, Table2[[#This Row],[Absolute Error]]/Table2[[#This Row],[Nc Analytic]],1)</f>
        <v>7.8500424219945589E-3</v>
      </c>
    </row>
    <row r="74" spans="1:13" x14ac:dyDescent="0.2">
      <c r="A74" s="1">
        <v>7.3</v>
      </c>
      <c r="B74">
        <v>0.34043800000000002</v>
      </c>
      <c r="C74">
        <v>0.340611179137908</v>
      </c>
      <c r="D74" s="2">
        <f>ABS(Table6[[#This Row],[Pb Analytic]]-Table6[[#This Row],[Pb Simulation]])</f>
        <v>1.7317913790798611E-4</v>
      </c>
      <c r="E74" s="1">
        <f>100*IF(Table6[[#This Row],[Pb Analytic]]&gt;0, Table6[[#This Row],[Absolute Error]]/Table6[[#This Row],[Pb Analytic]],1)</f>
        <v>5.0843644752443268E-2</v>
      </c>
      <c r="F74">
        <v>0.52241499999999996</v>
      </c>
      <c r="G74">
        <v>0.52240260311181697</v>
      </c>
      <c r="H74" s="2">
        <f>ABS(Table7[[#This Row],[Pd Analytic]]-Table7[[#This Row],[Pd Simulation]])</f>
        <v>1.2396888182997223E-5</v>
      </c>
      <c r="I74" s="1">
        <f>100*IF(Table7[[#This Row],[Pd Analytic]]&gt;0, Table7[[#This Row],[Absolute Error]]/Table7[[#This Row],[Pd Analytic]],1)</f>
        <v>2.3730525286727463E-3</v>
      </c>
      <c r="J74">
        <v>12.441935000000001</v>
      </c>
      <c r="K74">
        <v>12.440616397725799</v>
      </c>
      <c r="L74" s="2">
        <f>ABS(Table2[[#This Row],[Nc Analytic]]-Table2[[#This Row],[Nc Simulation]])</f>
        <v>1.3186022742015524E-3</v>
      </c>
      <c r="M74" s="1">
        <f>100*IF(Table2[[#This Row],[Nc Analytic]]&gt;0, Table2[[#This Row],[Absolute Error]]/Table2[[#This Row],[Nc Analytic]],1)</f>
        <v>1.0599171552645887E-2</v>
      </c>
    </row>
    <row r="75" spans="1:13" x14ac:dyDescent="0.2">
      <c r="A75" s="1">
        <v>7.4</v>
      </c>
      <c r="B75">
        <v>0.34855999999999998</v>
      </c>
      <c r="C75">
        <v>0.34782538071665797</v>
      </c>
      <c r="D75" s="2">
        <f>ABS(Table6[[#This Row],[Pb Analytic]]-Table6[[#This Row],[Pb Simulation]])</f>
        <v>7.3461928334200843E-4</v>
      </c>
      <c r="E75" s="1">
        <f>100*IF(Table6[[#This Row],[Pb Analytic]]&gt;0, Table6[[#This Row],[Absolute Error]]/Table6[[#This Row],[Pb Analytic]],1)</f>
        <v>0.211203472796724</v>
      </c>
      <c r="F75">
        <v>0.51651800000000003</v>
      </c>
      <c r="G75">
        <v>0.51703955377517696</v>
      </c>
      <c r="H75" s="2">
        <f>ABS(Table7[[#This Row],[Pd Analytic]]-Table7[[#This Row],[Pd Simulation]])</f>
        <v>5.2155377517693058E-4</v>
      </c>
      <c r="I75" s="1">
        <f>100*IF(Table7[[#This Row],[Pd Analytic]]&gt;0, Table7[[#This Row],[Absolute Error]]/Table7[[#This Row],[Pd Analytic]],1)</f>
        <v>0.10087309014731909</v>
      </c>
      <c r="J75">
        <v>12.479452</v>
      </c>
      <c r="K75">
        <v>12.478277578569299</v>
      </c>
      <c r="L75" s="2">
        <f>ABS(Table2[[#This Row],[Nc Analytic]]-Table2[[#This Row],[Nc Simulation]])</f>
        <v>1.1744214307007894E-3</v>
      </c>
      <c r="M75" s="1">
        <f>100*IF(Table2[[#This Row],[Nc Analytic]]&gt;0, Table2[[#This Row],[Absolute Error]]/Table2[[#This Row],[Nc Analytic]],1)</f>
        <v>9.4117270857781571E-3</v>
      </c>
    </row>
    <row r="76" spans="1:13" x14ac:dyDescent="0.2">
      <c r="A76" s="1">
        <v>7.5</v>
      </c>
      <c r="B76">
        <v>0.354101</v>
      </c>
      <c r="C76">
        <v>0.35491675344708901</v>
      </c>
      <c r="D76" s="2">
        <f>ABS(Table6[[#This Row],[Pb Analytic]]-Table6[[#This Row],[Pb Simulation]])</f>
        <v>8.157534470890071E-4</v>
      </c>
      <c r="E76" s="1">
        <f>100*IF(Table6[[#This Row],[Pb Analytic]]&gt;0, Table6[[#This Row],[Absolute Error]]/Table6[[#This Row],[Pb Analytic]],1)</f>
        <v>0.22984360111662624</v>
      </c>
      <c r="F76">
        <v>0.51250899999999999</v>
      </c>
      <c r="G76">
        <v>0.51174997130933597</v>
      </c>
      <c r="H76" s="2">
        <f>ABS(Table7[[#This Row],[Pd Analytic]]-Table7[[#This Row],[Pd Simulation]])</f>
        <v>7.590286906640209E-4</v>
      </c>
      <c r="I76" s="1">
        <f>100*IF(Table7[[#This Row],[Pd Analytic]]&gt;0, Table7[[#This Row],[Absolute Error]]/Table7[[#This Row],[Pd Analytic]],1)</f>
        <v>0.14832022143978063</v>
      </c>
      <c r="J76">
        <v>12.512401000000001</v>
      </c>
      <c r="K76">
        <v>12.5143739187868</v>
      </c>
      <c r="L76" s="2">
        <f>ABS(Table2[[#This Row],[Nc Analytic]]-Table2[[#This Row],[Nc Simulation]])</f>
        <v>1.9729187867998377E-3</v>
      </c>
      <c r="M76" s="1">
        <f>100*IF(Table2[[#This Row],[Nc Analytic]]&gt;0, Table2[[#This Row],[Absolute Error]]/Table2[[#This Row],[Nc Analytic]],1)</f>
        <v>1.5765221653142845E-2</v>
      </c>
    </row>
    <row r="77" spans="1:13" x14ac:dyDescent="0.2">
      <c r="A77" s="1">
        <v>7.6</v>
      </c>
      <c r="B77">
        <v>0.36213400000000001</v>
      </c>
      <c r="C77">
        <v>0.36188641227222401</v>
      </c>
      <c r="D77" s="2">
        <f>ABS(Table6[[#This Row],[Pb Analytic]]-Table6[[#This Row],[Pb Simulation]])</f>
        <v>2.4758772777599969E-4</v>
      </c>
      <c r="E77" s="1">
        <f>100*IF(Table6[[#This Row],[Pb Analytic]]&gt;0, Table6[[#This Row],[Absolute Error]]/Table6[[#This Row],[Pb Analytic]],1)</f>
        <v>6.8415867349491774E-2</v>
      </c>
      <c r="F77">
        <v>0.50634000000000001</v>
      </c>
      <c r="G77">
        <v>0.50653468891731301</v>
      </c>
      <c r="H77" s="2">
        <f>ABS(Table7[[#This Row],[Pd Analytic]]-Table7[[#This Row],[Pd Simulation]])</f>
        <v>1.9468891731300175E-4</v>
      </c>
      <c r="I77" s="1">
        <f>100*IF(Table7[[#This Row],[Pd Analytic]]&gt;0, Table7[[#This Row],[Absolute Error]]/Table7[[#This Row],[Pd Analytic]],1)</f>
        <v>3.8435455966330252E-2</v>
      </c>
      <c r="J77">
        <v>12.549713000000001</v>
      </c>
      <c r="K77">
        <v>12.5489905382742</v>
      </c>
      <c r="L77" s="2">
        <f>ABS(Table2[[#This Row],[Nc Analytic]]-Table2[[#This Row],[Nc Simulation]])</f>
        <v>7.2246172580037182E-4</v>
      </c>
      <c r="M77" s="1">
        <f>100*IF(Table2[[#This Row],[Nc Analytic]]&gt;0, Table2[[#This Row],[Absolute Error]]/Table2[[#This Row],[Nc Analytic]],1)</f>
        <v>5.7571302137560485E-3</v>
      </c>
    </row>
    <row r="78" spans="1:13" x14ac:dyDescent="0.2">
      <c r="A78" s="1">
        <v>7.7</v>
      </c>
      <c r="B78">
        <v>0.36728899999999998</v>
      </c>
      <c r="C78">
        <v>0.36873564667250702</v>
      </c>
      <c r="D78" s="2">
        <f>ABS(Table6[[#This Row],[Pb Analytic]]-Table6[[#This Row],[Pb Simulation]])</f>
        <v>1.4466466725070459E-3</v>
      </c>
      <c r="E78" s="1">
        <f>100*IF(Table6[[#This Row],[Pb Analytic]]&gt;0, Table6[[#This Row],[Absolute Error]]/Table6[[#This Row],[Pb Analytic]],1)</f>
        <v>0.39232623305115027</v>
      </c>
      <c r="F78">
        <v>0.50195000000000001</v>
      </c>
      <c r="G78">
        <v>0.50139426412475097</v>
      </c>
      <c r="H78" s="2">
        <f>ABS(Table7[[#This Row],[Pd Analytic]]-Table7[[#This Row],[Pd Simulation]])</f>
        <v>5.5573587524904156E-4</v>
      </c>
      <c r="I78" s="1">
        <f>100*IF(Table7[[#This Row],[Pd Analytic]]&gt;0, Table7[[#This Row],[Absolute Error]]/Table7[[#This Row],[Pd Analytic]],1)</f>
        <v>0.11083809987717967</v>
      </c>
      <c r="J78">
        <v>12.576738000000001</v>
      </c>
      <c r="K78">
        <v>12.582207188142799</v>
      </c>
      <c r="L78" s="2">
        <f>ABS(Table2[[#This Row],[Nc Analytic]]-Table2[[#This Row],[Nc Simulation]])</f>
        <v>5.469188142798842E-3</v>
      </c>
      <c r="M78" s="1">
        <f>100*IF(Table2[[#This Row],[Nc Analytic]]&gt;0, Table2[[#This Row],[Absolute Error]]/Table2[[#This Row],[Nc Analytic]],1)</f>
        <v>4.3467636965578559E-2</v>
      </c>
    </row>
    <row r="79" spans="1:13" x14ac:dyDescent="0.2">
      <c r="A79" s="1">
        <v>7.8</v>
      </c>
      <c r="B79">
        <v>0.37623899999999999</v>
      </c>
      <c r="C79">
        <v>0.37546589417999299</v>
      </c>
      <c r="D79" s="2">
        <f>ABS(Table6[[#This Row],[Pb Analytic]]-Table6[[#This Row],[Pb Simulation]])</f>
        <v>7.731058200070029E-4</v>
      </c>
      <c r="E79" s="1">
        <f>100*IF(Table6[[#This Row],[Pb Analytic]]&gt;0, Table6[[#This Row],[Absolute Error]]/Table6[[#This Row],[Pb Analytic]],1)</f>
        <v>0.20590573790875052</v>
      </c>
      <c r="F79">
        <v>0.496502</v>
      </c>
      <c r="G79">
        <v>0.49632901173758498</v>
      </c>
      <c r="H79" s="2">
        <f>ABS(Table7[[#This Row],[Pd Analytic]]-Table7[[#This Row],[Pd Simulation]])</f>
        <v>1.7298826241501919E-4</v>
      </c>
      <c r="I79" s="1">
        <f>100*IF(Table7[[#This Row],[Pd Analytic]]&gt;0, Table7[[#This Row],[Absolute Error]]/Table7[[#This Row],[Pd Analytic]],1)</f>
        <v>3.4853546402498055E-2</v>
      </c>
      <c r="J79">
        <v>12.622299</v>
      </c>
      <c r="K79">
        <v>12.614098608502299</v>
      </c>
      <c r="L79" s="2">
        <f>ABS(Table2[[#This Row],[Nc Analytic]]-Table2[[#This Row],[Nc Simulation]])</f>
        <v>8.2003914977004655E-3</v>
      </c>
      <c r="M79" s="1">
        <f>100*IF(Table2[[#This Row],[Nc Analytic]]&gt;0, Table2[[#This Row],[Absolute Error]]/Table2[[#This Row],[Nc Analytic]],1)</f>
        <v>6.5009730399389329E-2</v>
      </c>
    </row>
    <row r="80" spans="1:13" x14ac:dyDescent="0.2">
      <c r="A80" s="1">
        <v>7.9</v>
      </c>
      <c r="B80">
        <v>0.383247</v>
      </c>
      <c r="C80">
        <v>0.382078716833541</v>
      </c>
      <c r="D80" s="2">
        <f>ABS(Table6[[#This Row],[Pb Analytic]]-Table6[[#This Row],[Pb Simulation]])</f>
        <v>1.1682831664590054E-3</v>
      </c>
      <c r="E80" s="1">
        <f>100*IF(Table6[[#This Row],[Pb Analytic]]&gt;0, Table6[[#This Row],[Absolute Error]]/Table6[[#This Row],[Pb Analytic]],1)</f>
        <v>0.30577028109314647</v>
      </c>
      <c r="F80">
        <v>0.490568</v>
      </c>
      <c r="G80">
        <v>0.49133903336936602</v>
      </c>
      <c r="H80" s="2">
        <f>ABS(Table7[[#This Row],[Pd Analytic]]-Table7[[#This Row],[Pd Simulation]])</f>
        <v>7.710333693660143E-4</v>
      </c>
      <c r="I80" s="1">
        <f>100*IF(Table7[[#This Row],[Pd Analytic]]&gt;0, Table7[[#This Row],[Absolute Error]]/Table7[[#This Row],[Pd Analytic]],1)</f>
        <v>0.15692491680920187</v>
      </c>
      <c r="J80">
        <v>12.651854</v>
      </c>
      <c r="K80">
        <v>12.644734864250999</v>
      </c>
      <c r="L80" s="2">
        <f>ABS(Table2[[#This Row],[Nc Analytic]]-Table2[[#This Row],[Nc Simulation]])</f>
        <v>7.1191357490008045E-3</v>
      </c>
      <c r="M80" s="1">
        <f>100*IF(Table2[[#This Row],[Nc Analytic]]&gt;0, Table2[[#This Row],[Absolute Error]]/Table2[[#This Row],[Nc Analytic]],1)</f>
        <v>5.6301186426042947E-2</v>
      </c>
    </row>
    <row r="81" spans="1:13" x14ac:dyDescent="0.2">
      <c r="A81" s="1">
        <v>8</v>
      </c>
      <c r="B81">
        <v>0.38888400000000001</v>
      </c>
      <c r="C81">
        <v>0.388575780287441</v>
      </c>
      <c r="D81" s="2">
        <f>ABS(Table6[[#This Row],[Pb Analytic]]-Table6[[#This Row],[Pb Simulation]])</f>
        <v>3.0821971255901026E-4</v>
      </c>
      <c r="E81" s="1">
        <f>100*IF(Table6[[#This Row],[Pb Analytic]]&gt;0, Table6[[#This Row],[Absolute Error]]/Table6[[#This Row],[Pb Analytic]],1)</f>
        <v>7.9320361225553235E-2</v>
      </c>
      <c r="F81">
        <v>0.48638900000000002</v>
      </c>
      <c r="G81">
        <v>0.48642424386816502</v>
      </c>
      <c r="H81" s="2">
        <f>ABS(Table7[[#This Row],[Pd Analytic]]-Table7[[#This Row],[Pd Simulation]])</f>
        <v>3.5243868165002468E-5</v>
      </c>
      <c r="I81" s="1">
        <f>100*IF(Table7[[#This Row],[Pd Analytic]]&gt;0, Table7[[#This Row],[Absolute Error]]/Table7[[#This Row],[Pd Analytic]],1)</f>
        <v>7.2454999127376084E-3</v>
      </c>
      <c r="J81">
        <v>12.677085999999999</v>
      </c>
      <c r="K81">
        <v>12.674181659591101</v>
      </c>
      <c r="L81" s="2">
        <f>ABS(Table2[[#This Row],[Nc Analytic]]-Table2[[#This Row],[Nc Simulation]])</f>
        <v>2.9043404088984204E-3</v>
      </c>
      <c r="M81" s="1">
        <f>100*IF(Table2[[#This Row],[Nc Analytic]]&gt;0, Table2[[#This Row],[Absolute Error]]/Table2[[#This Row],[Nc Analytic]],1)</f>
        <v>2.2915407770730353E-2</v>
      </c>
    </row>
    <row r="82" spans="1:13" x14ac:dyDescent="0.2">
      <c r="A82" s="1">
        <v>8.1</v>
      </c>
      <c r="B82">
        <v>0.39462999999999998</v>
      </c>
      <c r="C82">
        <v>0.39495883530890602</v>
      </c>
      <c r="D82" s="2">
        <f>ABS(Table6[[#This Row],[Pb Analytic]]-Table6[[#This Row],[Pb Simulation]])</f>
        <v>3.2883530890603918E-4</v>
      </c>
      <c r="E82" s="1">
        <f>100*IF(Table6[[#This Row],[Pb Analytic]]&gt;0, Table6[[#This Row],[Absolute Error]]/Table6[[#This Row],[Pb Analytic]],1)</f>
        <v>8.3258121988548456E-2</v>
      </c>
      <c r="F82">
        <v>0.48206300000000002</v>
      </c>
      <c r="G82">
        <v>0.481584394945966</v>
      </c>
      <c r="H82" s="2">
        <f>ABS(Table7[[#This Row],[Pd Analytic]]-Table7[[#This Row],[Pd Simulation]])</f>
        <v>4.7860505403402032E-4</v>
      </c>
      <c r="I82" s="1">
        <f>100*IF(Table7[[#This Row],[Pd Analytic]]&gt;0, Table7[[#This Row],[Absolute Error]]/Table7[[#This Row],[Pd Analytic]],1)</f>
        <v>9.9381346043764571E-2</v>
      </c>
      <c r="J82">
        <v>12.700832</v>
      </c>
      <c r="K82">
        <v>12.702500632122501</v>
      </c>
      <c r="L82" s="2">
        <f>ABS(Table2[[#This Row],[Nc Analytic]]-Table2[[#This Row],[Nc Simulation]])</f>
        <v>1.6686321225005685E-3</v>
      </c>
      <c r="M82" s="1">
        <f>100*IF(Table2[[#This Row],[Nc Analytic]]&gt;0, Table2[[#This Row],[Absolute Error]]/Table2[[#This Row],[Nc Analytic]],1)</f>
        <v>1.3136249080601318E-2</v>
      </c>
    </row>
    <row r="83" spans="1:13" x14ac:dyDescent="0.2">
      <c r="A83" s="1">
        <v>8.1999999999999993</v>
      </c>
      <c r="B83">
        <v>0.40184700000000001</v>
      </c>
      <c r="C83">
        <v>0.40122970142214498</v>
      </c>
      <c r="D83" s="2">
        <f>ABS(Table6[[#This Row],[Pb Analytic]]-Table6[[#This Row],[Pb Simulation]])</f>
        <v>6.1729857785502995E-4</v>
      </c>
      <c r="E83" s="1">
        <f>100*IF(Table6[[#This Row],[Pb Analytic]]&gt;0, Table6[[#This Row],[Absolute Error]]/Table6[[#This Row],[Pb Analytic]],1)</f>
        <v>0.15385166543429768</v>
      </c>
      <c r="F83">
        <v>0.47641800000000001</v>
      </c>
      <c r="G83">
        <v>0.47681909628740998</v>
      </c>
      <c r="H83" s="2">
        <f>ABS(Table7[[#This Row],[Pd Analytic]]-Table7[[#This Row],[Pd Simulation]])</f>
        <v>4.0109628740997438E-4</v>
      </c>
      <c r="I83" s="1">
        <f>100*IF(Table7[[#This Row],[Pd Analytic]]&gt;0, Table7[[#This Row],[Absolute Error]]/Table7[[#This Row],[Pd Analytic]],1)</f>
        <v>8.4119174448543374E-2</v>
      </c>
      <c r="J83">
        <v>12.735436999999999</v>
      </c>
      <c r="K83">
        <v>12.7297496274519</v>
      </c>
      <c r="L83" s="2">
        <f>ABS(Table2[[#This Row],[Nc Analytic]]-Table2[[#This Row],[Nc Simulation]])</f>
        <v>5.6873725480990345E-3</v>
      </c>
      <c r="M83" s="1">
        <f>100*IF(Table2[[#This Row],[Nc Analytic]]&gt;0, Table2[[#This Row],[Absolute Error]]/Table2[[#This Row],[Nc Analytic]],1)</f>
        <v>4.4677803684639077E-2</v>
      </c>
    </row>
    <row r="84" spans="1:13" x14ac:dyDescent="0.2">
      <c r="A84" s="1">
        <v>8.3000000000000007</v>
      </c>
      <c r="B84">
        <v>0.40727200000000002</v>
      </c>
      <c r="C84">
        <v>0.40739025247800398</v>
      </c>
      <c r="D84" s="2">
        <f>ABS(Table6[[#This Row],[Pb Analytic]]-Table6[[#This Row],[Pb Simulation]])</f>
        <v>1.1825247800395511E-4</v>
      </c>
      <c r="E84" s="1">
        <f>100*IF(Table6[[#This Row],[Pb Analytic]]&gt;0, Table6[[#This Row],[Absolute Error]]/Table6[[#This Row],[Pb Analytic]],1)</f>
        <v>2.9026830486166298E-2</v>
      </c>
      <c r="F84">
        <v>0.47188999999999998</v>
      </c>
      <c r="G84">
        <v>0.47212783439027101</v>
      </c>
      <c r="H84" s="2">
        <f>ABS(Table7[[#This Row],[Pd Analytic]]-Table7[[#This Row],[Pd Simulation]])</f>
        <v>2.3783439027103004E-4</v>
      </c>
      <c r="I84" s="1">
        <f>100*IF(Table7[[#This Row],[Pd Analytic]]&gt;0, Table7[[#This Row],[Absolute Error]]/Table7[[#This Row],[Pd Analytic]],1)</f>
        <v>5.0374998664965601E-2</v>
      </c>
      <c r="J84">
        <v>12.754792</v>
      </c>
      <c r="K84">
        <v>12.755982955311</v>
      </c>
      <c r="L84" s="2">
        <f>ABS(Table2[[#This Row],[Nc Analytic]]-Table2[[#This Row],[Nc Simulation]])</f>
        <v>1.190955310999442E-3</v>
      </c>
      <c r="M84" s="1">
        <f>100*IF(Table2[[#This Row],[Nc Analytic]]&gt;0, Table2[[#This Row],[Absolute Error]]/Table2[[#This Row],[Nc Analytic]],1)</f>
        <v>9.3364448288446745E-3</v>
      </c>
    </row>
    <row r="85" spans="1:13" x14ac:dyDescent="0.2">
      <c r="A85" s="1">
        <v>8.4</v>
      </c>
      <c r="B85">
        <v>0.413078</v>
      </c>
      <c r="C85">
        <v>0.41344240394832299</v>
      </c>
      <c r="D85" s="2">
        <f>ABS(Table6[[#This Row],[Pb Analytic]]-Table6[[#This Row],[Pb Simulation]])</f>
        <v>3.6440394832298884E-4</v>
      </c>
      <c r="E85" s="1">
        <f>100*IF(Table6[[#This Row],[Pb Analytic]]&gt;0, Table6[[#This Row],[Absolute Error]]/Table6[[#This Row],[Pb Analytic]],1)</f>
        <v>8.8138987400173993E-2</v>
      </c>
      <c r="F85">
        <v>0.46710200000000002</v>
      </c>
      <c r="G85">
        <v>0.46750998936688398</v>
      </c>
      <c r="H85" s="2">
        <f>ABS(Table7[[#This Row],[Pd Analytic]]-Table7[[#This Row],[Pd Simulation]])</f>
        <v>4.0798936688396514E-4</v>
      </c>
      <c r="I85" s="1">
        <f>100*IF(Table7[[#This Row],[Pd Analytic]]&gt;0, Table7[[#This Row],[Absolute Error]]/Table7[[#This Row],[Pd Analytic]],1)</f>
        <v>8.7268588086529778E-2</v>
      </c>
      <c r="J85">
        <v>12.78004</v>
      </c>
      <c r="K85">
        <v>12.781251628197699</v>
      </c>
      <c r="L85" s="2">
        <f>ABS(Table2[[#This Row],[Nc Analytic]]-Table2[[#This Row],[Nc Simulation]])</f>
        <v>1.2116281976997101E-3</v>
      </c>
      <c r="M85" s="1">
        <f>100*IF(Table2[[#This Row],[Nc Analytic]]&gt;0, Table2[[#This Row],[Absolute Error]]/Table2[[#This Row],[Nc Analytic]],1)</f>
        <v>9.4797304125258299E-3</v>
      </c>
    </row>
    <row r="86" spans="1:13" x14ac:dyDescent="0.2">
      <c r="A86" s="1">
        <v>8.5</v>
      </c>
      <c r="B86">
        <v>0.42035299999999998</v>
      </c>
      <c r="C86">
        <v>0.41938810176292701</v>
      </c>
      <c r="D86" s="2">
        <f>ABS(Table6[[#This Row],[Pb Analytic]]-Table6[[#This Row],[Pb Simulation]])</f>
        <v>9.6489823707296418E-4</v>
      </c>
      <c r="E86" s="1">
        <f>100*IF(Table6[[#This Row],[Pb Analytic]]&gt;0, Table6[[#This Row],[Absolute Error]]/Table6[[#This Row],[Pb Analytic]],1)</f>
        <v>0.230072868785964</v>
      </c>
      <c r="F86">
        <v>0.461982</v>
      </c>
      <c r="G86">
        <v>0.46296484991438802</v>
      </c>
      <c r="H86" s="2">
        <f>ABS(Table7[[#This Row],[Pd Analytic]]-Table7[[#This Row],[Pd Simulation]])</f>
        <v>9.8284991438801761E-4</v>
      </c>
      <c r="I86" s="1">
        <f>100*IF(Table7[[#This Row],[Pd Analytic]]&gt;0, Table7[[#This Row],[Absolute Error]]/Table7[[#This Row],[Pd Analytic]],1)</f>
        <v>0.21229471623380636</v>
      </c>
      <c r="J86">
        <v>12.807589</v>
      </c>
      <c r="K86">
        <v>12.8056035835597</v>
      </c>
      <c r="L86" s="2">
        <f>ABS(Table2[[#This Row],[Nc Analytic]]-Table2[[#This Row],[Nc Simulation]])</f>
        <v>1.9854164403003693E-3</v>
      </c>
      <c r="M86" s="1">
        <f>100*IF(Table2[[#This Row],[Nc Analytic]]&gt;0, Table2[[#This Row],[Absolute Error]]/Table2[[#This Row],[Nc Analytic]],1)</f>
        <v>1.5504278477348145E-2</v>
      </c>
    </row>
    <row r="87" spans="1:13" x14ac:dyDescent="0.2">
      <c r="A87" s="1">
        <v>8.6</v>
      </c>
      <c r="B87">
        <v>0.42426599999999998</v>
      </c>
      <c r="C87">
        <v>0.42522931252465501</v>
      </c>
      <c r="D87" s="2">
        <f>ABS(Table6[[#This Row],[Pb Analytic]]-Table6[[#This Row],[Pb Simulation]])</f>
        <v>9.6331252465503558E-4</v>
      </c>
      <c r="E87" s="1">
        <f>100*IF(Table6[[#This Row],[Pb Analytic]]&gt;0, Table6[[#This Row],[Absolute Error]]/Table6[[#This Row],[Pb Analytic]],1)</f>
        <v>0.22653953908673272</v>
      </c>
      <c r="F87">
        <v>0.45904699999999998</v>
      </c>
      <c r="G87">
        <v>0.45849162664174797</v>
      </c>
      <c r="H87" s="2">
        <f>ABS(Table7[[#This Row],[Pd Analytic]]-Table7[[#This Row],[Pd Simulation]])</f>
        <v>5.5537335825200929E-4</v>
      </c>
      <c r="I87" s="1">
        <f>100*IF(Table7[[#This Row],[Pd Analytic]]&gt;0, Table7[[#This Row],[Absolute Error]]/Table7[[#This Row],[Pd Analytic]],1)</f>
        <v>0.12113053455738722</v>
      </c>
      <c r="J87">
        <v>12.826083000000001</v>
      </c>
      <c r="K87">
        <v>12.829083890526</v>
      </c>
      <c r="L87" s="2">
        <f>ABS(Table2[[#This Row],[Nc Analytic]]-Table2[[#This Row],[Nc Simulation]])</f>
        <v>3.0008905259997221E-3</v>
      </c>
      <c r="M87" s="1">
        <f>100*IF(Table2[[#This Row],[Nc Analytic]]&gt;0, Table2[[#This Row],[Absolute Error]]/Table2[[#This Row],[Nc Analytic]],1)</f>
        <v>2.3391307996791684E-2</v>
      </c>
    </row>
    <row r="88" spans="1:13" x14ac:dyDescent="0.2">
      <c r="A88" s="1">
        <v>8.6999999999999993</v>
      </c>
      <c r="B88">
        <v>0.42942900000000001</v>
      </c>
      <c r="C88">
        <v>0.43096801495393</v>
      </c>
      <c r="D88" s="2">
        <f>ABS(Table6[[#This Row],[Pb Analytic]]-Table6[[#This Row],[Pb Simulation]])</f>
        <v>1.5390149539299958E-3</v>
      </c>
      <c r="E88" s="1">
        <f>100*IF(Table6[[#This Row],[Pb Analytic]]&gt;0, Table6[[#This Row],[Absolute Error]]/Table6[[#This Row],[Pb Analytic]],1)</f>
        <v>0.3571065370348922</v>
      </c>
      <c r="F88">
        <v>0.45507700000000001</v>
      </c>
      <c r="G88">
        <v>0.45408946392330402</v>
      </c>
      <c r="H88" s="2">
        <f>ABS(Table7[[#This Row],[Pd Analytic]]-Table7[[#This Row],[Pd Simulation]])</f>
        <v>9.8753607669599397E-4</v>
      </c>
      <c r="I88" s="1">
        <f>100*IF(Table7[[#This Row],[Pd Analytic]]&gt;0, Table7[[#This Row],[Absolute Error]]/Table7[[#This Row],[Pd Analytic]],1)</f>
        <v>0.2174761044142591</v>
      </c>
      <c r="J88">
        <v>12.845929999999999</v>
      </c>
      <c r="K88">
        <v>12.851734942166299</v>
      </c>
      <c r="L88" s="2">
        <f>ABS(Table2[[#This Row],[Nc Analytic]]-Table2[[#This Row],[Nc Simulation]])</f>
        <v>5.8049421663000089E-3</v>
      </c>
      <c r="M88" s="1">
        <f>100*IF(Table2[[#This Row],[Nc Analytic]]&gt;0, Table2[[#This Row],[Absolute Error]]/Table2[[#This Row],[Nc Analytic]],1)</f>
        <v>4.5168548778998729E-2</v>
      </c>
    </row>
    <row r="89" spans="1:13" x14ac:dyDescent="0.2">
      <c r="A89" s="1">
        <v>8.8000000000000007</v>
      </c>
      <c r="B89">
        <v>0.43592900000000001</v>
      </c>
      <c r="C89">
        <v>0.43660619242915999</v>
      </c>
      <c r="D89" s="2">
        <f>ABS(Table6[[#This Row],[Pb Analytic]]-Table6[[#This Row],[Pb Simulation]])</f>
        <v>6.7719242915997846E-4</v>
      </c>
      <c r="E89" s="1">
        <f>100*IF(Table6[[#This Row],[Pb Analytic]]&gt;0, Table6[[#This Row],[Absolute Error]]/Table6[[#This Row],[Pb Analytic]],1)</f>
        <v>0.15510371609533549</v>
      </c>
      <c r="F89">
        <v>0.45057000000000003</v>
      </c>
      <c r="G89">
        <v>0.44975745043190901</v>
      </c>
      <c r="H89" s="2">
        <f>ABS(Table7[[#This Row],[Pd Analytic]]-Table7[[#This Row],[Pd Simulation]])</f>
        <v>8.1254956809101442E-4</v>
      </c>
      <c r="I89" s="1">
        <f>100*IF(Table7[[#This Row],[Pd Analytic]]&gt;0, Table7[[#This Row],[Absolute Error]]/Table7[[#This Row],[Pd Analytic]],1)</f>
        <v>0.18066394838166894</v>
      </c>
      <c r="J89">
        <v>12.870568</v>
      </c>
      <c r="K89">
        <v>12.873596634224899</v>
      </c>
      <c r="L89" s="2">
        <f>ABS(Table2[[#This Row],[Nc Analytic]]-Table2[[#This Row],[Nc Simulation]])</f>
        <v>3.0286342248988518E-3</v>
      </c>
      <c r="M89" s="1">
        <f>100*IF(Table2[[#This Row],[Nc Analytic]]&gt;0, Table2[[#This Row],[Absolute Error]]/Table2[[#This Row],[Nc Analytic]],1)</f>
        <v>2.3525936930842806E-2</v>
      </c>
    </row>
    <row r="90" spans="1:13" x14ac:dyDescent="0.2">
      <c r="A90" s="1">
        <v>8.9</v>
      </c>
      <c r="B90">
        <v>0.44118299999999999</v>
      </c>
      <c r="C90">
        <v>0.44214582650277401</v>
      </c>
      <c r="D90" s="2">
        <f>ABS(Table6[[#This Row],[Pb Analytic]]-Table6[[#This Row],[Pb Simulation]])</f>
        <v>9.6282650277401682E-4</v>
      </c>
      <c r="E90" s="1">
        <f>100*IF(Table6[[#This Row],[Pb Analytic]]&gt;0, Table6[[#This Row],[Absolute Error]]/Table6[[#This Row],[Pb Analytic]],1)</f>
        <v>0.21776220537682178</v>
      </c>
      <c r="F90">
        <v>0.44634299999999999</v>
      </c>
      <c r="G90">
        <v>0.44549462848944799</v>
      </c>
      <c r="H90" s="2">
        <f>ABS(Table7[[#This Row],[Pd Analytic]]-Table7[[#This Row],[Pd Simulation]])</f>
        <v>8.4837151055200399E-4</v>
      </c>
      <c r="I90" s="1">
        <f>100*IF(Table7[[#This Row],[Pd Analytic]]&gt;0, Table7[[#This Row],[Absolute Error]]/Table7[[#This Row],[Pd Analytic]],1)</f>
        <v>0.19043361160797892</v>
      </c>
      <c r="J90">
        <v>12.891394</v>
      </c>
      <c r="K90">
        <v>12.8947065312374</v>
      </c>
      <c r="L90" s="2">
        <f>ABS(Table2[[#This Row],[Nc Analytic]]-Table2[[#This Row],[Nc Simulation]])</f>
        <v>3.3125312374000515E-3</v>
      </c>
      <c r="M90" s="1">
        <f>100*IF(Table2[[#This Row],[Nc Analytic]]&gt;0, Table2[[#This Row],[Absolute Error]]/Table2[[#This Row],[Nc Analytic]],1)</f>
        <v>2.5689078145171053E-2</v>
      </c>
    </row>
    <row r="91" spans="1:13" x14ac:dyDescent="0.2">
      <c r="A91" s="1">
        <v>9</v>
      </c>
      <c r="B91">
        <v>0.44768799999999997</v>
      </c>
      <c r="C91">
        <v>0.44758889128497598</v>
      </c>
      <c r="D91" s="2">
        <f>ABS(Table6[[#This Row],[Pb Analytic]]-Table6[[#This Row],[Pb Simulation]])</f>
        <v>9.9108715023998872E-5</v>
      </c>
      <c r="E91" s="1">
        <f>100*IF(Table6[[#This Row],[Pb Analytic]]&gt;0, Table6[[#This Row],[Absolute Error]]/Table6[[#This Row],[Pb Analytic]],1)</f>
        <v>2.2142800447854997E-2</v>
      </c>
      <c r="F91">
        <v>0.44126399999999999</v>
      </c>
      <c r="G91">
        <v>0.44130000235872802</v>
      </c>
      <c r="H91" s="2">
        <f>ABS(Table7[[#This Row],[Pd Analytic]]-Table7[[#This Row],[Pd Simulation]])</f>
        <v>3.6002358728026707E-5</v>
      </c>
      <c r="I91" s="1">
        <f>100*IF(Table7[[#This Row],[Pd Analytic]]&gt;0, Table7[[#This Row],[Absolute Error]]/Table7[[#This Row],[Pd Analytic]],1)</f>
        <v>8.1582502913201387E-3</v>
      </c>
      <c r="J91">
        <v>12.916703999999999</v>
      </c>
      <c r="K91">
        <v>12.9151000208923</v>
      </c>
      <c r="L91" s="2">
        <f>ABS(Table2[[#This Row],[Nc Analytic]]-Table2[[#This Row],[Nc Simulation]])</f>
        <v>1.6039791076991605E-3</v>
      </c>
      <c r="M91" s="1">
        <f>100*IF(Table2[[#This Row],[Nc Analytic]]&gt;0, Table2[[#This Row],[Absolute Error]]/Table2[[#This Row],[Nc Analytic]],1)</f>
        <v>1.2419409103332226E-2</v>
      </c>
    </row>
    <row r="92" spans="1:13" x14ac:dyDescent="0.2">
      <c r="A92" s="1">
        <v>9.1</v>
      </c>
      <c r="B92">
        <v>0.453683</v>
      </c>
      <c r="C92">
        <v>0.452937348598486</v>
      </c>
      <c r="D92" s="2">
        <f>ABS(Table6[[#This Row],[Pb Analytic]]-Table6[[#This Row],[Pb Simulation]])</f>
        <v>7.4565140151400255E-4</v>
      </c>
      <c r="E92" s="1">
        <f>100*IF(Table6[[#This Row],[Pb Analytic]]&gt;0, Table6[[#This Row],[Absolute Error]]/Table6[[#This Row],[Pb Analytic]],1)</f>
        <v>0.16462572667527972</v>
      </c>
      <c r="F92">
        <v>0.436274</v>
      </c>
      <c r="G92">
        <v>0.43717254558810797</v>
      </c>
      <c r="H92" s="2">
        <f>ABS(Table7[[#This Row],[Pd Analytic]]-Table7[[#This Row],[Pd Simulation]])</f>
        <v>8.9854558810797958E-4</v>
      </c>
      <c r="I92" s="1">
        <f>100*IF(Table7[[#This Row],[Pd Analytic]]&gt;0, Table7[[#This Row],[Absolute Error]]/Table7[[#This Row],[Pd Analytic]],1)</f>
        <v>0.20553568543495976</v>
      </c>
      <c r="J92">
        <v>12.938999000000001</v>
      </c>
      <c r="K92">
        <v>12.934810457457299</v>
      </c>
      <c r="L92" s="2">
        <f>ABS(Table2[[#This Row],[Nc Analytic]]-Table2[[#This Row],[Nc Simulation]])</f>
        <v>4.1885425427015122E-3</v>
      </c>
      <c r="M92" s="1">
        <f>100*IF(Table2[[#This Row],[Nc Analytic]]&gt;0, Table2[[#This Row],[Absolute Error]]/Table2[[#This Row],[Nc Analytic]],1)</f>
        <v>3.2381939855072976E-2</v>
      </c>
    </row>
    <row r="93" spans="1:13" x14ac:dyDescent="0.2">
      <c r="A93" s="1">
        <v>9.1999999999999993</v>
      </c>
      <c r="B93">
        <v>0.45743899999999998</v>
      </c>
      <c r="C93">
        <v>0.458193143817611</v>
      </c>
      <c r="D93" s="2">
        <f>ABS(Table6[[#This Row],[Pb Analytic]]-Table6[[#This Row],[Pb Simulation]])</f>
        <v>7.5414381761101934E-4</v>
      </c>
      <c r="E93" s="1">
        <f>100*IF(Table6[[#This Row],[Pb Analytic]]&gt;0, Table6[[#This Row],[Absolute Error]]/Table6[[#This Row],[Pb Analytic]],1)</f>
        <v>0.16459081236519221</v>
      </c>
      <c r="F93">
        <v>0.433836</v>
      </c>
      <c r="G93">
        <v>0.43311120750891902</v>
      </c>
      <c r="H93" s="2">
        <f>ABS(Table7[[#This Row],[Pd Analytic]]-Table7[[#This Row],[Pd Simulation]])</f>
        <v>7.2479249108098331E-4</v>
      </c>
      <c r="I93" s="1">
        <f>100*IF(Table7[[#This Row],[Pd Analytic]]&gt;0, Table7[[#This Row],[Absolute Error]]/Table7[[#This Row],[Pd Analytic]],1)</f>
        <v>0.1673455866565304</v>
      </c>
      <c r="J93">
        <v>12.948206000000001</v>
      </c>
      <c r="K93">
        <v>12.9538692950421</v>
      </c>
      <c r="L93" s="2">
        <f>ABS(Table2[[#This Row],[Nc Analytic]]-Table2[[#This Row],[Nc Simulation]])</f>
        <v>5.6632950420993922E-3</v>
      </c>
      <c r="M93" s="1">
        <f>100*IF(Table2[[#This Row],[Nc Analytic]]&gt;0, Table2[[#This Row],[Absolute Error]]/Table2[[#This Row],[Nc Analytic]],1)</f>
        <v>4.3718945383113703E-2</v>
      </c>
    </row>
    <row r="94" spans="1:13" x14ac:dyDescent="0.2">
      <c r="A94" s="1">
        <v>9.3000000000000007</v>
      </c>
      <c r="B94">
        <v>0.46271699999999999</v>
      </c>
      <c r="C94">
        <v>0.46335820231411901</v>
      </c>
      <c r="D94" s="2">
        <f>ABS(Table6[[#This Row],[Pb Analytic]]-Table6[[#This Row],[Pb Simulation]])</f>
        <v>6.4120231411901596E-4</v>
      </c>
      <c r="E94" s="1">
        <f>100*IF(Table6[[#This Row],[Pb Analytic]]&gt;0, Table6[[#This Row],[Absolute Error]]/Table6[[#This Row],[Pb Analytic]],1)</f>
        <v>0.13838156115866773</v>
      </c>
      <c r="F94">
        <v>0.42957699999999999</v>
      </c>
      <c r="G94">
        <v>0.42911491897543702</v>
      </c>
      <c r="H94" s="2">
        <f>ABS(Table7[[#This Row],[Pd Analytic]]-Table7[[#This Row],[Pd Simulation]])</f>
        <v>4.6208102456296585E-4</v>
      </c>
      <c r="I94" s="1">
        <f>100*IF(Table7[[#This Row],[Pd Analytic]]&gt;0, Table7[[#This Row],[Absolute Error]]/Table7[[#This Row],[Pd Analytic]],1)</f>
        <v>0.10768234897687531</v>
      </c>
      <c r="J94">
        <v>12.970238</v>
      </c>
      <c r="K94">
        <v>12.972306211421801</v>
      </c>
      <c r="L94" s="2">
        <f>ABS(Table2[[#This Row],[Nc Analytic]]-Table2[[#This Row],[Nc Simulation]])</f>
        <v>2.0682114218004699E-3</v>
      </c>
      <c r="M94" s="1">
        <f>100*IF(Table2[[#This Row],[Nc Analytic]]&gt;0, Table2[[#This Row],[Absolute Error]]/Table2[[#This Row],[Nc Analytic]],1)</f>
        <v>1.5943282467225914E-2</v>
      </c>
    </row>
    <row r="95" spans="1:13" x14ac:dyDescent="0.2">
      <c r="A95" s="1">
        <v>9.4</v>
      </c>
      <c r="B95">
        <v>0.47003699999999998</v>
      </c>
      <c r="C95">
        <v>0.46843442644062799</v>
      </c>
      <c r="D95" s="2">
        <f>ABS(Table6[[#This Row],[Pb Analytic]]-Table6[[#This Row],[Pb Simulation]])</f>
        <v>1.6025735593719892E-3</v>
      </c>
      <c r="E95" s="1">
        <f>100*IF(Table6[[#This Row],[Pb Analytic]]&gt;0, Table6[[#This Row],[Absolute Error]]/Table6[[#This Row],[Pb Analytic]],1)</f>
        <v>0.34211267765886721</v>
      </c>
      <c r="F95">
        <v>0.42341400000000001</v>
      </c>
      <c r="G95">
        <v>0.42518259742789499</v>
      </c>
      <c r="H95" s="2">
        <f>ABS(Table7[[#This Row],[Pd Analytic]]-Table7[[#This Row],[Pd Simulation]])</f>
        <v>1.7685974278949801E-3</v>
      </c>
      <c r="I95" s="1">
        <f>100*IF(Table7[[#This Row],[Pd Analytic]]&gt;0, Table7[[#This Row],[Absolute Error]]/Table7[[#This Row],[Pd Analytic]],1)</f>
        <v>0.41596185699837096</v>
      </c>
      <c r="J95">
        <v>12.997507000000001</v>
      </c>
      <c r="K95">
        <v>12.990149223102501</v>
      </c>
      <c r="L95" s="2">
        <f>ABS(Table2[[#This Row],[Nc Analytic]]-Table2[[#This Row],[Nc Simulation]])</f>
        <v>7.3577768974999458E-3</v>
      </c>
      <c r="M95" s="1">
        <f>100*IF(Table2[[#This Row],[Nc Analytic]]&gt;0, Table2[[#This Row],[Absolute Error]]/Table2[[#This Row],[Nc Analytic]],1)</f>
        <v>5.6641203816307294E-2</v>
      </c>
    </row>
    <row r="96" spans="1:13" x14ac:dyDescent="0.2">
      <c r="A96" s="1">
        <v>9.5</v>
      </c>
      <c r="B96">
        <v>0.47327000000000002</v>
      </c>
      <c r="C96">
        <v>0.47342369298959702</v>
      </c>
      <c r="D96" s="2">
        <f>ABS(Table6[[#This Row],[Pb Analytic]]-Table6[[#This Row],[Pb Simulation]])</f>
        <v>1.5369298959699851E-4</v>
      </c>
      <c r="E96" s="1">
        <f>100*IF(Table6[[#This Row],[Pb Analytic]]&gt;0, Table6[[#This Row],[Absolute Error]]/Table6[[#This Row],[Pb Analytic]],1)</f>
        <v>3.246415248600068E-2</v>
      </c>
      <c r="F96">
        <v>0.42184300000000002</v>
      </c>
      <c r="G96">
        <v>0.42131315135071901</v>
      </c>
      <c r="H96" s="2">
        <f>ABS(Table7[[#This Row],[Pd Analytic]]-Table7[[#This Row],[Pd Simulation]])</f>
        <v>5.2984864928101727E-4</v>
      </c>
      <c r="I96" s="1">
        <f>100*IF(Table7[[#This Row],[Pd Analytic]]&gt;0, Table7[[#This Row],[Absolute Error]]/Table7[[#This Row],[Pd Analytic]],1)</f>
        <v>0.12576124139071762</v>
      </c>
      <c r="J96">
        <v>13.006057999999999</v>
      </c>
      <c r="K96">
        <v>13.0074247922624</v>
      </c>
      <c r="L96" s="2">
        <f>ABS(Table2[[#This Row],[Nc Analytic]]-Table2[[#This Row],[Nc Simulation]])</f>
        <v>1.3667922624005513E-3</v>
      </c>
      <c r="M96" s="1">
        <f>100*IF(Table2[[#This Row],[Nc Analytic]]&gt;0, Table2[[#This Row],[Absolute Error]]/Table2[[#This Row],[Nc Analytic]],1)</f>
        <v>1.0507785239808587E-2</v>
      </c>
    </row>
    <row r="97" spans="1:13" x14ac:dyDescent="0.2">
      <c r="A97" s="1">
        <v>9.6</v>
      </c>
      <c r="B97">
        <v>0.478881</v>
      </c>
      <c r="C97">
        <v>0.47832785107265202</v>
      </c>
      <c r="D97" s="2">
        <f>ABS(Table6[[#This Row],[Pb Analytic]]-Table6[[#This Row],[Pb Simulation]])</f>
        <v>5.5314892734797949E-4</v>
      </c>
      <c r="E97" s="1">
        <f>100*IF(Table6[[#This Row],[Pb Analytic]]&gt;0, Table6[[#This Row],[Absolute Error]]/Table6[[#This Row],[Pb Analytic]],1)</f>
        <v>0.1156422161301168</v>
      </c>
      <c r="F97">
        <v>0.41678100000000001</v>
      </c>
      <c r="G97">
        <v>0.41750548419064498</v>
      </c>
      <c r="H97" s="2">
        <f>ABS(Table7[[#This Row],[Pd Analytic]]-Table7[[#This Row],[Pd Simulation]])</f>
        <v>7.2448419064496949E-4</v>
      </c>
      <c r="I97" s="1">
        <f>100*IF(Table7[[#This Row],[Pd Analytic]]&gt;0, Table7[[#This Row],[Absolute Error]]/Table7[[#This Row],[Pd Analytic]],1)</f>
        <v>0.17352686804807319</v>
      </c>
      <c r="J97">
        <v>13.028805</v>
      </c>
      <c r="K97">
        <v>13.0241579261629</v>
      </c>
      <c r="L97" s="2">
        <f>ABS(Table2[[#This Row],[Nc Analytic]]-Table2[[#This Row],[Nc Simulation]])</f>
        <v>4.6470738371002795E-3</v>
      </c>
      <c r="M97" s="1">
        <f>100*IF(Table2[[#This Row],[Nc Analytic]]&gt;0, Table2[[#This Row],[Absolute Error]]/Table2[[#This Row],[Nc Analytic]],1)</f>
        <v>3.568041683343879E-2</v>
      </c>
    </row>
    <row r="98" spans="1:13" x14ac:dyDescent="0.2">
      <c r="A98" s="1">
        <v>9.6999999999999993</v>
      </c>
      <c r="B98">
        <v>0.48269299999999998</v>
      </c>
      <c r="C98">
        <v>0.48314872037097001</v>
      </c>
      <c r="D98" s="2">
        <f>ABS(Table6[[#This Row],[Pb Analytic]]-Table6[[#This Row],[Pb Simulation]])</f>
        <v>4.5572037097002527E-4</v>
      </c>
      <c r="E98" s="1">
        <f>100*IF(Table6[[#This Row],[Pb Analytic]]&gt;0, Table6[[#This Row],[Absolute Error]]/Table6[[#This Row],[Pb Analytic]],1)</f>
        <v>9.4323000715000382E-2</v>
      </c>
      <c r="F98">
        <v>0.41387000000000002</v>
      </c>
      <c r="G98">
        <v>0.41375849779264601</v>
      </c>
      <c r="H98" s="2">
        <f>ABS(Table7[[#This Row],[Pd Analytic]]-Table7[[#This Row],[Pd Simulation]])</f>
        <v>1.115022073540084E-4</v>
      </c>
      <c r="I98" s="1">
        <f>100*IF(Table7[[#This Row],[Pd Analytic]]&gt;0, Table7[[#This Row],[Absolute Error]]/Table7[[#This Row],[Pd Analytic]],1)</f>
        <v>2.6948620499363724E-2</v>
      </c>
      <c r="J98">
        <v>13.037395</v>
      </c>
      <c r="K98">
        <v>13.040372269578899</v>
      </c>
      <c r="L98" s="2">
        <f>ABS(Table2[[#This Row],[Nc Analytic]]-Table2[[#This Row],[Nc Simulation]])</f>
        <v>2.977269578899211E-3</v>
      </c>
      <c r="M98" s="1">
        <f>100*IF(Table2[[#This Row],[Nc Analytic]]&gt;0, Table2[[#This Row],[Absolute Error]]/Table2[[#This Row],[Nc Analytic]],1)</f>
        <v>2.2831170133422528E-2</v>
      </c>
    </row>
    <row r="99" spans="1:13" x14ac:dyDescent="0.2">
      <c r="A99" s="1">
        <v>9.8000000000000007</v>
      </c>
      <c r="B99">
        <v>0.48855700000000002</v>
      </c>
      <c r="C99">
        <v>0.48788808971276698</v>
      </c>
      <c r="D99" s="2">
        <f>ABS(Table6[[#This Row],[Pb Analytic]]-Table6[[#This Row],[Pb Simulation]])</f>
        <v>6.6891028723303769E-4</v>
      </c>
      <c r="E99" s="1">
        <f>100*IF(Table6[[#This Row],[Pb Analytic]]&gt;0, Table6[[#This Row],[Absolute Error]]/Table6[[#This Row],[Pb Analytic]],1)</f>
        <v>0.13710322127905261</v>
      </c>
      <c r="F99">
        <v>0.409856</v>
      </c>
      <c r="G99">
        <v>0.41007109540554598</v>
      </c>
      <c r="H99" s="2">
        <f>ABS(Table7[[#This Row],[Pd Analytic]]-Table7[[#This Row],[Pd Simulation]])</f>
        <v>2.1509540554598416E-4</v>
      </c>
      <c r="I99" s="1">
        <f>100*IF(Table7[[#This Row],[Pd Analytic]]&gt;0, Table7[[#This Row],[Absolute Error]]/Table7[[#This Row],[Pd Analytic]],1)</f>
        <v>5.2453198471172989E-2</v>
      </c>
      <c r="J99">
        <v>13.057380999999999</v>
      </c>
      <c r="K99">
        <v>13.0560901907635</v>
      </c>
      <c r="L99" s="2">
        <f>ABS(Table2[[#This Row],[Nc Analytic]]-Table2[[#This Row],[Nc Simulation]])</f>
        <v>1.2908092364991575E-3</v>
      </c>
      <c r="M99" s="1">
        <f>100*IF(Table2[[#This Row],[Nc Analytic]]&gt;0, Table2[[#This Row],[Absolute Error]]/Table2[[#This Row],[Nc Analytic]],1)</f>
        <v>9.8866446052305705E-3</v>
      </c>
    </row>
    <row r="100" spans="1:13" x14ac:dyDescent="0.2">
      <c r="A100" s="1">
        <v>9.9</v>
      </c>
      <c r="B100">
        <v>0.492058</v>
      </c>
      <c r="C100">
        <v>0.49254771593872798</v>
      </c>
      <c r="D100" s="2">
        <f>ABS(Table6[[#This Row],[Pb Analytic]]-Table6[[#This Row],[Pb Simulation]])</f>
        <v>4.8971593872798591E-4</v>
      </c>
      <c r="E100" s="1">
        <f>100*IF(Table6[[#This Row],[Pb Analytic]]&gt;0, Table6[[#This Row],[Absolute Error]]/Table6[[#This Row],[Pb Analytic]],1)</f>
        <v>9.9425075557330503E-2</v>
      </c>
      <c r="F100">
        <v>0.40677400000000002</v>
      </c>
      <c r="G100">
        <v>0.40644218430376999</v>
      </c>
      <c r="H100" s="2">
        <f>ABS(Table7[[#This Row],[Pd Analytic]]-Table7[[#This Row],[Pd Simulation]])</f>
        <v>3.3181569623003115E-4</v>
      </c>
      <c r="I100" s="1">
        <f>100*IF(Table7[[#This Row],[Pd Analytic]]&gt;0, Table7[[#This Row],[Absolute Error]]/Table7[[#This Row],[Pd Analytic]],1)</f>
        <v>8.1639088914559149E-2</v>
      </c>
      <c r="J100">
        <v>13.072723999999999</v>
      </c>
      <c r="K100">
        <v>13.071332861421199</v>
      </c>
      <c r="L100" s="2">
        <f>ABS(Table2[[#This Row],[Nc Analytic]]-Table2[[#This Row],[Nc Simulation]])</f>
        <v>1.3911385787999109E-3</v>
      </c>
      <c r="M100" s="1">
        <f>100*IF(Table2[[#This Row],[Nc Analytic]]&gt;0, Table2[[#This Row],[Absolute Error]]/Table2[[#This Row],[Nc Analytic]],1)</f>
        <v>1.0642668146763554E-2</v>
      </c>
    </row>
    <row r="101" spans="1:13" x14ac:dyDescent="0.2">
      <c r="A101" s="1">
        <v>10</v>
      </c>
      <c r="B101">
        <v>0.49805700000000003</v>
      </c>
      <c r="C101">
        <v>0.49712932302052598</v>
      </c>
      <c r="D101" s="2">
        <f>ABS(Table6[[#This Row],[Pb Analytic]]-Table6[[#This Row],[Pb Simulation]])</f>
        <v>9.2767697947404582E-4</v>
      </c>
      <c r="E101" s="1">
        <f>100*IF(Table6[[#This Row],[Pb Analytic]]&gt;0, Table6[[#This Row],[Absolute Error]]/Table6[[#This Row],[Pb Analytic]],1)</f>
        <v>0.18660677142067175</v>
      </c>
      <c r="F101">
        <v>0.402196</v>
      </c>
      <c r="G101">
        <v>0.40287067806680299</v>
      </c>
      <c r="H101" s="2">
        <f>ABS(Table7[[#This Row],[Pd Analytic]]-Table7[[#This Row],[Pd Simulation]])</f>
        <v>6.7467806680299169E-4</v>
      </c>
      <c r="I101" s="1">
        <f>100*IF(Table7[[#This Row],[Pd Analytic]]&gt;0, Table7[[#This Row],[Absolute Error]]/Table7[[#This Row],[Pd Analytic]],1)</f>
        <v>0.16746765240907366</v>
      </c>
      <c r="J101">
        <v>13.089880000000001</v>
      </c>
      <c r="K101">
        <v>13.0861203311308</v>
      </c>
      <c r="L101" s="2">
        <f>ABS(Table2[[#This Row],[Nc Analytic]]-Table2[[#This Row],[Nc Simulation]])</f>
        <v>3.7596688692005387E-3</v>
      </c>
      <c r="M101" s="1">
        <f>100*IF(Table2[[#This Row],[Nc Analytic]]&gt;0, Table2[[#This Row],[Absolute Error]]/Table2[[#This Row],[Nc Analytic]],1)</f>
        <v>2.8730202489859399E-2</v>
      </c>
    </row>
    <row r="102" spans="1:13" x14ac:dyDescent="0.2">
      <c r="A102" s="1">
        <v>10.1</v>
      </c>
      <c r="B102">
        <v>0.50111799999999995</v>
      </c>
      <c r="C102">
        <v>0.50163460140136995</v>
      </c>
      <c r="D102" s="2">
        <f>ABS(Table6[[#This Row],[Pb Analytic]]-Table6[[#This Row],[Pb Simulation]])</f>
        <v>5.1660140136999821E-4</v>
      </c>
      <c r="E102" s="1">
        <f>100*IF(Table6[[#This Row],[Pb Analytic]]&gt;0, Table6[[#This Row],[Absolute Error]]/Table6[[#This Row],[Pb Analytic]],1)</f>
        <v>0.1029836059806913</v>
      </c>
      <c r="F102">
        <v>0.39988000000000001</v>
      </c>
      <c r="G102">
        <v>0.39935549855358898</v>
      </c>
      <c r="H102" s="2">
        <f>ABS(Table7[[#This Row],[Pd Analytic]]-Table7[[#This Row],[Pd Simulation]])</f>
        <v>5.245014464110298E-4</v>
      </c>
      <c r="I102" s="1">
        <f>100*IF(Table7[[#This Row],[Pd Analytic]]&gt;0, Table7[[#This Row],[Absolute Error]]/Table7[[#This Row],[Pd Analytic]],1)</f>
        <v>0.13133697878474251</v>
      </c>
      <c r="J102">
        <v>13.099321</v>
      </c>
      <c r="K102">
        <v>13.1004715966286</v>
      </c>
      <c r="L102" s="2">
        <f>ABS(Table2[[#This Row],[Nc Analytic]]-Table2[[#This Row],[Nc Simulation]])</f>
        <v>1.1505966285998426E-3</v>
      </c>
      <c r="M102" s="1">
        <f>100*IF(Table2[[#This Row],[Nc Analytic]]&gt;0, Table2[[#This Row],[Absolute Error]]/Table2[[#This Row],[Nc Analytic]],1)</f>
        <v>8.7828641901406684E-3</v>
      </c>
    </row>
    <row r="103" spans="1:13" x14ac:dyDescent="0.2">
      <c r="A103" s="1">
        <v>10.199999999999999</v>
      </c>
      <c r="B103">
        <v>0.50620299999999996</v>
      </c>
      <c r="C103">
        <v>0.50606520753099404</v>
      </c>
      <c r="D103" s="2">
        <f>ABS(Table6[[#This Row],[Pb Analytic]]-Table6[[#This Row],[Pb Simulation]])</f>
        <v>1.3779246900591513E-4</v>
      </c>
      <c r="E103" s="1">
        <f>100*IF(Table6[[#This Row],[Pb Analytic]]&gt;0, Table6[[#This Row],[Absolute Error]]/Table6[[#This Row],[Pb Analytic]],1)</f>
        <v>2.722820438065306E-2</v>
      </c>
      <c r="F103">
        <v>0.39569799999999999</v>
      </c>
      <c r="G103">
        <v>0.39589557760515498</v>
      </c>
      <c r="H103" s="2">
        <f>ABS(Table7[[#This Row],[Pd Analytic]]-Table7[[#This Row],[Pd Simulation]])</f>
        <v>1.9757760515498601E-4</v>
      </c>
      <c r="I103" s="1">
        <f>100*IF(Table7[[#This Row],[Pd Analytic]]&gt;0, Table7[[#This Row],[Absolute Error]]/Table7[[#This Row],[Pd Analytic]],1)</f>
        <v>4.9906494624206009E-2</v>
      </c>
      <c r="J103">
        <v>13.115201000000001</v>
      </c>
      <c r="K103">
        <v>13.114404666328999</v>
      </c>
      <c r="L103" s="2">
        <f>ABS(Table2[[#This Row],[Nc Analytic]]-Table2[[#This Row],[Nc Simulation]])</f>
        <v>7.9633367100129249E-4</v>
      </c>
      <c r="M103" s="1">
        <f>100*IF(Table2[[#This Row],[Nc Analytic]]&gt;0, Table2[[#This Row],[Absolute Error]]/Table2[[#This Row],[Nc Analytic]],1)</f>
        <v>6.0722060304107053E-3</v>
      </c>
    </row>
    <row r="104" spans="1:13" x14ac:dyDescent="0.2">
      <c r="A104" s="1">
        <v>10.3</v>
      </c>
      <c r="B104">
        <v>0.51088</v>
      </c>
      <c r="C104">
        <v>0.51042276357051297</v>
      </c>
      <c r="D104" s="2">
        <f>ABS(Table6[[#This Row],[Pb Analytic]]-Table6[[#This Row],[Pb Simulation]])</f>
        <v>4.5723642948702903E-4</v>
      </c>
      <c r="E104" s="1">
        <f>100*IF(Table6[[#This Row],[Pb Analytic]]&gt;0, Table6[[#This Row],[Absolute Error]]/Table6[[#This Row],[Pb Analytic]],1)</f>
        <v>8.9579944728280819E-2</v>
      </c>
      <c r="F104">
        <v>0.39233099999999999</v>
      </c>
      <c r="G104">
        <v>0.392489858505287</v>
      </c>
      <c r="H104" s="2">
        <f>ABS(Table7[[#This Row],[Pd Analytic]]-Table7[[#This Row],[Pd Simulation]])</f>
        <v>1.5885850528701839E-4</v>
      </c>
      <c r="I104" s="1">
        <f>100*IF(Table7[[#This Row],[Pd Analytic]]&gt;0, Table7[[#This Row],[Absolute Error]]/Table7[[#This Row],[Pd Analytic]],1)</f>
        <v>4.0474550321375626E-2</v>
      </c>
      <c r="J104">
        <v>13.127174999999999</v>
      </c>
      <c r="K104">
        <v>13.1279366204326</v>
      </c>
      <c r="L104" s="2">
        <f>ABS(Table2[[#This Row],[Nc Analytic]]-Table2[[#This Row],[Nc Simulation]])</f>
        <v>7.616204326001963E-4</v>
      </c>
      <c r="M104" s="1">
        <f>100*IF(Table2[[#This Row],[Nc Analytic]]&gt;0, Table2[[#This Row],[Absolute Error]]/Table2[[#This Row],[Nc Analytic]],1)</f>
        <v>5.8015242960176546E-3</v>
      </c>
    </row>
    <row r="105" spans="1:13" x14ac:dyDescent="0.2">
      <c r="A105" s="1">
        <v>10.4</v>
      </c>
      <c r="B105">
        <v>0.51600000000000001</v>
      </c>
      <c r="C105">
        <v>0.51470885724535298</v>
      </c>
      <c r="D105" s="2">
        <f>ABS(Table6[[#This Row],[Pb Analytic]]-Table6[[#This Row],[Pb Simulation]])</f>
        <v>1.2911427546470344E-3</v>
      </c>
      <c r="E105" s="1">
        <f>100*IF(Table6[[#This Row],[Pb Analytic]]&gt;0, Table6[[#This Row],[Absolute Error]]/Table6[[#This Row],[Pb Analytic]],1)</f>
        <v>0.25084914247581497</v>
      </c>
      <c r="F105">
        <v>0.38828000000000001</v>
      </c>
      <c r="G105">
        <v>0.38913729722590601</v>
      </c>
      <c r="H105" s="2">
        <f>ABS(Table7[[#This Row],[Pd Analytic]]-Table7[[#This Row],[Pd Simulation]])</f>
        <v>8.5729722590599522E-4</v>
      </c>
      <c r="I105" s="1">
        <f>100*IF(Table7[[#This Row],[Pd Analytic]]&gt;0, Table7[[#This Row],[Absolute Error]]/Table7[[#This Row],[Pd Analytic]],1)</f>
        <v>0.22030713375909278</v>
      </c>
      <c r="J105">
        <v>13.144361</v>
      </c>
      <c r="K105">
        <v>13.1410836669471</v>
      </c>
      <c r="L105" s="2">
        <f>ABS(Table2[[#This Row],[Nc Analytic]]-Table2[[#This Row],[Nc Simulation]])</f>
        <v>3.277333052899678E-3</v>
      </c>
      <c r="M105" s="1">
        <f>100*IF(Table2[[#This Row],[Nc Analytic]]&gt;0, Table2[[#This Row],[Absolute Error]]/Table2[[#This Row],[Nc Analytic]],1)</f>
        <v>2.4939595058989978E-2</v>
      </c>
    </row>
    <row r="106" spans="1:13" x14ac:dyDescent="0.2">
      <c r="A106" s="1">
        <v>10.5</v>
      </c>
      <c r="B106">
        <v>0.52080599999999999</v>
      </c>
      <c r="C106">
        <v>0.51892504182684496</v>
      </c>
      <c r="D106" s="2">
        <f>ABS(Table6[[#This Row],[Pb Analytic]]-Table6[[#This Row],[Pb Simulation]])</f>
        <v>1.880958173155034E-3</v>
      </c>
      <c r="E106" s="1">
        <f>100*IF(Table6[[#This Row],[Pb Analytic]]&gt;0, Table6[[#This Row],[Absolute Error]]/Table6[[#This Row],[Pb Analytic]],1)</f>
        <v>0.36247203768259706</v>
      </c>
      <c r="F106">
        <v>0.38441199999999998</v>
      </c>
      <c r="G106">
        <v>0.38583686348101398</v>
      </c>
      <c r="H106" s="2">
        <f>ABS(Table7[[#This Row],[Pd Analytic]]-Table7[[#This Row],[Pd Simulation]])</f>
        <v>1.4248634810140048E-3</v>
      </c>
      <c r="I106" s="1">
        <f>100*IF(Table7[[#This Row],[Pd Analytic]]&gt;0, Table7[[#This Row],[Absolute Error]]/Table7[[#This Row],[Pd Analytic]],1)</f>
        <v>0.36929169187176919</v>
      </c>
      <c r="J106">
        <v>13.160539</v>
      </c>
      <c r="K106">
        <v>13.153861193919401</v>
      </c>
      <c r="L106" s="2">
        <f>ABS(Table2[[#This Row],[Nc Analytic]]-Table2[[#This Row],[Nc Simulation]])</f>
        <v>6.6778060805994244E-3</v>
      </c>
      <c r="M106" s="1">
        <f>100*IF(Table2[[#This Row],[Nc Analytic]]&gt;0, Table2[[#This Row],[Absolute Error]]/Table2[[#This Row],[Nc Analytic]],1)</f>
        <v>5.0766888764846904E-2</v>
      </c>
    </row>
    <row r="107" spans="1:13" x14ac:dyDescent="0.2">
      <c r="A107" s="1">
        <v>10.6</v>
      </c>
      <c r="B107">
        <v>0.52286600000000005</v>
      </c>
      <c r="C107">
        <v>0.52307283622531697</v>
      </c>
      <c r="D107" s="2">
        <f>ABS(Table6[[#This Row],[Pb Analytic]]-Table6[[#This Row],[Pb Simulation]])</f>
        <v>2.0683622531691981E-4</v>
      </c>
      <c r="E107" s="1">
        <f>100*IF(Table6[[#This Row],[Pb Analytic]]&gt;0, Table6[[#This Row],[Absolute Error]]/Table6[[#This Row],[Pb Analytic]],1)</f>
        <v>3.9542528495558081E-2</v>
      </c>
      <c r="F107">
        <v>0.38322400000000001</v>
      </c>
      <c r="G107">
        <v>0.38258754161055503</v>
      </c>
      <c r="H107" s="2">
        <f>ABS(Table7[[#This Row],[Pd Analytic]]-Table7[[#This Row],[Pd Simulation]])</f>
        <v>6.3645838944498268E-4</v>
      </c>
      <c r="I107" s="1">
        <f>100*IF(Table7[[#This Row],[Pd Analytic]]&gt;0, Table7[[#This Row],[Absolute Error]]/Table7[[#This Row],[Pd Analytic]],1)</f>
        <v>0.16635627672707881</v>
      </c>
      <c r="J107">
        <v>13.167007999999999</v>
      </c>
      <c r="K107">
        <v>13.166283818155399</v>
      </c>
      <c r="L107" s="2">
        <f>ABS(Table2[[#This Row],[Nc Analytic]]-Table2[[#This Row],[Nc Simulation]])</f>
        <v>7.2418184459976942E-4</v>
      </c>
      <c r="M107" s="1">
        <f>100*IF(Table2[[#This Row],[Nc Analytic]]&gt;0, Table2[[#This Row],[Absolute Error]]/Table2[[#This Row],[Nc Analytic]],1)</f>
        <v>5.5002752075051916E-3</v>
      </c>
    </row>
    <row r="108" spans="1:13" x14ac:dyDescent="0.2">
      <c r="A108" s="1">
        <v>10.7</v>
      </c>
      <c r="B108">
        <v>0.52765600000000001</v>
      </c>
      <c r="C108">
        <v>0.52715372517938497</v>
      </c>
      <c r="D108" s="2">
        <f>ABS(Table6[[#This Row],[Pb Analytic]]-Table6[[#This Row],[Pb Simulation]])</f>
        <v>5.0227482061504514E-4</v>
      </c>
      <c r="E108" s="1">
        <f>100*IF(Table6[[#This Row],[Pb Analytic]]&gt;0, Table6[[#This Row],[Absolute Error]]/Table6[[#This Row],[Pb Analytic]],1)</f>
        <v>9.5280521909263977E-2</v>
      </c>
      <c r="F108">
        <v>0.37886199999999998</v>
      </c>
      <c r="G108">
        <v>0.37938833131328098</v>
      </c>
      <c r="H108" s="2">
        <f>ABS(Table7[[#This Row],[Pd Analytic]]-Table7[[#This Row],[Pd Simulation]])</f>
        <v>5.2633131328100324E-4</v>
      </c>
      <c r="I108" s="1">
        <f>100*IF(Table7[[#This Row],[Pd Analytic]]&gt;0, Table7[[#This Row],[Absolute Error]]/Table7[[#This Row],[Pd Analytic]],1)</f>
        <v>0.13873155019266623</v>
      </c>
      <c r="J108">
        <v>13.179131</v>
      </c>
      <c r="K108">
        <v>13.178365430684799</v>
      </c>
      <c r="L108" s="2">
        <f>ABS(Table2[[#This Row],[Nc Analytic]]-Table2[[#This Row],[Nc Simulation]])</f>
        <v>7.6556931520066485E-4</v>
      </c>
      <c r="M108" s="1">
        <f>100*IF(Table2[[#This Row],[Nc Analytic]]&gt;0, Table2[[#This Row],[Absolute Error]]/Table2[[#This Row],[Nc Analytic]],1)</f>
        <v>5.8092888623204834E-3</v>
      </c>
    </row>
    <row r="109" spans="1:13" x14ac:dyDescent="0.2">
      <c r="A109" s="1">
        <v>10.8</v>
      </c>
      <c r="B109">
        <v>0.53251599999999999</v>
      </c>
      <c r="C109">
        <v>0.53116915952793797</v>
      </c>
      <c r="D109" s="2">
        <f>ABS(Table6[[#This Row],[Pb Analytic]]-Table6[[#This Row],[Pb Simulation]])</f>
        <v>1.3468404720620164E-3</v>
      </c>
      <c r="E109" s="1">
        <f>100*IF(Table6[[#This Row],[Pb Analytic]]&gt;0, Table6[[#This Row],[Absolute Error]]/Table6[[#This Row],[Pb Analytic]],1)</f>
        <v>0.25356149691728791</v>
      </c>
      <c r="F109">
        <v>0.37492900000000001</v>
      </c>
      <c r="G109">
        <v>0.376238248245711</v>
      </c>
      <c r="H109" s="2">
        <f>ABS(Table7[[#This Row],[Pd Analytic]]-Table7[[#This Row],[Pd Simulation]])</f>
        <v>1.3092482457109922E-3</v>
      </c>
      <c r="I109" s="1">
        <f>100*IF(Table7[[#This Row],[Pd Analytic]]&gt;0, Table7[[#This Row],[Absolute Error]]/Table7[[#This Row],[Pd Analytic]],1)</f>
        <v>0.34798382456213162</v>
      </c>
      <c r="J109">
        <v>13.192689</v>
      </c>
      <c r="K109">
        <v>13.1901192392056</v>
      </c>
      <c r="L109" s="2">
        <f>ABS(Table2[[#This Row],[Nc Analytic]]-Table2[[#This Row],[Nc Simulation]])</f>
        <v>2.5697607943993006E-3</v>
      </c>
      <c r="M109" s="1">
        <f>100*IF(Table2[[#This Row],[Nc Analytic]]&gt;0, Table2[[#This Row],[Absolute Error]]/Table2[[#This Row],[Nc Analytic]],1)</f>
        <v>1.9482468261250298E-2</v>
      </c>
    </row>
    <row r="110" spans="1:13" x14ac:dyDescent="0.2">
      <c r="A110" s="1">
        <v>10.9</v>
      </c>
      <c r="B110">
        <v>0.53586</v>
      </c>
      <c r="C110">
        <v>0.53512055655282398</v>
      </c>
      <c r="D110" s="2">
        <f>ABS(Table6[[#This Row],[Pb Analytic]]-Table6[[#This Row],[Pb Simulation]])</f>
        <v>7.3944344717602473E-4</v>
      </c>
      <c r="E110" s="1">
        <f>100*IF(Table6[[#This Row],[Pb Analytic]]&gt;0, Table6[[#This Row],[Absolute Error]]/Table6[[#This Row],[Pb Analytic]],1)</f>
        <v>0.13818259046885095</v>
      </c>
      <c r="F110">
        <v>0.37298399999999998</v>
      </c>
      <c r="G110">
        <v>0.37313632450244599</v>
      </c>
      <c r="H110" s="2">
        <f>ABS(Table7[[#This Row],[Pd Analytic]]-Table7[[#This Row],[Pd Simulation]])</f>
        <v>1.523245024460107E-4</v>
      </c>
      <c r="I110" s="1">
        <f>100*IF(Table7[[#This Row],[Pd Analytic]]&gt;0, Table7[[#This Row],[Absolute Error]]/Table7[[#This Row],[Pd Analytic]],1)</f>
        <v>4.0822748267439771E-2</v>
      </c>
      <c r="J110">
        <v>13.206013</v>
      </c>
      <c r="K110">
        <v>13.2015578077275</v>
      </c>
      <c r="L110" s="2">
        <f>ABS(Table2[[#This Row],[Nc Analytic]]-Table2[[#This Row],[Nc Simulation]])</f>
        <v>4.4551922725002413E-3</v>
      </c>
      <c r="M110" s="1">
        <f>100*IF(Table2[[#This Row],[Nc Analytic]]&gt;0, Table2[[#This Row],[Absolute Error]]/Table2[[#This Row],[Nc Analytic]],1)</f>
        <v>3.3747473876851147E-2</v>
      </c>
    </row>
    <row r="111" spans="1:13" x14ac:dyDescent="0.2">
      <c r="A111" s="1">
        <v>11</v>
      </c>
      <c r="B111">
        <v>0.537856</v>
      </c>
      <c r="C111">
        <v>0.53900930038161199</v>
      </c>
      <c r="D111" s="2">
        <f>ABS(Table6[[#This Row],[Pb Analytic]]-Table6[[#This Row],[Pb Simulation]])</f>
        <v>1.153300381611988E-3</v>
      </c>
      <c r="E111" s="1">
        <f>100*IF(Table6[[#This Row],[Pb Analytic]]&gt;0, Table6[[#This Row],[Absolute Error]]/Table6[[#This Row],[Pb Analytic]],1)</f>
        <v>0.21396669422873879</v>
      </c>
      <c r="F111">
        <v>0.37096499999999999</v>
      </c>
      <c r="G111">
        <v>0.37008160899152298</v>
      </c>
      <c r="H111" s="2">
        <f>ABS(Table7[[#This Row],[Pd Analytic]]-Table7[[#This Row],[Pd Simulation]])</f>
        <v>8.8339100847700802E-4</v>
      </c>
      <c r="I111" s="1">
        <f>100*IF(Table7[[#This Row],[Pd Analytic]]&gt;0, Table7[[#This Row],[Absolute Error]]/Table7[[#This Row],[Pd Analytic]],1)</f>
        <v>0.2387016774176538</v>
      </c>
      <c r="J111">
        <v>13.209251</v>
      </c>
      <c r="K111">
        <v>13.2126930936157</v>
      </c>
      <c r="L111" s="2">
        <f>ABS(Table2[[#This Row],[Nc Analytic]]-Table2[[#This Row],[Nc Simulation]])</f>
        <v>3.4420936156998039E-3</v>
      </c>
      <c r="M111" s="1">
        <f>100*IF(Table2[[#This Row],[Nc Analytic]]&gt;0, Table2[[#This Row],[Absolute Error]]/Table2[[#This Row],[Nc Analytic]],1)</f>
        <v>2.6051415796246747E-2</v>
      </c>
    </row>
    <row r="112" spans="1:13" x14ac:dyDescent="0.2">
      <c r="A112" s="1">
        <v>11.1</v>
      </c>
      <c r="B112">
        <v>0.54322700000000002</v>
      </c>
      <c r="C112">
        <v>0.54283674244106495</v>
      </c>
      <c r="D112" s="2">
        <f>ABS(Table6[[#This Row],[Pb Analytic]]-Table6[[#This Row],[Pb Simulation]])</f>
        <v>3.9025755893506986E-4</v>
      </c>
      <c r="E112" s="1">
        <f>100*IF(Table6[[#This Row],[Pb Analytic]]&gt;0, Table6[[#This Row],[Absolute Error]]/Table6[[#This Row],[Pb Analytic]],1)</f>
        <v>7.1892252020401809E-2</v>
      </c>
      <c r="F112">
        <v>0.36659199999999997</v>
      </c>
      <c r="G112">
        <v>0.367073167716996</v>
      </c>
      <c r="H112" s="2">
        <f>ABS(Table7[[#This Row],[Pd Analytic]]-Table7[[#This Row],[Pd Simulation]])</f>
        <v>4.8116771699602268E-4</v>
      </c>
      <c r="I112" s="1">
        <f>100*IF(Table7[[#This Row],[Pd Analytic]]&gt;0, Table7[[#This Row],[Absolute Error]]/Table7[[#This Row],[Pd Analytic]],1)</f>
        <v>0.13108223627148652</v>
      </c>
      <c r="J112">
        <v>13.225047999999999</v>
      </c>
      <c r="K112">
        <v>13.223536482221499</v>
      </c>
      <c r="L112" s="2">
        <f>ABS(Table2[[#This Row],[Nc Analytic]]-Table2[[#This Row],[Nc Simulation]])</f>
        <v>1.5115177784998934E-3</v>
      </c>
      <c r="M112" s="1">
        <f>100*IF(Table2[[#This Row],[Nc Analytic]]&gt;0, Table2[[#This Row],[Absolute Error]]/Table2[[#This Row],[Nc Analytic]],1)</f>
        <v>1.1430510896476649E-2</v>
      </c>
    </row>
    <row r="113" spans="1:13" x14ac:dyDescent="0.2">
      <c r="A113" s="1">
        <v>11.2</v>
      </c>
      <c r="B113">
        <v>0.54718199999999995</v>
      </c>
      <c r="C113">
        <v>0.54660420195300596</v>
      </c>
      <c r="D113" s="2">
        <f>ABS(Table6[[#This Row],[Pb Analytic]]-Table6[[#This Row],[Pb Simulation]])</f>
        <v>5.7779804699398252E-4</v>
      </c>
      <c r="E113" s="1">
        <f>100*IF(Table6[[#This Row],[Pb Analytic]]&gt;0, Table6[[#This Row],[Absolute Error]]/Table6[[#This Row],[Pb Analytic]],1)</f>
        <v>0.10570684325687976</v>
      </c>
      <c r="F113">
        <v>0.36364099999999999</v>
      </c>
      <c r="G113">
        <v>0.36411008397970002</v>
      </c>
      <c r="H113" s="2">
        <f>ABS(Table7[[#This Row],[Pd Analytic]]-Table7[[#This Row],[Pd Simulation]])</f>
        <v>4.6908397970002458E-4</v>
      </c>
      <c r="I113" s="1">
        <f>100*IF(Table7[[#This Row],[Pd Analytic]]&gt;0, Table7[[#This Row],[Absolute Error]]/Table7[[#This Row],[Pd Analytic]],1)</f>
        <v>0.12883026324702862</v>
      </c>
      <c r="J113">
        <v>13.234756000000001</v>
      </c>
      <c r="K113">
        <v>13.234098819271599</v>
      </c>
      <c r="L113" s="2">
        <f>ABS(Table2[[#This Row],[Nc Analytic]]-Table2[[#This Row],[Nc Simulation]])</f>
        <v>6.5718072840148523E-4</v>
      </c>
      <c r="M113" s="1">
        <f>100*IF(Table2[[#This Row],[Nc Analytic]]&gt;0, Table2[[#This Row],[Absolute Error]]/Table2[[#This Row],[Nc Analytic]],1)</f>
        <v>4.9658139732528927E-3</v>
      </c>
    </row>
    <row r="114" spans="1:13" x14ac:dyDescent="0.2">
      <c r="A114" s="1">
        <v>11.3</v>
      </c>
      <c r="B114">
        <v>0.55027300000000001</v>
      </c>
      <c r="C114">
        <v>0.55031296646528005</v>
      </c>
      <c r="D114" s="2">
        <f>ABS(Table6[[#This Row],[Pb Analytic]]-Table6[[#This Row],[Pb Simulation]])</f>
        <v>3.996646528003911E-5</v>
      </c>
      <c r="E114" s="1">
        <f>100*IF(Table6[[#This Row],[Pb Analytic]]&gt;0, Table6[[#This Row],[Absolute Error]]/Table6[[#This Row],[Pb Analytic]],1)</f>
        <v>7.2624974724379218E-3</v>
      </c>
      <c r="F114">
        <v>0.36093999999999998</v>
      </c>
      <c r="G114">
        <v>0.36119145850593398</v>
      </c>
      <c r="H114" s="2">
        <f>ABS(Table7[[#This Row],[Pd Analytic]]-Table7[[#This Row],[Pd Simulation]])</f>
        <v>2.514585059339991E-4</v>
      </c>
      <c r="I114" s="1">
        <f>100*IF(Table7[[#This Row],[Pd Analytic]]&gt;0, Table7[[#This Row],[Absolute Error]]/Table7[[#This Row],[Pd Analytic]],1)</f>
        <v>6.9619172882480526E-2</v>
      </c>
      <c r="J114">
        <v>13.245089999999999</v>
      </c>
      <c r="K114">
        <v>13.2443904411764</v>
      </c>
      <c r="L114" s="2">
        <f>ABS(Table2[[#This Row],[Nc Analytic]]-Table2[[#This Row],[Nc Simulation]])</f>
        <v>6.99558823599844E-4</v>
      </c>
      <c r="M114" s="1">
        <f>100*IF(Table2[[#This Row],[Nc Analytic]]&gt;0, Table2[[#This Row],[Absolute Error]]/Table2[[#This Row],[Nc Analytic]],1)</f>
        <v>5.281925406132224E-3</v>
      </c>
    </row>
    <row r="115" spans="1:13" x14ac:dyDescent="0.2">
      <c r="A115" s="1">
        <v>11.4</v>
      </c>
      <c r="B115">
        <v>0.55381999999999998</v>
      </c>
      <c r="C115">
        <v>0.55396429241133105</v>
      </c>
      <c r="D115" s="2">
        <f>ABS(Table6[[#This Row],[Pb Analytic]]-Table6[[#This Row],[Pb Simulation]])</f>
        <v>1.4429241133107062E-4</v>
      </c>
      <c r="E115" s="1">
        <f>100*IF(Table6[[#This Row],[Pb Analytic]]&gt;0, Table6[[#This Row],[Absolute Error]]/Table6[[#This Row],[Pb Analytic]],1)</f>
        <v>2.6047240464360154E-2</v>
      </c>
      <c r="F115">
        <v>0.35829299999999997</v>
      </c>
      <c r="G115">
        <v>0.35831640951280103</v>
      </c>
      <c r="H115" s="2">
        <f>ABS(Table7[[#This Row],[Pd Analytic]]-Table7[[#This Row],[Pd Simulation]])</f>
        <v>2.3409512801053634E-5</v>
      </c>
      <c r="I115" s="1">
        <f>100*IF(Table7[[#This Row],[Pd Analytic]]&gt;0, Table7[[#This Row],[Absolute Error]]/Table7[[#This Row],[Pd Analytic]],1)</f>
        <v>6.5331958513659191E-3</v>
      </c>
      <c r="J115">
        <v>13.253712999999999</v>
      </c>
      <c r="K115">
        <v>13.2544212034027</v>
      </c>
      <c r="L115" s="2">
        <f>ABS(Table2[[#This Row],[Nc Analytic]]-Table2[[#This Row],[Nc Simulation]])</f>
        <v>7.0820340270039139E-4</v>
      </c>
      <c r="M115" s="1">
        <f>100*IF(Table2[[#This Row],[Nc Analytic]]&gt;0, Table2[[#This Row],[Absolute Error]]/Table2[[#This Row],[Nc Analytic]],1)</f>
        <v>5.3431484621793979E-3</v>
      </c>
    </row>
    <row r="116" spans="1:13" x14ac:dyDescent="0.2">
      <c r="A116" s="1">
        <v>11.5</v>
      </c>
      <c r="B116">
        <v>0.55722799999999995</v>
      </c>
      <c r="C116">
        <v>0.55755940569272699</v>
      </c>
      <c r="D116" s="2">
        <f>ABS(Table6[[#This Row],[Pb Analytic]]-Table6[[#This Row],[Pb Simulation]])</f>
        <v>3.3140569272704923E-4</v>
      </c>
      <c r="E116" s="1">
        <f>100*IF(Table6[[#This Row],[Pb Analytic]]&gt;0, Table6[[#This Row],[Absolute Error]]/Table6[[#This Row],[Pb Analytic]],1)</f>
        <v>5.9438633685194815E-2</v>
      </c>
      <c r="F116">
        <v>0.35625200000000001</v>
      </c>
      <c r="G116">
        <v>0.35548407271801202</v>
      </c>
      <c r="H116" s="2">
        <f>ABS(Table7[[#This Row],[Pd Analytic]]-Table7[[#This Row],[Pd Simulation]])</f>
        <v>7.679272819879901E-4</v>
      </c>
      <c r="I116" s="1">
        <f>100*IF(Table7[[#This Row],[Pd Analytic]]&gt;0, Table7[[#This Row],[Absolute Error]]/Table7[[#This Row],[Pd Analytic]],1)</f>
        <v>0.21602297850265403</v>
      </c>
      <c r="J116">
        <v>13.264666</v>
      </c>
      <c r="K116">
        <v>13.264200507047899</v>
      </c>
      <c r="L116" s="2">
        <f>ABS(Table2[[#This Row],[Nc Analytic]]-Table2[[#This Row],[Nc Simulation]])</f>
        <v>4.6549295210063235E-4</v>
      </c>
      <c r="M116" s="1">
        <f>100*IF(Table2[[#This Row],[Nc Analytic]]&gt;0, Table2[[#This Row],[Absolute Error]]/Table2[[#This Row],[Nc Analytic]],1)</f>
        <v>3.5093932110969962E-3</v>
      </c>
    </row>
    <row r="117" spans="1:13" x14ac:dyDescent="0.2">
      <c r="A117" s="1">
        <v>11.6</v>
      </c>
      <c r="B117">
        <v>0.56146099999999999</v>
      </c>
      <c r="C117">
        <v>0.56109950227963001</v>
      </c>
      <c r="D117" s="2">
        <f>ABS(Table6[[#This Row],[Pb Analytic]]-Table6[[#This Row],[Pb Simulation]])</f>
        <v>3.614977203699743E-4</v>
      </c>
      <c r="E117" s="1">
        <f>100*IF(Table6[[#This Row],[Pb Analytic]]&gt;0, Table6[[#This Row],[Absolute Error]]/Table6[[#This Row],[Pb Analytic]],1)</f>
        <v>6.4426669227344635E-2</v>
      </c>
      <c r="F117">
        <v>0.35248200000000002</v>
      </c>
      <c r="G117">
        <v>0.352693601301098</v>
      </c>
      <c r="H117" s="2">
        <f>ABS(Table7[[#This Row],[Pd Analytic]]-Table7[[#This Row],[Pd Simulation]])</f>
        <v>2.1160130109798558E-4</v>
      </c>
      <c r="I117" s="1">
        <f>100*IF(Table7[[#This Row],[Pd Analytic]]&gt;0, Table7[[#This Row],[Absolute Error]]/Table7[[#This Row],[Pd Analytic]],1)</f>
        <v>5.9995786801172915E-2</v>
      </c>
      <c r="J117">
        <v>13.276109</v>
      </c>
      <c r="K117">
        <v>13.273737323741701</v>
      </c>
      <c r="L117" s="2">
        <f>ABS(Table2[[#This Row],[Nc Analytic]]-Table2[[#This Row],[Nc Simulation]])</f>
        <v>2.3716762582992601E-3</v>
      </c>
      <c r="M117" s="1">
        <f>100*IF(Table2[[#This Row],[Nc Analytic]]&gt;0, Table2[[#This Row],[Absolute Error]]/Table2[[#This Row],[Nc Analytic]],1)</f>
        <v>1.7867434019936703E-2</v>
      </c>
    </row>
    <row r="118" spans="1:13" x14ac:dyDescent="0.2">
      <c r="A118" s="1">
        <v>11.7</v>
      </c>
      <c r="B118">
        <v>0.56525400000000003</v>
      </c>
      <c r="C118">
        <v>0.56458574882481605</v>
      </c>
      <c r="D118" s="2">
        <f>ABS(Table6[[#This Row],[Pb Analytic]]-Table6[[#This Row],[Pb Simulation]])</f>
        <v>6.6825117518398702E-4</v>
      </c>
      <c r="E118" s="1">
        <f>100*IF(Table6[[#This Row],[Pb Analytic]]&gt;0, Table6[[#This Row],[Absolute Error]]/Table6[[#This Row],[Pb Analytic]],1)</f>
        <v>0.1183613253743918</v>
      </c>
      <c r="F118">
        <v>0.34966399999999997</v>
      </c>
      <c r="G118">
        <v>0.349944165822272</v>
      </c>
      <c r="H118" s="2">
        <f>ABS(Table7[[#This Row],[Pd Analytic]]-Table7[[#This Row],[Pd Simulation]])</f>
        <v>2.8016582227202713E-4</v>
      </c>
      <c r="I118" s="1">
        <f>100*IF(Table7[[#This Row],[Pd Analytic]]&gt;0, Table7[[#This Row],[Absolute Error]]/Table7[[#This Row],[Pd Analytic]],1)</f>
        <v>8.0060149485194285E-2</v>
      </c>
      <c r="J118">
        <v>13.283742999999999</v>
      </c>
      <c r="K118">
        <v>13.2830402189908</v>
      </c>
      <c r="L118" s="2">
        <f>ABS(Table2[[#This Row],[Nc Analytic]]-Table2[[#This Row],[Nc Simulation]])</f>
        <v>7.027810091990716E-4</v>
      </c>
      <c r="M118" s="1">
        <f>100*IF(Table2[[#This Row],[Nc Analytic]]&gt;0, Table2[[#This Row],[Absolute Error]]/Table2[[#This Row],[Nc Analytic]],1)</f>
        <v>5.2908144341406388E-3</v>
      </c>
    </row>
    <row r="119" spans="1:13" x14ac:dyDescent="0.2">
      <c r="A119" s="1">
        <v>11.8</v>
      </c>
      <c r="B119">
        <v>0.56822899999999998</v>
      </c>
      <c r="C119">
        <v>0.56801928328741202</v>
      </c>
      <c r="D119" s="2">
        <f>ABS(Table6[[#This Row],[Pb Analytic]]-Table6[[#This Row],[Pb Simulation]])</f>
        <v>2.0971671258795954E-4</v>
      </c>
      <c r="E119" s="1">
        <f>100*IF(Table6[[#This Row],[Pb Analytic]]&gt;0, Table6[[#This Row],[Absolute Error]]/Table6[[#This Row],[Pb Analytic]],1)</f>
        <v>3.6920703003993791E-2</v>
      </c>
      <c r="F119">
        <v>0.34684399999999999</v>
      </c>
      <c r="G119">
        <v>0.34723495410448202</v>
      </c>
      <c r="H119" s="2">
        <f>ABS(Table7[[#This Row],[Pd Analytic]]-Table7[[#This Row],[Pd Simulation]])</f>
        <v>3.9095410448203305E-4</v>
      </c>
      <c r="I119" s="1">
        <f>100*IF(Table7[[#This Row],[Pd Analytic]]&gt;0, Table7[[#This Row],[Absolute Error]]/Table7[[#This Row],[Pd Analytic]],1)</f>
        <v>0.11259065363690203</v>
      </c>
      <c r="J119">
        <v>13.292655999999999</v>
      </c>
      <c r="K119">
        <v>13.2921173740743</v>
      </c>
      <c r="L119" s="2">
        <f>ABS(Table2[[#This Row],[Nc Analytic]]-Table2[[#This Row],[Nc Simulation]])</f>
        <v>5.386259256994208E-4</v>
      </c>
      <c r="M119" s="1">
        <f>100*IF(Table2[[#This Row],[Nc Analytic]]&gt;0, Table2[[#This Row],[Absolute Error]]/Table2[[#This Row],[Nc Analytic]],1)</f>
        <v>4.052220654852081E-3</v>
      </c>
    </row>
    <row r="120" spans="1:13" x14ac:dyDescent="0.2">
      <c r="A120" s="1">
        <v>11.9</v>
      </c>
      <c r="B120">
        <v>0.57138699999999998</v>
      </c>
      <c r="C120">
        <v>0.57140121556297596</v>
      </c>
      <c r="D120" s="2">
        <f>ABS(Table6[[#This Row],[Pb Analytic]]-Table6[[#This Row],[Pb Simulation]])</f>
        <v>1.4215562975983254E-5</v>
      </c>
      <c r="E120" s="1">
        <f>100*IF(Table6[[#This Row],[Pb Analytic]]&gt;0, Table6[[#This Row],[Absolute Error]]/Table6[[#This Row],[Pb Analytic]],1)</f>
        <v>2.4878426207016898E-3</v>
      </c>
      <c r="F120">
        <v>0.34479100000000001</v>
      </c>
      <c r="G120">
        <v>0.34456517108361101</v>
      </c>
      <c r="H120" s="2">
        <f>ABS(Table7[[#This Row],[Pd Analytic]]-Table7[[#This Row],[Pd Simulation]])</f>
        <v>2.2582891638900371E-4</v>
      </c>
      <c r="I120" s="1">
        <f>100*IF(Table7[[#This Row],[Pd Analytic]]&gt;0, Table7[[#This Row],[Absolute Error]]/Table7[[#This Row],[Pd Analytic]],1)</f>
        <v>6.5540262145126912E-2</v>
      </c>
      <c r="J120">
        <v>13.300449</v>
      </c>
      <c r="K120">
        <v>13.300976606590501</v>
      </c>
      <c r="L120" s="2">
        <f>ABS(Table2[[#This Row],[Nc Analytic]]-Table2[[#This Row],[Nc Simulation]])</f>
        <v>5.2760659050044012E-4</v>
      </c>
      <c r="M120" s="1">
        <f>100*IF(Table2[[#This Row],[Nc Analytic]]&gt;0, Table2[[#This Row],[Absolute Error]]/Table2[[#This Row],[Nc Analytic]],1)</f>
        <v>3.9666755765814694E-3</v>
      </c>
    </row>
    <row r="121" spans="1:13" x14ac:dyDescent="0.2">
      <c r="A121" s="1">
        <v>12</v>
      </c>
      <c r="B121">
        <v>0.57265200000000005</v>
      </c>
      <c r="C121">
        <v>0.57473262811700299</v>
      </c>
      <c r="D121" s="2">
        <f>ABS(Table6[[#This Row],[Pb Analytic]]-Table6[[#This Row],[Pb Simulation]])</f>
        <v>2.0806281170029362E-3</v>
      </c>
      <c r="E121" s="1">
        <f>100*IF(Table6[[#This Row],[Pb Analytic]]&gt;0, Table6[[#This Row],[Absolute Error]]/Table6[[#This Row],[Pb Analytic]],1)</f>
        <v>0.36201670397932684</v>
      </c>
      <c r="F121">
        <v>0.343777</v>
      </c>
      <c r="G121">
        <v>0.34193403863125399</v>
      </c>
      <c r="H121" s="2">
        <f>ABS(Table7[[#This Row],[Pd Analytic]]-Table7[[#This Row],[Pd Simulation]])</f>
        <v>1.84296136874601E-3</v>
      </c>
      <c r="I121" s="1">
        <f>100*IF(Table7[[#This Row],[Pd Analytic]]&gt;0, Table7[[#This Row],[Absolute Error]]/Table7[[#This Row],[Pd Analytic]],1)</f>
        <v>0.53898154630153183</v>
      </c>
      <c r="J121">
        <v>13.305382</v>
      </c>
      <c r="K121">
        <v>13.309625389746</v>
      </c>
      <c r="L121" s="2">
        <f>ABS(Table2[[#This Row],[Nc Analytic]]-Table2[[#This Row],[Nc Simulation]])</f>
        <v>4.2433897459996928E-3</v>
      </c>
      <c r="M121" s="1">
        <f>100*IF(Table2[[#This Row],[Nc Analytic]]&gt;0, Table2[[#This Row],[Absolute Error]]/Table2[[#This Row],[Nc Analytic]],1)</f>
        <v>3.1882112544421304E-2</v>
      </c>
    </row>
    <row r="122" spans="1:13" x14ac:dyDescent="0.2">
      <c r="A122" s="1">
        <v>12.1</v>
      </c>
      <c r="B122">
        <v>0.57862899999999995</v>
      </c>
      <c r="C122">
        <v>0.57801457661928501</v>
      </c>
      <c r="D122" s="2">
        <f>ABS(Table6[[#This Row],[Pb Analytic]]-Table6[[#This Row],[Pb Simulation]])</f>
        <v>6.1442338071493463E-4</v>
      </c>
      <c r="E122" s="1">
        <f>100*IF(Table6[[#This Row],[Pb Analytic]]&gt;0, Table6[[#This Row],[Absolute Error]]/Table6[[#This Row],[Pb Analytic]],1)</f>
        <v>0.10629894220118097</v>
      </c>
      <c r="F122">
        <v>0.33940399999999998</v>
      </c>
      <c r="G122">
        <v>0.33934079535399297</v>
      </c>
      <c r="H122" s="2">
        <f>ABS(Table7[[#This Row],[Pd Analytic]]-Table7[[#This Row],[Pd Simulation]])</f>
        <v>6.3204646007009035E-5</v>
      </c>
      <c r="I122" s="1">
        <f>100*IF(Table7[[#This Row],[Pd Analytic]]&gt;0, Table7[[#This Row],[Absolute Error]]/Table7[[#This Row],[Pd Analytic]],1)</f>
        <v>1.8625713993825975E-2</v>
      </c>
      <c r="J122">
        <v>13.319210999999999</v>
      </c>
      <c r="K122">
        <v>13.3180708704732</v>
      </c>
      <c r="L122" s="2">
        <f>ABS(Table2[[#This Row],[Nc Analytic]]-Table2[[#This Row],[Nc Simulation]])</f>
        <v>1.1401295267994271E-3</v>
      </c>
      <c r="M122" s="1">
        <f>100*IF(Table2[[#This Row],[Nc Analytic]]&gt;0, Table2[[#This Row],[Absolute Error]]/Table2[[#This Row],[Nc Analytic]],1)</f>
        <v>8.5607708345143956E-3</v>
      </c>
    </row>
    <row r="123" spans="1:13" x14ac:dyDescent="0.2">
      <c r="A123" s="1">
        <v>12.2</v>
      </c>
      <c r="B123">
        <v>0.58191000000000004</v>
      </c>
      <c r="C123">
        <v>0.58124809057694105</v>
      </c>
      <c r="D123" s="2">
        <f>ABS(Table6[[#This Row],[Pb Analytic]]-Table6[[#This Row],[Pb Simulation]])</f>
        <v>6.6190942305899281E-4</v>
      </c>
      <c r="E123" s="1">
        <f>100*IF(Table6[[#This Row],[Pb Analytic]]&gt;0, Table6[[#This Row],[Absolute Error]]/Table6[[#This Row],[Pb Analytic]],1)</f>
        <v>0.1138772640787496</v>
      </c>
      <c r="F123">
        <v>0.33613100000000001</v>
      </c>
      <c r="G123">
        <v>0.33678469637269898</v>
      </c>
      <c r="H123" s="2">
        <f>ABS(Table7[[#This Row],[Pd Analytic]]-Table7[[#This Row],[Pd Simulation]])</f>
        <v>6.5369637269896419E-4</v>
      </c>
      <c r="I123" s="1">
        <f>100*IF(Table7[[#This Row],[Pd Analytic]]&gt;0, Table7[[#This Row],[Absolute Error]]/Table7[[#This Row],[Pd Analytic]],1)</f>
        <v>0.19409919148332039</v>
      </c>
      <c r="J123">
        <v>13.327629</v>
      </c>
      <c r="K123">
        <v>13.326319886455099</v>
      </c>
      <c r="L123" s="2">
        <f>ABS(Table2[[#This Row],[Nc Analytic]]-Table2[[#This Row],[Nc Simulation]])</f>
        <v>1.3091135449005975E-3</v>
      </c>
      <c r="M123" s="1">
        <f>100*IF(Table2[[#This Row],[Nc Analytic]]&gt;0, Table2[[#This Row],[Absolute Error]]/Table2[[#This Row],[Nc Analytic]],1)</f>
        <v>9.8235188413208028E-3</v>
      </c>
    </row>
    <row r="124" spans="1:13" x14ac:dyDescent="0.2">
      <c r="A124" s="1">
        <v>12.3</v>
      </c>
      <c r="B124">
        <v>0.58486800000000005</v>
      </c>
      <c r="C124">
        <v>0.58443417396418096</v>
      </c>
      <c r="D124" s="2">
        <f>ABS(Table6[[#This Row],[Pb Analytic]]-Table6[[#This Row],[Pb Simulation]])</f>
        <v>4.3382603581909596E-4</v>
      </c>
      <c r="E124" s="1">
        <f>100*IF(Table6[[#This Row],[Pb Analytic]]&gt;0, Table6[[#This Row],[Absolute Error]]/Table6[[#This Row],[Pb Analytic]],1)</f>
        <v>7.4230093848975442E-2</v>
      </c>
      <c r="F124">
        <v>0.33346999999999999</v>
      </c>
      <c r="G124">
        <v>0.33426501308497503</v>
      </c>
      <c r="H124" s="2">
        <f>ABS(Table7[[#This Row],[Pd Analytic]]-Table7[[#This Row],[Pd Simulation]])</f>
        <v>7.9501308497503809E-4</v>
      </c>
      <c r="I124" s="1">
        <f>100*IF(Table7[[#This Row],[Pd Analytic]]&gt;0, Table7[[#This Row],[Absolute Error]]/Table7[[#This Row],[Pd Analytic]],1)</f>
        <v>0.23783915571592715</v>
      </c>
      <c r="J124">
        <v>13.334211</v>
      </c>
      <c r="K124">
        <v>13.3343789821309</v>
      </c>
      <c r="L124" s="2">
        <f>ABS(Table2[[#This Row],[Nc Analytic]]-Table2[[#This Row],[Nc Simulation]])</f>
        <v>1.6798213090041259E-4</v>
      </c>
      <c r="M124" s="1">
        <f>100*IF(Table2[[#This Row],[Nc Analytic]]&gt;0, Table2[[#This Row],[Absolute Error]]/Table2[[#This Row],[Nc Analytic]],1)</f>
        <v>1.2597671861998346E-3</v>
      </c>
    </row>
    <row r="125" spans="1:13" x14ac:dyDescent="0.2">
      <c r="A125" s="1">
        <v>12.4</v>
      </c>
      <c r="B125">
        <v>0.58737499999999998</v>
      </c>
      <c r="C125">
        <v>0.58757380584717001</v>
      </c>
      <c r="D125" s="2">
        <f>ABS(Table6[[#This Row],[Pb Analytic]]-Table6[[#This Row],[Pb Simulation]])</f>
        <v>1.9880584717002492E-4</v>
      </c>
      <c r="E125" s="1">
        <f>100*IF(Table6[[#This Row],[Pb Analytic]]&gt;0, Table6[[#This Row],[Absolute Error]]/Table6[[#This Row],[Pb Analytic]],1)</f>
        <v>3.3835042541316931E-2</v>
      </c>
      <c r="F125">
        <v>0.33172099999999999</v>
      </c>
      <c r="G125">
        <v>0.33178103291351302</v>
      </c>
      <c r="H125" s="2">
        <f>ABS(Table7[[#This Row],[Pd Analytic]]-Table7[[#This Row],[Pd Simulation]])</f>
        <v>6.0032913513030639E-5</v>
      </c>
      <c r="I125" s="1">
        <f>100*IF(Table7[[#This Row],[Pd Analytic]]&gt;0, Table7[[#This Row],[Absolute Error]]/Table7[[#This Row],[Pd Analytic]],1)</f>
        <v>1.8094136661718007E-2</v>
      </c>
      <c r="J125">
        <v>13.342591000000001</v>
      </c>
      <c r="K125">
        <v>13.3422544237502</v>
      </c>
      <c r="L125" s="2">
        <f>ABS(Table2[[#This Row],[Nc Analytic]]-Table2[[#This Row],[Nc Simulation]])</f>
        <v>3.3657624980065748E-4</v>
      </c>
      <c r="M125" s="1">
        <f>100*IF(Table2[[#This Row],[Nc Analytic]]&gt;0, Table2[[#This Row],[Absolute Error]]/Table2[[#This Row],[Nc Analytic]],1)</f>
        <v>2.5226340250379792E-3</v>
      </c>
    </row>
    <row r="126" spans="1:13" x14ac:dyDescent="0.2">
      <c r="A126" s="1">
        <v>12.5</v>
      </c>
      <c r="B126">
        <v>0.59149700000000005</v>
      </c>
      <c r="C126">
        <v>0.59066794100259601</v>
      </c>
      <c r="D126" s="2">
        <f>ABS(Table6[[#This Row],[Pb Analytic]]-Table6[[#This Row],[Pb Simulation]])</f>
        <v>8.2905899740404188E-4</v>
      </c>
      <c r="E126" s="1">
        <f>100*IF(Table6[[#This Row],[Pb Analytic]]&gt;0, Table6[[#This Row],[Absolute Error]]/Table6[[#This Row],[Pb Analytic]],1)</f>
        <v>0.14035957258773896</v>
      </c>
      <c r="F126">
        <v>0.32877299999999998</v>
      </c>
      <c r="G126">
        <v>0.32933205904285801</v>
      </c>
      <c r="H126" s="2">
        <f>ABS(Table7[[#This Row],[Pd Analytic]]-Table7[[#This Row],[Pd Simulation]])</f>
        <v>5.5905904285802333E-4</v>
      </c>
      <c r="I126" s="1">
        <f>100*IF(Table7[[#This Row],[Pd Analytic]]&gt;0, Table7[[#This Row],[Absolute Error]]/Table7[[#This Row],[Pd Analytic]],1)</f>
        <v>0.16975542693378343</v>
      </c>
      <c r="J126">
        <v>13.352258000000001</v>
      </c>
      <c r="K126">
        <v>13.349952213539</v>
      </c>
      <c r="L126" s="2">
        <f>ABS(Table2[[#This Row],[Nc Analytic]]-Table2[[#This Row],[Nc Simulation]])</f>
        <v>2.3057864610009915E-3</v>
      </c>
      <c r="M126" s="1">
        <f>100*IF(Table2[[#This Row],[Nc Analytic]]&gt;0, Table2[[#This Row],[Absolute Error]]/Table2[[#This Row],[Nc Analytic]],1)</f>
        <v>1.7271870521473127E-2</v>
      </c>
    </row>
    <row r="127" spans="1:13" x14ac:dyDescent="0.2">
      <c r="A127" s="1">
        <v>12.6</v>
      </c>
      <c r="B127">
        <v>0.59289899999999995</v>
      </c>
      <c r="C127">
        <v>0.59371751052872501</v>
      </c>
      <c r="D127" s="2">
        <f>ABS(Table6[[#This Row],[Pb Analytic]]-Table6[[#This Row],[Pb Simulation]])</f>
        <v>8.1851052872505825E-4</v>
      </c>
      <c r="E127" s="1">
        <f>100*IF(Table6[[#This Row],[Pb Analytic]]&gt;0, Table6[[#This Row],[Absolute Error]]/Table6[[#This Row],[Pb Analytic]],1)</f>
        <v>0.13786194852096373</v>
      </c>
      <c r="F127">
        <v>0.32710499999999998</v>
      </c>
      <c r="G127">
        <v>0.32691741014673698</v>
      </c>
      <c r="H127" s="2">
        <f>ABS(Table7[[#This Row],[Pd Analytic]]-Table7[[#This Row],[Pd Simulation]])</f>
        <v>1.8758985326300381E-4</v>
      </c>
      <c r="I127" s="1">
        <f>100*IF(Table7[[#This Row],[Pd Analytic]]&gt;0, Table7[[#This Row],[Absolute Error]]/Table7[[#This Row],[Pd Analytic]],1)</f>
        <v>5.7381420334513246E-2</v>
      </c>
      <c r="J127">
        <v>13.355333999999999</v>
      </c>
      <c r="K127">
        <v>13.357478103035801</v>
      </c>
      <c r="L127" s="2">
        <f>ABS(Table2[[#This Row],[Nc Analytic]]-Table2[[#This Row],[Nc Simulation]])</f>
        <v>2.1441030358015922E-3</v>
      </c>
      <c r="M127" s="1">
        <f>100*IF(Table2[[#This Row],[Nc Analytic]]&gt;0, Table2[[#This Row],[Absolute Error]]/Table2[[#This Row],[Nc Analytic]],1)</f>
        <v>1.6051705413720981E-2</v>
      </c>
    </row>
    <row r="128" spans="1:13" x14ac:dyDescent="0.2">
      <c r="A128" s="1">
        <v>12.7</v>
      </c>
      <c r="B128">
        <v>0.59646500000000002</v>
      </c>
      <c r="C128">
        <v>0.59672342244794097</v>
      </c>
      <c r="D128" s="2">
        <f>ABS(Table6[[#This Row],[Pb Analytic]]-Table6[[#This Row],[Pb Simulation]])</f>
        <v>2.5842244794094249E-4</v>
      </c>
      <c r="E128" s="1">
        <f>100*IF(Table6[[#This Row],[Pb Analytic]]&gt;0, Table6[[#This Row],[Absolute Error]]/Table6[[#This Row],[Pb Analytic]],1)</f>
        <v>4.3306905380186854E-2</v>
      </c>
      <c r="F128">
        <v>0.32429599999999997</v>
      </c>
      <c r="G128">
        <v>0.32453642010793499</v>
      </c>
      <c r="H128" s="2">
        <f>ABS(Table7[[#This Row],[Pd Analytic]]-Table7[[#This Row],[Pd Simulation]])</f>
        <v>2.4042010793501323E-4</v>
      </c>
      <c r="I128" s="1">
        <f>100*IF(Table7[[#This Row],[Pd Analytic]]&gt;0, Table7[[#This Row],[Absolute Error]]/Table7[[#This Row],[Pd Analytic]],1)</f>
        <v>7.4081087064143319E-2</v>
      </c>
      <c r="J128">
        <v>13.363496</v>
      </c>
      <c r="K128">
        <v>13.364837605652699</v>
      </c>
      <c r="L128" s="2">
        <f>ABS(Table2[[#This Row],[Nc Analytic]]-Table2[[#This Row],[Nc Simulation]])</f>
        <v>1.3416056526995845E-3</v>
      </c>
      <c r="M128" s="1">
        <f>100*IF(Table2[[#This Row],[Nc Analytic]]&gt;0, Table2[[#This Row],[Absolute Error]]/Table2[[#This Row],[Nc Analytic]],1)</f>
        <v>1.0038323639130103E-2</v>
      </c>
    </row>
    <row r="129" spans="1:13" x14ac:dyDescent="0.2">
      <c r="A129" s="1">
        <v>12.8</v>
      </c>
      <c r="B129">
        <v>0.598306</v>
      </c>
      <c r="C129">
        <v>0.59968656229992801</v>
      </c>
      <c r="D129" s="2">
        <f>ABS(Table6[[#This Row],[Pb Analytic]]-Table6[[#This Row],[Pb Simulation]])</f>
        <v>1.3805622999280009E-3</v>
      </c>
      <c r="E129" s="1">
        <f>100*IF(Table6[[#This Row],[Pb Analytic]]&gt;0, Table6[[#This Row],[Absolute Error]]/Table6[[#This Row],[Pb Analytic]],1)</f>
        <v>0.2302139795551271</v>
      </c>
      <c r="F129">
        <v>0.32326100000000002</v>
      </c>
      <c r="G129">
        <v>0.32218843773240502</v>
      </c>
      <c r="H129" s="2">
        <f>ABS(Table7[[#This Row],[Pd Analytic]]-Table7[[#This Row],[Pd Simulation]])</f>
        <v>1.0725622675950008E-3</v>
      </c>
      <c r="I129" s="1">
        <f>100*IF(Table7[[#This Row],[Pd Analytic]]&gt;0, Table7[[#This Row],[Absolute Error]]/Table7[[#This Row],[Pd Analytic]],1)</f>
        <v>0.33289905595117042</v>
      </c>
      <c r="J129">
        <v>13.368871</v>
      </c>
      <c r="K129">
        <v>13.3720360085105</v>
      </c>
      <c r="L129" s="2">
        <f>ABS(Table2[[#This Row],[Nc Analytic]]-Table2[[#This Row],[Nc Simulation]])</f>
        <v>3.1650085104999448E-3</v>
      </c>
      <c r="M129" s="1">
        <f>100*IF(Table2[[#This Row],[Nc Analytic]]&gt;0, Table2[[#This Row],[Absolute Error]]/Table2[[#This Row],[Nc Analytic]],1)</f>
        <v>2.3668860213101477E-2</v>
      </c>
    </row>
    <row r="130" spans="1:13" x14ac:dyDescent="0.2">
      <c r="A130" s="1">
        <v>12.9</v>
      </c>
      <c r="B130">
        <v>0.60311000000000003</v>
      </c>
      <c r="C130">
        <v>0.60260779372478701</v>
      </c>
      <c r="D130" s="2">
        <f>ABS(Table6[[#This Row],[Pb Analytic]]-Table6[[#This Row],[Pb Simulation]])</f>
        <v>5.0220627521302408E-4</v>
      </c>
      <c r="E130" s="1">
        <f>100*IF(Table6[[#This Row],[Pb Analytic]]&gt;0, Table6[[#This Row],[Absolute Error]]/Table6[[#This Row],[Pb Analytic]],1)</f>
        <v>8.3338828412561711E-2</v>
      </c>
      <c r="F130">
        <v>0.31951099999999999</v>
      </c>
      <c r="G130">
        <v>0.31987282645916298</v>
      </c>
      <c r="H130" s="2">
        <f>ABS(Table7[[#This Row],[Pd Analytic]]-Table7[[#This Row],[Pd Simulation]])</f>
        <v>3.6182645916299494E-4</v>
      </c>
      <c r="I130" s="1">
        <f>100*IF(Table7[[#This Row],[Pd Analytic]]&gt;0, Table7[[#This Row],[Absolute Error]]/Table7[[#This Row],[Pd Analytic]],1)</f>
        <v>0.11311572263522297</v>
      </c>
      <c r="J130">
        <v>13.378746</v>
      </c>
      <c r="K130">
        <v>13.3790783835966</v>
      </c>
      <c r="L130" s="2">
        <f>ABS(Table2[[#This Row],[Nc Analytic]]-Table2[[#This Row],[Nc Simulation]])</f>
        <v>3.323835966000388E-4</v>
      </c>
      <c r="M130" s="1">
        <f>100*IF(Table2[[#This Row],[Nc Analytic]]&gt;0, Table2[[#This Row],[Absolute Error]]/Table2[[#This Row],[Nc Analytic]],1)</f>
        <v>2.4843534589613979E-3</v>
      </c>
    </row>
    <row r="131" spans="1:13" x14ac:dyDescent="0.2">
      <c r="A131" s="1">
        <v>13</v>
      </c>
      <c r="B131">
        <v>0.60555700000000001</v>
      </c>
      <c r="C131">
        <v>0.605487959035509</v>
      </c>
      <c r="D131" s="2">
        <f>ABS(Table6[[#This Row],[Pb Analytic]]-Table6[[#This Row],[Pb Simulation]])</f>
        <v>6.9040964491007273E-5</v>
      </c>
      <c r="E131" s="1">
        <f>100*IF(Table6[[#This Row],[Pb Analytic]]&gt;0, Table6[[#This Row],[Absolute Error]]/Table6[[#This Row],[Pb Analytic]],1)</f>
        <v>1.1402533024931442E-2</v>
      </c>
      <c r="F131">
        <v>0.31767400000000001</v>
      </c>
      <c r="G131">
        <v>0.31758896406728598</v>
      </c>
      <c r="H131" s="2">
        <f>ABS(Table7[[#This Row],[Pd Analytic]]-Table7[[#This Row],[Pd Simulation]])</f>
        <v>8.5035932714028206E-5</v>
      </c>
      <c r="I131" s="1">
        <f>100*IF(Table7[[#This Row],[Pd Analytic]]&gt;0, Table7[[#This Row],[Absolute Error]]/Table7[[#This Row],[Pd Analytic]],1)</f>
        <v>2.6775468399466193E-2</v>
      </c>
      <c r="J131">
        <v>13.386386999999999</v>
      </c>
      <c r="K131">
        <v>13.385969598287801</v>
      </c>
      <c r="L131" s="2">
        <f>ABS(Table2[[#This Row],[Nc Analytic]]-Table2[[#This Row],[Nc Simulation]])</f>
        <v>4.1740171219828426E-4</v>
      </c>
      <c r="M131" s="1">
        <f>100*IF(Table2[[#This Row],[Nc Analytic]]&gt;0, Table2[[#This Row],[Absolute Error]]/Table2[[#This Row],[Nc Analytic]],1)</f>
        <v>3.1182030493455931E-3</v>
      </c>
    </row>
    <row r="132" spans="1:13" x14ac:dyDescent="0.2">
      <c r="A132" s="1">
        <v>13.1</v>
      </c>
      <c r="B132">
        <v>0.60797500000000004</v>
      </c>
      <c r="C132">
        <v>0.60832787977934999</v>
      </c>
      <c r="D132" s="2">
        <f>ABS(Table6[[#This Row],[Pb Analytic]]-Table6[[#This Row],[Pb Simulation]])</f>
        <v>3.5287977934994608E-4</v>
      </c>
      <c r="E132" s="1">
        <f>100*IF(Table6[[#This Row],[Pb Analytic]]&gt;0, Table6[[#This Row],[Absolute Error]]/Table6[[#This Row],[Pb Analytic]],1)</f>
        <v>5.8008154990026276E-2</v>
      </c>
      <c r="F132">
        <v>0.31570199999999998</v>
      </c>
      <c r="G132">
        <v>0.31533624238122598</v>
      </c>
      <c r="H132" s="2">
        <f>ABS(Table7[[#This Row],[Pd Analytic]]-Table7[[#This Row],[Pd Simulation]])</f>
        <v>3.6575761877399859E-4</v>
      </c>
      <c r="I132" s="1">
        <f>100*IF(Table7[[#This Row],[Pd Analytic]]&gt;0, Table7[[#This Row],[Absolute Error]]/Table7[[#This Row],[Pd Analytic]],1)</f>
        <v>0.11598971815355612</v>
      </c>
      <c r="J132">
        <v>13.392428000000001</v>
      </c>
      <c r="K132">
        <v>13.3927143252786</v>
      </c>
      <c r="L132" s="2">
        <f>ABS(Table2[[#This Row],[Nc Analytic]]-Table2[[#This Row],[Nc Simulation]])</f>
        <v>2.8632527859961954E-4</v>
      </c>
      <c r="M132" s="1">
        <f>100*IF(Table2[[#This Row],[Nc Analytic]]&gt;0, Table2[[#This Row],[Absolute Error]]/Table2[[#This Row],[Nc Analytic]],1)</f>
        <v>2.1379182116890503E-3</v>
      </c>
    </row>
    <row r="133" spans="1:13" x14ac:dyDescent="0.2">
      <c r="A133" s="1">
        <v>13.2</v>
      </c>
      <c r="B133">
        <v>0.61053100000000005</v>
      </c>
      <c r="C133">
        <v>0.61112835728774695</v>
      </c>
      <c r="D133" s="2">
        <f>ABS(Table6[[#This Row],[Pb Analytic]]-Table6[[#This Row],[Pb Simulation]])</f>
        <v>5.9735728774690244E-4</v>
      </c>
      <c r="E133" s="1">
        <f>100*IF(Table6[[#This Row],[Pb Analytic]]&gt;0, Table6[[#This Row],[Absolute Error]]/Table6[[#This Row],[Pb Analytic]],1)</f>
        <v>9.774661584974359E-2</v>
      </c>
      <c r="F133">
        <v>0.31357699999999999</v>
      </c>
      <c r="G133">
        <v>0.31311406697544503</v>
      </c>
      <c r="H133" s="2">
        <f>ABS(Table7[[#This Row],[Pd Analytic]]-Table7[[#This Row],[Pd Simulation]])</f>
        <v>4.6293302455496788E-4</v>
      </c>
      <c r="I133" s="1">
        <f>100*IF(Table7[[#This Row],[Pd Analytic]]&gt;0, Table7[[#This Row],[Absolute Error]]/Table7[[#This Row],[Pd Analytic]],1)</f>
        <v>0.14784804433308066</v>
      </c>
      <c r="J133">
        <v>13.396089999999999</v>
      </c>
      <c r="K133">
        <v>13.399317051953499</v>
      </c>
      <c r="L133" s="2">
        <f>ABS(Table2[[#This Row],[Nc Analytic]]-Table2[[#This Row],[Nc Simulation]])</f>
        <v>3.2270519535000375E-3</v>
      </c>
      <c r="M133" s="1">
        <f>100*IF(Table2[[#This Row],[Nc Analytic]]&gt;0, Table2[[#This Row],[Absolute Error]]/Table2[[#This Row],[Nc Analytic]],1)</f>
        <v>2.4083704721574319E-2</v>
      </c>
    </row>
    <row r="134" spans="1:13" x14ac:dyDescent="0.2">
      <c r="A134" s="1">
        <v>13.3</v>
      </c>
      <c r="B134">
        <v>0.61241999999999996</v>
      </c>
      <c r="C134">
        <v>0.61389017321449202</v>
      </c>
      <c r="D134" s="2">
        <f>ABS(Table6[[#This Row],[Pb Analytic]]-Table6[[#This Row],[Pb Simulation]])</f>
        <v>1.4701732144920543E-3</v>
      </c>
      <c r="E134" s="1">
        <f>100*IF(Table6[[#This Row],[Pb Analytic]]&gt;0, Table6[[#This Row],[Absolute Error]]/Table6[[#This Row],[Pb Analytic]],1)</f>
        <v>0.23948472848063956</v>
      </c>
      <c r="F134">
        <v>0.31219999999999998</v>
      </c>
      <c r="G134">
        <v>0.310921856879324</v>
      </c>
      <c r="H134" s="2">
        <f>ABS(Table7[[#This Row],[Pd Analytic]]-Table7[[#This Row],[Pd Simulation]])</f>
        <v>1.2781431206759786E-3</v>
      </c>
      <c r="I134" s="1">
        <f>100*IF(Table7[[#This Row],[Pd Analytic]]&gt;0, Table7[[#This Row],[Absolute Error]]/Table7[[#This Row],[Pd Analytic]],1)</f>
        <v>0.41108178546999213</v>
      </c>
      <c r="J134">
        <v>13.402884</v>
      </c>
      <c r="K134">
        <v>13.405782089237199</v>
      </c>
      <c r="L134" s="2">
        <f>ABS(Table2[[#This Row],[Nc Analytic]]-Table2[[#This Row],[Nc Simulation]])</f>
        <v>2.8980892371990308E-3</v>
      </c>
      <c r="M134" s="1">
        <f>100*IF(Table2[[#This Row],[Nc Analytic]]&gt;0, Table2[[#This Row],[Absolute Error]]/Table2[[#This Row],[Nc Analytic]],1)</f>
        <v>2.1618203383491925E-2</v>
      </c>
    </row>
    <row r="135" spans="1:13" x14ac:dyDescent="0.2">
      <c r="A135" s="1">
        <v>13.4</v>
      </c>
      <c r="B135">
        <v>0.61594800000000005</v>
      </c>
      <c r="C135">
        <v>0.61661409006197798</v>
      </c>
      <c r="D135" s="2">
        <f>ABS(Table6[[#This Row],[Pb Analytic]]-Table6[[#This Row],[Pb Simulation]])</f>
        <v>6.6609006197793086E-4</v>
      </c>
      <c r="E135" s="1">
        <f>100*IF(Table6[[#This Row],[Pb Analytic]]&gt;0, Table6[[#This Row],[Absolute Error]]/Table6[[#This Row],[Pb Analytic]],1)</f>
        <v>0.10802381468626185</v>
      </c>
      <c r="F135">
        <v>0.30937100000000001</v>
      </c>
      <c r="G135">
        <v>0.30875904428310302</v>
      </c>
      <c r="H135" s="2">
        <f>ABS(Table7[[#This Row],[Pd Analytic]]-Table7[[#This Row],[Pd Simulation]])</f>
        <v>6.1195571689698358E-4</v>
      </c>
      <c r="I135" s="1">
        <f>100*IF(Table7[[#This Row],[Pd Analytic]]&gt;0, Table7[[#This Row],[Absolute Error]]/Table7[[#This Row],[Pd Analytic]],1)</f>
        <v>0.19819847490390521</v>
      </c>
      <c r="J135">
        <v>13.410816000000001</v>
      </c>
      <c r="K135">
        <v>13.4121135799566</v>
      </c>
      <c r="L135" s="2">
        <f>ABS(Table2[[#This Row],[Nc Analytic]]-Table2[[#This Row],[Nc Simulation]])</f>
        <v>1.2975799565992929E-3</v>
      </c>
      <c r="M135" s="1">
        <f>100*IF(Table2[[#This Row],[Nc Analytic]]&gt;0, Table2[[#This Row],[Absolute Error]]/Table2[[#This Row],[Nc Analytic]],1)</f>
        <v>9.6746866097110092E-3</v>
      </c>
    </row>
    <row r="136" spans="1:13" x14ac:dyDescent="0.2">
      <c r="A136" s="1">
        <v>13.5</v>
      </c>
      <c r="B136">
        <v>0.61950799999999995</v>
      </c>
      <c r="C136">
        <v>0.61930085169536697</v>
      </c>
      <c r="D136" s="2">
        <f>ABS(Table6[[#This Row],[Pb Analytic]]-Table6[[#This Row],[Pb Simulation]])</f>
        <v>2.0714830463297584E-4</v>
      </c>
      <c r="E136" s="1">
        <f>100*IF(Table6[[#This Row],[Pb Analytic]]&gt;0, Table6[[#This Row],[Absolute Error]]/Table6[[#This Row],[Pb Analytic]],1)</f>
        <v>3.3448735629201386E-2</v>
      </c>
      <c r="F136">
        <v>0.30634299999999998</v>
      </c>
      <c r="G136">
        <v>0.306625074245582</v>
      </c>
      <c r="H136" s="2">
        <f>ABS(Table7[[#This Row],[Pd Analytic]]-Table7[[#This Row],[Pd Simulation]])</f>
        <v>2.8207424558202021E-4</v>
      </c>
      <c r="I136" s="1">
        <f>100*IF(Table7[[#This Row],[Pd Analytic]]&gt;0, Table7[[#This Row],[Absolute Error]]/Table7[[#This Row],[Pd Analytic]],1)</f>
        <v>9.1993209060294082E-2</v>
      </c>
      <c r="J136">
        <v>13.418873</v>
      </c>
      <c r="K136">
        <v>13.4183155067432</v>
      </c>
      <c r="L136" s="2">
        <f>ABS(Table2[[#This Row],[Nc Analytic]]-Table2[[#This Row],[Nc Simulation]])</f>
        <v>5.5749325679954609E-4</v>
      </c>
      <c r="M136" s="1">
        <f>100*IF(Table2[[#This Row],[Nc Analytic]]&gt;0, Table2[[#This Row],[Absolute Error]]/Table2[[#This Row],[Nc Analytic]],1)</f>
        <v>4.154718649441393E-3</v>
      </c>
    </row>
    <row r="137" spans="1:13" x14ac:dyDescent="0.2">
      <c r="A137" s="1">
        <v>13.6</v>
      </c>
      <c r="B137">
        <v>0.62255799999999994</v>
      </c>
      <c r="C137">
        <v>0.62195118384463699</v>
      </c>
      <c r="D137" s="2">
        <f>ABS(Table6[[#This Row],[Pb Analytic]]-Table6[[#This Row],[Pb Simulation]])</f>
        <v>6.0681615536295475E-4</v>
      </c>
      <c r="E137" s="1">
        <f>100*IF(Table6[[#This Row],[Pb Analytic]]&gt;0, Table6[[#This Row],[Absolute Error]]/Table6[[#This Row],[Pb Analytic]],1)</f>
        <v>9.7566524692802428E-2</v>
      </c>
      <c r="F137">
        <v>0.304068</v>
      </c>
      <c r="G137">
        <v>0.30451940440416297</v>
      </c>
      <c r="H137" s="2">
        <f>ABS(Table7[[#This Row],[Pd Analytic]]-Table7[[#This Row],[Pd Simulation]])</f>
        <v>4.5140440416296945E-4</v>
      </c>
      <c r="I137" s="1">
        <f>100*IF(Table7[[#This Row],[Pd Analytic]]&gt;0, Table7[[#This Row],[Absolute Error]]/Table7[[#This Row],[Pd Analytic]],1)</f>
        <v>0.14823502135970895</v>
      </c>
      <c r="J137">
        <v>13.425285000000001</v>
      </c>
      <c r="K137">
        <v>13.424391699506099</v>
      </c>
      <c r="L137" s="2">
        <f>ABS(Table2[[#This Row],[Nc Analytic]]-Table2[[#This Row],[Nc Simulation]])</f>
        <v>8.9330049390135002E-4</v>
      </c>
      <c r="M137" s="1">
        <f>100*IF(Table2[[#This Row],[Nc Analytic]]&gt;0, Table2[[#This Row],[Absolute Error]]/Table2[[#This Row],[Nc Analytic]],1)</f>
        <v>6.6543089169114143E-3</v>
      </c>
    </row>
    <row r="138" spans="1:13" x14ac:dyDescent="0.2">
      <c r="A138" s="1">
        <v>13.7</v>
      </c>
      <c r="B138">
        <v>0.62396399999999996</v>
      </c>
      <c r="C138">
        <v>0.62456579459445505</v>
      </c>
      <c r="D138" s="2">
        <f>ABS(Table6[[#This Row],[Pb Analytic]]-Table6[[#This Row],[Pb Simulation]])</f>
        <v>6.017945944550851E-4</v>
      </c>
      <c r="E138" s="1">
        <f>100*IF(Table6[[#This Row],[Pb Analytic]]&gt;0, Table6[[#This Row],[Absolute Error]]/Table6[[#This Row],[Pb Analytic]],1)</f>
        <v>9.6354075049185833E-2</v>
      </c>
      <c r="F138">
        <v>0.30291200000000001</v>
      </c>
      <c r="G138">
        <v>0.30244150468776898</v>
      </c>
      <c r="H138" s="2">
        <f>ABS(Table7[[#This Row],[Pd Analytic]]-Table7[[#This Row],[Pd Simulation]])</f>
        <v>4.7049531223103402E-4</v>
      </c>
      <c r="I138" s="1">
        <f>100*IF(Table7[[#This Row],[Pd Analytic]]&gt;0, Table7[[#This Row],[Absolute Error]]/Table7[[#This Row],[Pd Analytic]],1)</f>
        <v>0.15556572260700741</v>
      </c>
      <c r="J138">
        <v>13.429570999999999</v>
      </c>
      <c r="K138">
        <v>13.430345842500801</v>
      </c>
      <c r="L138" s="2">
        <f>ABS(Table2[[#This Row],[Nc Analytic]]-Table2[[#This Row],[Nc Simulation]])</f>
        <v>7.7484250080139816E-4</v>
      </c>
      <c r="M138" s="1">
        <f>100*IF(Table2[[#This Row],[Nc Analytic]]&gt;0, Table2[[#This Row],[Absolute Error]]/Table2[[#This Row],[Nc Analytic]],1)</f>
        <v>5.7693413847123868E-3</v>
      </c>
    </row>
    <row r="139" spans="1:13" x14ac:dyDescent="0.2">
      <c r="A139" s="1">
        <v>13.8</v>
      </c>
      <c r="B139">
        <v>0.62644900000000003</v>
      </c>
      <c r="C139">
        <v>0.62714537486191901</v>
      </c>
      <c r="D139" s="2">
        <f>ABS(Table6[[#This Row],[Pb Analytic]]-Table6[[#This Row],[Pb Simulation]])</f>
        <v>6.9637486191898024E-4</v>
      </c>
      <c r="E139" s="1">
        <f>100*IF(Table6[[#This Row],[Pb Analytic]]&gt;0, Table6[[#This Row],[Absolute Error]]/Table6[[#This Row],[Pb Analytic]],1)</f>
        <v>0.11103882605724451</v>
      </c>
      <c r="F139">
        <v>0.30110700000000001</v>
      </c>
      <c r="G139">
        <v>0.30039085703307999</v>
      </c>
      <c r="H139" s="2">
        <f>ABS(Table7[[#This Row],[Pd Analytic]]-Table7[[#This Row],[Pd Simulation]])</f>
        <v>7.1614296692001922E-4</v>
      </c>
      <c r="I139" s="1">
        <f>100*IF(Table7[[#This Row],[Pd Analytic]]&gt;0, Table7[[#This Row],[Absolute Error]]/Table7[[#This Row],[Pd Analytic]],1)</f>
        <v>0.23840371640910341</v>
      </c>
      <c r="J139">
        <v>13.433278</v>
      </c>
      <c r="K139">
        <v>13.436181481018499</v>
      </c>
      <c r="L139" s="2">
        <f>ABS(Table2[[#This Row],[Nc Analytic]]-Table2[[#This Row],[Nc Simulation]])</f>
        <v>2.9034810184995763E-3</v>
      </c>
      <c r="M139" s="1">
        <f>100*IF(Table2[[#This Row],[Nc Analytic]]&gt;0, Table2[[#This Row],[Absolute Error]]/Table2[[#This Row],[Nc Analytic]],1)</f>
        <v>2.1609420969799856E-2</v>
      </c>
    </row>
    <row r="140" spans="1:13" x14ac:dyDescent="0.2">
      <c r="A140" s="1">
        <v>13.9</v>
      </c>
      <c r="B140">
        <v>0.62973500000000004</v>
      </c>
      <c r="C140">
        <v>0.629690598862226</v>
      </c>
      <c r="D140" s="2">
        <f>ABS(Table6[[#This Row],[Pb Analytic]]-Table6[[#This Row],[Pb Simulation]])</f>
        <v>4.4401137774041644E-5</v>
      </c>
      <c r="E140" s="1">
        <f>100*IF(Table6[[#This Row],[Pb Analytic]]&gt;0, Table6[[#This Row],[Absolute Error]]/Table6[[#This Row],[Pb Analytic]],1)</f>
        <v>7.0512626128243104E-3</v>
      </c>
      <c r="F140">
        <v>0.29838599999999998</v>
      </c>
      <c r="G140">
        <v>0.29836695510446598</v>
      </c>
      <c r="H140" s="2">
        <f>ABS(Table7[[#This Row],[Pd Analytic]]-Table7[[#This Row],[Pd Simulation]])</f>
        <v>1.9044895534003903E-5</v>
      </c>
      <c r="I140" s="1">
        <f>100*IF(Table7[[#This Row],[Pd Analytic]]&gt;0, Table7[[#This Row],[Absolute Error]]/Table7[[#This Row],[Pd Analytic]],1)</f>
        <v>6.3830445054935099E-3</v>
      </c>
      <c r="J140">
        <v>13.442066000000001</v>
      </c>
      <c r="K140">
        <v>13.4419020277192</v>
      </c>
      <c r="L140" s="2">
        <f>ABS(Table2[[#This Row],[Nc Analytic]]-Table2[[#This Row],[Nc Simulation]])</f>
        <v>1.6397228080045068E-4</v>
      </c>
      <c r="M140" s="1">
        <f>100*IF(Table2[[#This Row],[Nc Analytic]]&gt;0, Table2[[#This Row],[Absolute Error]]/Table2[[#This Row],[Nc Analytic]],1)</f>
        <v>1.2198592168155627E-3</v>
      </c>
    </row>
    <row r="141" spans="1:13" x14ac:dyDescent="0.2">
      <c r="A141" s="1">
        <v>14</v>
      </c>
      <c r="B141">
        <v>0.63152900000000001</v>
      </c>
      <c r="C141">
        <v>0.63220212456235703</v>
      </c>
      <c r="D141" s="2">
        <f>ABS(Table6[[#This Row],[Pb Analytic]]-Table6[[#This Row],[Pb Simulation]])</f>
        <v>6.7312456235701923E-4</v>
      </c>
      <c r="E141" s="1">
        <f>100*IF(Table6[[#This Row],[Pb Analytic]]&gt;0, Table6[[#This Row],[Absolute Error]]/Table6[[#This Row],[Pb Analytic]],1)</f>
        <v>0.10647299909391965</v>
      </c>
      <c r="F141">
        <v>0.29678900000000003</v>
      </c>
      <c r="G141">
        <v>0.29636930401795902</v>
      </c>
      <c r="H141" s="2">
        <f>ABS(Table7[[#This Row],[Pd Analytic]]-Table7[[#This Row],[Pd Simulation]])</f>
        <v>4.1969598204100178E-4</v>
      </c>
      <c r="I141" s="1">
        <f>100*IF(Table7[[#This Row],[Pd Analytic]]&gt;0, Table7[[#This Row],[Absolute Error]]/Table7[[#This Row],[Pd Analytic]],1)</f>
        <v>0.14161250046852678</v>
      </c>
      <c r="J141">
        <v>13.445857</v>
      </c>
      <c r="K141">
        <v>13.447510768629799</v>
      </c>
      <c r="L141" s="2">
        <f>ABS(Table2[[#This Row],[Nc Analytic]]-Table2[[#This Row],[Nc Simulation]])</f>
        <v>1.6537686297990462E-3</v>
      </c>
      <c r="M141" s="1">
        <f>100*IF(Table2[[#This Row],[Nc Analytic]]&gt;0, Table2[[#This Row],[Absolute Error]]/Table2[[#This Row],[Nc Analytic]],1)</f>
        <v>1.2297953563695512E-2</v>
      </c>
    </row>
    <row r="142" spans="1:13" x14ac:dyDescent="0.2">
      <c r="A142" s="1">
        <v>14.1</v>
      </c>
      <c r="B142">
        <v>0.63615100000000002</v>
      </c>
      <c r="C142">
        <v>0.63468059412289801</v>
      </c>
      <c r="D142" s="2">
        <f>ABS(Table6[[#This Row],[Pb Analytic]]-Table6[[#This Row],[Pb Simulation]])</f>
        <v>1.4704058771020101E-3</v>
      </c>
      <c r="E142" s="1">
        <f>100*IF(Table6[[#This Row],[Pb Analytic]]&gt;0, Table6[[#This Row],[Absolute Error]]/Table6[[#This Row],[Pb Analytic]],1)</f>
        <v>0.23167651425266114</v>
      </c>
      <c r="F142">
        <v>0.293014</v>
      </c>
      <c r="G142">
        <v>0.29439742006951802</v>
      </c>
      <c r="H142" s="2">
        <f>ABS(Table7[[#This Row],[Pd Analytic]]-Table7[[#This Row],[Pd Simulation]])</f>
        <v>1.3834200695180265E-3</v>
      </c>
      <c r="I142" s="1">
        <f>100*IF(Table7[[#This Row],[Pd Analytic]]&gt;0, Table7[[#This Row],[Absolute Error]]/Table7[[#This Row],[Pd Analytic]],1)</f>
        <v>0.46991582643331259</v>
      </c>
      <c r="J142">
        <v>13.45696</v>
      </c>
      <c r="K142">
        <v>13.4530108688275</v>
      </c>
      <c r="L142" s="2">
        <f>ABS(Table2[[#This Row],[Nc Analytic]]-Table2[[#This Row],[Nc Simulation]])</f>
        <v>3.9491311725008416E-3</v>
      </c>
      <c r="M142" s="1">
        <f>100*IF(Table2[[#This Row],[Nc Analytic]]&gt;0, Table2[[#This Row],[Absolute Error]]/Table2[[#This Row],[Nc Analytic]],1)</f>
        <v>2.9354998750885788E-2</v>
      </c>
    </row>
    <row r="143" spans="1:13" x14ac:dyDescent="0.2">
      <c r="A143" s="1">
        <v>14.2</v>
      </c>
      <c r="B143">
        <v>0.63858199999999998</v>
      </c>
      <c r="C143">
        <v>0.63712663432815897</v>
      </c>
      <c r="D143" s="2">
        <f>ABS(Table6[[#This Row],[Pb Analytic]]-Table6[[#This Row],[Pb Simulation]])</f>
        <v>1.4553656718410135E-3</v>
      </c>
      <c r="E143" s="1">
        <f>100*IF(Table6[[#This Row],[Pb Analytic]]&gt;0, Table6[[#This Row],[Absolute Error]]/Table6[[#This Row],[Pb Analytic]],1)</f>
        <v>0.22842643729306281</v>
      </c>
      <c r="F143">
        <v>0.29098600000000002</v>
      </c>
      <c r="G143">
        <v>0.292450830467814</v>
      </c>
      <c r="H143" s="2">
        <f>ABS(Table7[[#This Row],[Pd Analytic]]-Table7[[#This Row],[Pd Simulation]])</f>
        <v>1.4648304678139823E-3</v>
      </c>
      <c r="I143" s="1">
        <f>100*IF(Table7[[#This Row],[Pd Analytic]]&gt;0, Table7[[#This Row],[Absolute Error]]/Table7[[#This Row],[Pd Analytic]],1)</f>
        <v>0.5008809397021684</v>
      </c>
      <c r="J143">
        <v>13.460383</v>
      </c>
      <c r="K143">
        <v>13.458405377826001</v>
      </c>
      <c r="L143" s="2">
        <f>ABS(Table2[[#This Row],[Nc Analytic]]-Table2[[#This Row],[Nc Simulation]])</f>
        <v>1.9776221739995492E-3</v>
      </c>
      <c r="M143" s="1">
        <f>100*IF(Table2[[#This Row],[Nc Analytic]]&gt;0, Table2[[#This Row],[Absolute Error]]/Table2[[#This Row],[Nc Analytic]],1)</f>
        <v>1.4694327585479549E-2</v>
      </c>
    </row>
    <row r="144" spans="1:13" x14ac:dyDescent="0.2">
      <c r="A144" s="1">
        <v>14.3</v>
      </c>
      <c r="B144">
        <v>0.63884600000000002</v>
      </c>
      <c r="C144">
        <v>0.63954085700473096</v>
      </c>
      <c r="D144" s="2">
        <f>ABS(Table6[[#This Row],[Pb Analytic]]-Table6[[#This Row],[Pb Simulation]])</f>
        <v>6.9485700473093104E-4</v>
      </c>
      <c r="E144" s="1">
        <f>100*IF(Table6[[#This Row],[Pb Analytic]]&gt;0, Table6[[#This Row],[Absolute Error]]/Table6[[#This Row],[Pb Analytic]],1)</f>
        <v>0.10864935322275915</v>
      </c>
      <c r="F144">
        <v>0.29119800000000001</v>
      </c>
      <c r="G144">
        <v>0.29052907307173997</v>
      </c>
      <c r="H144" s="2">
        <f>ABS(Table7[[#This Row],[Pd Analytic]]-Table7[[#This Row],[Pd Simulation]])</f>
        <v>6.6892692826003852E-4</v>
      </c>
      <c r="I144" s="1">
        <f>100*IF(Table7[[#This Row],[Pd Analytic]]&gt;0, Table7[[#This Row],[Absolute Error]]/Table7[[#This Row],[Pd Analytic]],1)</f>
        <v>0.23024440245773997</v>
      </c>
      <c r="J144">
        <v>13.462153000000001</v>
      </c>
      <c r="K144">
        <v>13.4636972346841</v>
      </c>
      <c r="L144" s="2">
        <f>ABS(Table2[[#This Row],[Nc Analytic]]-Table2[[#This Row],[Nc Simulation]])</f>
        <v>1.5442346840988108E-3</v>
      </c>
      <c r="M144" s="1">
        <f>100*IF(Table2[[#This Row],[Nc Analytic]]&gt;0, Table2[[#This Row],[Absolute Error]]/Table2[[#This Row],[Nc Analytic]],1)</f>
        <v>1.146961831643597E-2</v>
      </c>
    </row>
    <row r="145" spans="1:13" x14ac:dyDescent="0.2">
      <c r="A145" s="1">
        <v>14.4</v>
      </c>
      <c r="B145">
        <v>0.64271400000000001</v>
      </c>
      <c r="C145">
        <v>0.64192385942869701</v>
      </c>
      <c r="D145" s="2">
        <f>ABS(Table6[[#This Row],[Pb Analytic]]-Table6[[#This Row],[Pb Simulation]])</f>
        <v>7.9014057130299964E-4</v>
      </c>
      <c r="E145" s="1">
        <f>100*IF(Table6[[#This Row],[Pb Analytic]]&gt;0, Table6[[#This Row],[Absolute Error]]/Table6[[#This Row],[Pb Analytic]],1)</f>
        <v>0.12308945363180819</v>
      </c>
      <c r="F145">
        <v>0.28845999999999999</v>
      </c>
      <c r="G145">
        <v>0.28863169613277301</v>
      </c>
      <c r="H145" s="2">
        <f>ABS(Table7[[#This Row],[Pd Analytic]]-Table7[[#This Row],[Pd Simulation]])</f>
        <v>1.7169613277301377E-4</v>
      </c>
      <c r="I145" s="1">
        <f>100*IF(Table7[[#This Row],[Pd Analytic]]&gt;0, Table7[[#This Row],[Absolute Error]]/Table7[[#This Row],[Pd Analytic]],1)</f>
        <v>5.9486236291260298E-2</v>
      </c>
      <c r="J145">
        <v>13.470609</v>
      </c>
      <c r="K145">
        <v>13.4688892728506</v>
      </c>
      <c r="L145" s="2">
        <f>ABS(Table2[[#This Row],[Nc Analytic]]-Table2[[#This Row],[Nc Simulation]])</f>
        <v>1.7197271493998301E-3</v>
      </c>
      <c r="M145" s="1">
        <f>100*IF(Table2[[#This Row],[Nc Analytic]]&gt;0, Table2[[#This Row],[Absolute Error]]/Table2[[#This Row],[Nc Analytic]],1)</f>
        <v>1.2768143790938311E-2</v>
      </c>
    </row>
    <row r="146" spans="1:13" x14ac:dyDescent="0.2">
      <c r="A146" s="1">
        <v>14.5</v>
      </c>
      <c r="B146">
        <v>0.64417500000000005</v>
      </c>
      <c r="C146">
        <v>0.64427622472166401</v>
      </c>
      <c r="D146" s="2">
        <f>ABS(Table6[[#This Row],[Pb Analytic]]-Table6[[#This Row],[Pb Simulation]])</f>
        <v>1.0122472166396168E-4</v>
      </c>
      <c r="E146" s="1">
        <f>100*IF(Table6[[#This Row],[Pb Analytic]]&gt;0, Table6[[#This Row],[Absolute Error]]/Table6[[#This Row],[Pb Analytic]],1)</f>
        <v>1.5711385548596354E-2</v>
      </c>
      <c r="F146">
        <v>0.28699400000000003</v>
      </c>
      <c r="G146">
        <v>0.28675825804230698</v>
      </c>
      <c r="H146" s="2">
        <f>ABS(Table7[[#This Row],[Pd Analytic]]-Table7[[#This Row],[Pd Simulation]])</f>
        <v>2.3574195769304751E-4</v>
      </c>
      <c r="I146" s="1">
        <f>100*IF(Table7[[#This Row],[Pd Analytic]]&gt;0, Table7[[#This Row],[Absolute Error]]/Table7[[#This Row],[Pd Analytic]],1)</f>
        <v>8.2209300371139521E-2</v>
      </c>
      <c r="J146">
        <v>13.473941</v>
      </c>
      <c r="K146">
        <v>13.473984224762701</v>
      </c>
      <c r="L146" s="2">
        <f>ABS(Table2[[#This Row],[Nc Analytic]]-Table2[[#This Row],[Nc Simulation]])</f>
        <v>4.3224762700688757E-5</v>
      </c>
      <c r="M146" s="1">
        <f>100*IF(Table2[[#This Row],[Nc Analytic]]&gt;0, Table2[[#This Row],[Absolute Error]]/Table2[[#This Row],[Nc Analytic]],1)</f>
        <v>3.2080164248114235E-4</v>
      </c>
    </row>
    <row r="147" spans="1:13" x14ac:dyDescent="0.2">
      <c r="A147" s="1">
        <v>14.6</v>
      </c>
      <c r="B147">
        <v>0.64609300000000003</v>
      </c>
      <c r="C147">
        <v>0.64659852223585002</v>
      </c>
      <c r="D147" s="2">
        <f>ABS(Table6[[#This Row],[Pb Analytic]]-Table6[[#This Row],[Pb Simulation]])</f>
        <v>5.0552223584998668E-4</v>
      </c>
      <c r="E147" s="1">
        <f>100*IF(Table6[[#This Row],[Pb Analytic]]&gt;0, Table6[[#This Row],[Absolute Error]]/Table6[[#This Row],[Pb Analytic]],1)</f>
        <v>7.8181780264817077E-2</v>
      </c>
      <c r="F147">
        <v>0.28504699999999999</v>
      </c>
      <c r="G147">
        <v>0.284908327084062</v>
      </c>
      <c r="H147" s="2">
        <f>ABS(Table7[[#This Row],[Pd Analytic]]-Table7[[#This Row],[Pd Simulation]])</f>
        <v>1.3867291593799846E-4</v>
      </c>
      <c r="I147" s="1">
        <f>100*IF(Table7[[#This Row],[Pd Analytic]]&gt;0, Table7[[#This Row],[Absolute Error]]/Table7[[#This Row],[Pd Analytic]],1)</f>
        <v>4.8672819554720533E-2</v>
      </c>
      <c r="J147">
        <v>13.477817999999999</v>
      </c>
      <c r="K147">
        <v>13.4789847262112</v>
      </c>
      <c r="L147" s="2">
        <f>ABS(Table2[[#This Row],[Nc Analytic]]-Table2[[#This Row],[Nc Simulation]])</f>
        <v>1.1667262112009524E-3</v>
      </c>
      <c r="M147" s="1">
        <f>100*IF(Table2[[#This Row],[Nc Analytic]]&gt;0, Table2[[#This Row],[Absolute Error]]/Table2[[#This Row],[Nc Analytic]],1)</f>
        <v>8.6558908916347359E-3</v>
      </c>
    </row>
    <row r="148" spans="1:13" x14ac:dyDescent="0.2">
      <c r="A148" s="1">
        <v>14.7</v>
      </c>
      <c r="B148">
        <v>0.64925500000000003</v>
      </c>
      <c r="C148">
        <v>0.64889130792842398</v>
      </c>
      <c r="D148" s="2">
        <f>ABS(Table6[[#This Row],[Pb Analytic]]-Table6[[#This Row],[Pb Simulation]])</f>
        <v>3.6369207157604944E-4</v>
      </c>
      <c r="E148" s="1">
        <f>100*IF(Table6[[#This Row],[Pb Analytic]]&gt;0, Table6[[#This Row],[Absolute Error]]/Table6[[#This Row],[Pb Analytic]],1)</f>
        <v>5.6048226741876241E-2</v>
      </c>
      <c r="F148">
        <v>0.28282400000000002</v>
      </c>
      <c r="G148">
        <v>0.28308148119160997</v>
      </c>
      <c r="H148" s="2">
        <f>ABS(Table7[[#This Row],[Pd Analytic]]-Table7[[#This Row],[Pd Simulation]])</f>
        <v>2.5748119160995397E-4</v>
      </c>
      <c r="I148" s="1">
        <f>100*IF(Table7[[#This Row],[Pd Analytic]]&gt;0, Table7[[#This Row],[Absolute Error]]/Table7[[#This Row],[Pd Analytic]],1)</f>
        <v>9.0956565058974009E-2</v>
      </c>
      <c r="J148">
        <v>13.483935000000001</v>
      </c>
      <c r="K148">
        <v>13.4838933204855</v>
      </c>
      <c r="L148" s="2">
        <f>ABS(Table2[[#This Row],[Nc Analytic]]-Table2[[#This Row],[Nc Simulation]])</f>
        <v>4.1679514501069548E-5</v>
      </c>
      <c r="M148" s="1">
        <f>100*IF(Table2[[#This Row],[Nc Analytic]]&gt;0, Table2[[#This Row],[Absolute Error]]/Table2[[#This Row],[Nc Analytic]],1)</f>
        <v>3.0910593483966277E-4</v>
      </c>
    </row>
    <row r="149" spans="1:13" x14ac:dyDescent="0.2">
      <c r="A149" s="1">
        <v>14.8</v>
      </c>
      <c r="B149">
        <v>0.65078899999999995</v>
      </c>
      <c r="C149">
        <v>0.65115512472534498</v>
      </c>
      <c r="D149" s="2">
        <f>ABS(Table6[[#This Row],[Pb Analytic]]-Table6[[#This Row],[Pb Simulation]])</f>
        <v>3.6612472534502949E-4</v>
      </c>
      <c r="E149" s="1">
        <f>100*IF(Table6[[#This Row],[Pb Analytic]]&gt;0, Table6[[#This Row],[Absolute Error]]/Table6[[#This Row],[Pb Analytic]],1)</f>
        <v>5.6226959052109067E-2</v>
      </c>
      <c r="F149">
        <v>0.28157900000000002</v>
      </c>
      <c r="G149">
        <v>0.28127730771106402</v>
      </c>
      <c r="H149" s="2">
        <f>ABS(Table7[[#This Row],[Pd Analytic]]-Table7[[#This Row],[Pd Simulation]])</f>
        <v>3.016922889360063E-4</v>
      </c>
      <c r="I149" s="1">
        <f>100*IF(Table7[[#This Row],[Pd Analytic]]&gt;0, Table7[[#This Row],[Absolute Error]]/Table7[[#This Row],[Pd Analytic]],1)</f>
        <v>0.10725795528657191</v>
      </c>
      <c r="J149">
        <v>13.487750999999999</v>
      </c>
      <c r="K149">
        <v>13.4887124623124</v>
      </c>
      <c r="L149" s="2">
        <f>ABS(Table2[[#This Row],[Nc Analytic]]-Table2[[#This Row],[Nc Simulation]])</f>
        <v>9.614623124001298E-4</v>
      </c>
      <c r="M149" s="1">
        <f>100*IF(Table2[[#This Row],[Nc Analytic]]&gt;0, Table2[[#This Row],[Absolute Error]]/Table2[[#This Row],[Nc Analytic]],1)</f>
        <v>7.1279027934390725E-3</v>
      </c>
    </row>
    <row r="150" spans="1:13" x14ac:dyDescent="0.2">
      <c r="A150" s="1">
        <v>14.9</v>
      </c>
      <c r="B150">
        <v>0.65345200000000003</v>
      </c>
      <c r="C150">
        <v>0.65339050287491396</v>
      </c>
      <c r="D150" s="2">
        <f>ABS(Table6[[#This Row],[Pb Analytic]]-Table6[[#This Row],[Pb Simulation]])</f>
        <v>6.1497125086074078E-5</v>
      </c>
      <c r="E150" s="1">
        <f>100*IF(Table6[[#This Row],[Pb Analytic]]&gt;0, Table6[[#This Row],[Absolute Error]]/Table6[[#This Row],[Pb Analytic]],1)</f>
        <v>9.4120016767135634E-3</v>
      </c>
      <c r="F150">
        <v>0.27983999999999998</v>
      </c>
      <c r="G150">
        <v>0.27949540316896199</v>
      </c>
      <c r="H150" s="2">
        <f>ABS(Table7[[#This Row],[Pd Analytic]]-Table7[[#This Row],[Pd Simulation]])</f>
        <v>3.4459683103799099E-4</v>
      </c>
      <c r="I150" s="1">
        <f>100*IF(Table7[[#This Row],[Pd Analytic]]&gt;0, Table7[[#This Row],[Absolute Error]]/Table7[[#This Row],[Pd Analytic]],1)</f>
        <v>0.12329248607701557</v>
      </c>
      <c r="J150">
        <v>13.493017</v>
      </c>
      <c r="K150">
        <v>13.4934445215988</v>
      </c>
      <c r="L150" s="2">
        <f>ABS(Table2[[#This Row],[Nc Analytic]]-Table2[[#This Row],[Nc Simulation]])</f>
        <v>4.2752159879988483E-4</v>
      </c>
      <c r="M150" s="1">
        <f>100*IF(Table2[[#This Row],[Nc Analytic]]&gt;0, Table2[[#This Row],[Absolute Error]]/Table2[[#This Row],[Nc Analytic]],1)</f>
        <v>3.1683651873734391E-3</v>
      </c>
    </row>
    <row r="151" spans="1:13" x14ac:dyDescent="0.2">
      <c r="A151" s="1">
        <v>15</v>
      </c>
      <c r="B151">
        <v>0.65623100000000001</v>
      </c>
      <c r="C151">
        <v>0.65559796029128503</v>
      </c>
      <c r="D151" s="2">
        <f>ABS(Table6[[#This Row],[Pb Analytic]]-Table6[[#This Row],[Pb Simulation]])</f>
        <v>6.330397087149775E-4</v>
      </c>
      <c r="E151" s="1">
        <f>100*IF(Table6[[#This Row],[Pb Analytic]]&gt;0, Table6[[#This Row],[Absolute Error]]/Table6[[#This Row],[Pb Analytic]],1)</f>
        <v>9.6559133349608833E-2</v>
      </c>
      <c r="F151">
        <v>0.27720099999999998</v>
      </c>
      <c r="G151">
        <v>0.27773537304532198</v>
      </c>
      <c r="H151" s="2">
        <f>ABS(Table7[[#This Row],[Pd Analytic]]-Table7[[#This Row],[Pd Simulation]])</f>
        <v>5.3437304532200081E-4</v>
      </c>
      <c r="I151" s="1">
        <f>100*IF(Table7[[#This Row],[Pd Analytic]]&gt;0, Table7[[#This Row],[Absolute Error]]/Table7[[#This Row],[Pd Analytic]],1)</f>
        <v>0.19240366808976819</v>
      </c>
      <c r="J151">
        <v>13.499280000000001</v>
      </c>
      <c r="K151">
        <v>13.498091786990299</v>
      </c>
      <c r="L151" s="2">
        <f>ABS(Table2[[#This Row],[Nc Analytic]]-Table2[[#This Row],[Nc Simulation]])</f>
        <v>1.1882130097013999E-3</v>
      </c>
      <c r="M151" s="1">
        <f>100*IF(Table2[[#This Row],[Nc Analytic]]&gt;0, Table2[[#This Row],[Absolute Error]]/Table2[[#This Row],[Nc Analytic]],1)</f>
        <v>8.8028221207283597E-3</v>
      </c>
    </row>
    <row r="152" spans="1:13" x14ac:dyDescent="0.2">
      <c r="A152" s="1">
        <v>15.1</v>
      </c>
      <c r="B152">
        <v>0.65782499999999999</v>
      </c>
      <c r="C152">
        <v>0.65777800288817401</v>
      </c>
      <c r="D152" s="2">
        <f>ABS(Table6[[#This Row],[Pb Analytic]]-Table6[[#This Row],[Pb Simulation]])</f>
        <v>4.6997111825985982E-5</v>
      </c>
      <c r="E152" s="1">
        <f>100*IF(Table6[[#This Row],[Pb Analytic]]&gt;0, Table6[[#This Row],[Absolute Error]]/Table6[[#This Row],[Pb Analytic]],1)</f>
        <v>7.1448287445963375E-3</v>
      </c>
      <c r="F152">
        <v>0.27580399999999999</v>
      </c>
      <c r="G152">
        <v>0.27599683155188498</v>
      </c>
      <c r="H152" s="2">
        <f>ABS(Table7[[#This Row],[Pd Analytic]]-Table7[[#This Row],[Pd Simulation]])</f>
        <v>1.9283155188498657E-4</v>
      </c>
      <c r="I152" s="1">
        <f>100*IF(Table7[[#This Row],[Pd Analytic]]&gt;0, Table7[[#This Row],[Absolute Error]]/Table7[[#This Row],[Pd Analytic]],1)</f>
        <v>6.9867306374760296E-2</v>
      </c>
      <c r="J152">
        <v>13.501639000000001</v>
      </c>
      <c r="K152">
        <v>13.5026564692555</v>
      </c>
      <c r="L152" s="2">
        <f>ABS(Table2[[#This Row],[Nc Analytic]]-Table2[[#This Row],[Nc Simulation]])</f>
        <v>1.0174692554993925E-3</v>
      </c>
      <c r="M152" s="1">
        <f>100*IF(Table2[[#This Row],[Nc Analytic]]&gt;0, Table2[[#This Row],[Absolute Error]]/Table2[[#This Row],[Nc Analytic]],1)</f>
        <v>7.5353265323463651E-3</v>
      </c>
    </row>
    <row r="153" spans="1:13" x14ac:dyDescent="0.2">
      <c r="A153" s="1">
        <v>15.2</v>
      </c>
      <c r="B153">
        <v>0.65964500000000004</v>
      </c>
      <c r="C153">
        <v>0.659931124902991</v>
      </c>
      <c r="D153" s="2">
        <f>ABS(Table6[[#This Row],[Pb Analytic]]-Table6[[#This Row],[Pb Simulation]])</f>
        <v>2.861249029909585E-4</v>
      </c>
      <c r="E153" s="1">
        <f>100*IF(Table6[[#This Row],[Pb Analytic]]&gt;0, Table6[[#This Row],[Absolute Error]]/Table6[[#This Row],[Pb Analytic]],1)</f>
        <v>4.3356782578336257E-2</v>
      </c>
      <c r="F153">
        <v>0.27477000000000001</v>
      </c>
      <c r="G153">
        <v>0.274279401415499</v>
      </c>
      <c r="H153" s="2">
        <f>ABS(Table7[[#This Row],[Pd Analytic]]-Table7[[#This Row],[Pd Simulation]])</f>
        <v>4.905985845010119E-4</v>
      </c>
      <c r="I153" s="1">
        <f>100*IF(Table7[[#This Row],[Pd Analytic]]&gt;0, Table7[[#This Row],[Absolute Error]]/Table7[[#This Row],[Pd Analytic]],1)</f>
        <v>0.17886818403756699</v>
      </c>
      <c r="J153">
        <v>13.505703</v>
      </c>
      <c r="K153">
        <v>13.5071407045057</v>
      </c>
      <c r="L153" s="2">
        <f>ABS(Table2[[#This Row],[Nc Analytic]]-Table2[[#This Row],[Nc Simulation]])</f>
        <v>1.4377045056992444E-3</v>
      </c>
      <c r="M153" s="1">
        <f>100*IF(Table2[[#This Row],[Nc Analytic]]&gt;0, Table2[[#This Row],[Absolute Error]]/Table2[[#This Row],[Nc Analytic]],1)</f>
        <v>1.0644032938959882E-2</v>
      </c>
    </row>
    <row r="154" spans="1:13" x14ac:dyDescent="0.2">
      <c r="A154" s="1">
        <v>15.3</v>
      </c>
      <c r="B154">
        <v>0.66283700000000001</v>
      </c>
      <c r="C154">
        <v>0.66205780921166302</v>
      </c>
      <c r="D154" s="2">
        <f>ABS(Table6[[#This Row],[Pb Analytic]]-Table6[[#This Row],[Pb Simulation]])</f>
        <v>7.7919078833699196E-4</v>
      </c>
      <c r="E154" s="1">
        <f>100*IF(Table6[[#This Row],[Pb Analytic]]&gt;0, Table6[[#This Row],[Absolute Error]]/Table6[[#This Row],[Pb Analytic]],1)</f>
        <v>0.11769225851512931</v>
      </c>
      <c r="F154">
        <v>0.271783</v>
      </c>
      <c r="G154">
        <v>0.27258271366661002</v>
      </c>
      <c r="H154" s="2">
        <f>ABS(Table7[[#This Row],[Pd Analytic]]-Table7[[#This Row],[Pd Simulation]])</f>
        <v>7.9971366661002463E-4</v>
      </c>
      <c r="I154" s="1">
        <f>100*IF(Table7[[#This Row],[Pd Analytic]]&gt;0, Table7[[#This Row],[Absolute Error]]/Table7[[#This Row],[Pd Analytic]],1)</f>
        <v>0.29338385250215721</v>
      </c>
      <c r="J154">
        <v>13.512923000000001</v>
      </c>
      <c r="K154">
        <v>13.5115465572598</v>
      </c>
      <c r="L154" s="2">
        <f>ABS(Table2[[#This Row],[Nc Analytic]]-Table2[[#This Row],[Nc Simulation]])</f>
        <v>1.3764427402005452E-3</v>
      </c>
      <c r="M154" s="1">
        <f>100*IF(Table2[[#This Row],[Nc Analytic]]&gt;0, Table2[[#This Row],[Absolute Error]]/Table2[[#This Row],[Nc Analytic]],1)</f>
        <v>1.0187159067005382E-2</v>
      </c>
    </row>
    <row r="155" spans="1:13" x14ac:dyDescent="0.2">
      <c r="A155" s="1">
        <v>15.4</v>
      </c>
      <c r="B155">
        <v>0.66451899999999997</v>
      </c>
      <c r="C155">
        <v>0.66415852763435101</v>
      </c>
      <c r="D155" s="2">
        <f>ABS(Table6[[#This Row],[Pb Analytic]]-Table6[[#This Row],[Pb Simulation]])</f>
        <v>3.6047236564895613E-4</v>
      </c>
      <c r="E155" s="1">
        <f>100*IF(Table6[[#This Row],[Pb Analytic]]&gt;0, Table6[[#This Row],[Absolute Error]]/Table6[[#This Row],[Pb Analytic]],1)</f>
        <v>5.4275048900284888E-2</v>
      </c>
      <c r="F155">
        <v>0.26986700000000002</v>
      </c>
      <c r="G155">
        <v>0.27090640743281902</v>
      </c>
      <c r="H155" s="2">
        <f>ABS(Table7[[#This Row],[Pd Analytic]]-Table7[[#This Row],[Pd Simulation]])</f>
        <v>1.0394074328189951E-3</v>
      </c>
      <c r="I155" s="1">
        <f>100*IF(Table7[[#This Row],[Pd Analytic]]&gt;0, Table7[[#This Row],[Absolute Error]]/Table7[[#This Row],[Pd Analytic]],1)</f>
        <v>0.38367768509748279</v>
      </c>
      <c r="J155">
        <v>13.516674999999999</v>
      </c>
      <c r="K155">
        <v>13.5158760233618</v>
      </c>
      <c r="L155" s="2">
        <f>ABS(Table2[[#This Row],[Nc Analytic]]-Table2[[#This Row],[Nc Simulation]])</f>
        <v>7.98976638199278E-4</v>
      </c>
      <c r="M155" s="1">
        <f>100*IF(Table2[[#This Row],[Nc Analytic]]&gt;0, Table2[[#This Row],[Absolute Error]]/Table2[[#This Row],[Nc Analytic]],1)</f>
        <v>5.9113936589701623E-3</v>
      </c>
    </row>
    <row r="156" spans="1:13" x14ac:dyDescent="0.2">
      <c r="A156" s="1">
        <v>15.5</v>
      </c>
      <c r="B156">
        <v>0.66577500000000001</v>
      </c>
      <c r="C156">
        <v>0.66623374123233603</v>
      </c>
      <c r="D156" s="2">
        <f>ABS(Table6[[#This Row],[Pb Analytic]]-Table6[[#This Row],[Pb Simulation]])</f>
        <v>4.5874123233602404E-4</v>
      </c>
      <c r="E156" s="1">
        <f>100*IF(Table6[[#This Row],[Pb Analytic]]&gt;0, Table6[[#This Row],[Absolute Error]]/Table6[[#This Row],[Pb Analytic]],1)</f>
        <v>6.8855899055410799E-2</v>
      </c>
      <c r="F156">
        <v>0.26981100000000002</v>
      </c>
      <c r="G156">
        <v>0.26925012973744</v>
      </c>
      <c r="H156" s="2">
        <f>ABS(Table7[[#This Row],[Pd Analytic]]-Table7[[#This Row],[Pd Simulation]])</f>
        <v>5.6087026256002037E-4</v>
      </c>
      <c r="I156" s="1">
        <f>100*IF(Table7[[#This Row],[Pd Analytic]]&gt;0, Table7[[#This Row],[Absolute Error]]/Table7[[#This Row],[Pd Analytic]],1)</f>
        <v>0.208308260837963</v>
      </c>
      <c r="J156">
        <v>13.519629</v>
      </c>
      <c r="K156">
        <v>13.5201310327594</v>
      </c>
      <c r="L156" s="2">
        <f>ABS(Table2[[#This Row],[Nc Analytic]]-Table2[[#This Row],[Nc Simulation]])</f>
        <v>5.0203275939963987E-4</v>
      </c>
      <c r="M156" s="1">
        <f>100*IF(Table2[[#This Row],[Nc Analytic]]&gt;0, Table2[[#This Row],[Absolute Error]]/Table2[[#This Row],[Nc Analytic]],1)</f>
        <v>3.7132240670094837E-3</v>
      </c>
    </row>
    <row r="157" spans="1:13" x14ac:dyDescent="0.2">
      <c r="A157" s="1">
        <v>15.6</v>
      </c>
      <c r="B157">
        <v>0.66768899999999998</v>
      </c>
      <c r="C157">
        <v>0.66828390059628495</v>
      </c>
      <c r="D157" s="2">
        <f>ABS(Table6[[#This Row],[Pb Analytic]]-Table6[[#This Row],[Pb Simulation]])</f>
        <v>5.9490059628497516E-4</v>
      </c>
      <c r="E157" s="1">
        <f>100*IF(Table6[[#This Row],[Pb Analytic]]&gt;0, Table6[[#This Row],[Absolute Error]]/Table6[[#This Row],[Pb Analytic]],1)</f>
        <v>8.9019142276832858E-2</v>
      </c>
      <c r="F157">
        <v>0.26793099999999997</v>
      </c>
      <c r="G157">
        <v>0.26761353530300402</v>
      </c>
      <c r="H157" s="2">
        <f>ABS(Table7[[#This Row],[Pd Analytic]]-Table7[[#This Row],[Pd Simulation]])</f>
        <v>3.1746469699595048E-4</v>
      </c>
      <c r="I157" s="1">
        <f>100*IF(Table7[[#This Row],[Pd Analytic]]&gt;0, Table7[[#This Row],[Absolute Error]]/Table7[[#This Row],[Pd Analytic]],1)</f>
        <v>0.11862804197721269</v>
      </c>
      <c r="J157">
        <v>13.523783999999999</v>
      </c>
      <c r="K157">
        <v>13.524313452151601</v>
      </c>
      <c r="L157" s="2">
        <f>ABS(Table2[[#This Row],[Nc Analytic]]-Table2[[#This Row],[Nc Simulation]])</f>
        <v>5.2945215160171699E-4</v>
      </c>
      <c r="M157" s="1">
        <f>100*IF(Table2[[#This Row],[Nc Analytic]]&gt;0, Table2[[#This Row],[Absolute Error]]/Table2[[#This Row],[Nc Analytic]],1)</f>
        <v>3.9148172177086429E-3</v>
      </c>
    </row>
    <row r="158" spans="1:13" x14ac:dyDescent="0.2">
      <c r="A158" s="1">
        <v>15.7</v>
      </c>
      <c r="B158">
        <v>0.66927199999999998</v>
      </c>
      <c r="C158">
        <v>0.67030944612614096</v>
      </c>
      <c r="D158" s="2">
        <f>ABS(Table6[[#This Row],[Pb Analytic]]-Table6[[#This Row],[Pb Simulation]])</f>
        <v>1.037446126140984E-3</v>
      </c>
      <c r="E158" s="1">
        <f>100*IF(Table6[[#This Row],[Pb Analytic]]&gt;0, Table6[[#This Row],[Absolute Error]]/Table6[[#This Row],[Pb Analytic]],1)</f>
        <v>0.15477122277428773</v>
      </c>
      <c r="F158">
        <v>0.26706800000000003</v>
      </c>
      <c r="G158">
        <v>0.26599628635962302</v>
      </c>
      <c r="H158" s="2">
        <f>ABS(Table7[[#This Row],[Pd Analytic]]-Table7[[#This Row],[Pd Simulation]])</f>
        <v>1.0717136403770033E-3</v>
      </c>
      <c r="I158" s="1">
        <f>100*IF(Table7[[#This Row],[Pd Analytic]]&gt;0, Table7[[#This Row],[Absolute Error]]/Table7[[#This Row],[Pd Analytic]],1)</f>
        <v>0.40290548978870422</v>
      </c>
      <c r="J158">
        <v>13.527087999999999</v>
      </c>
      <c r="K158">
        <v>13.5284250875117</v>
      </c>
      <c r="L158" s="2">
        <f>ABS(Table2[[#This Row],[Nc Analytic]]-Table2[[#This Row],[Nc Simulation]])</f>
        <v>1.3370875117004744E-3</v>
      </c>
      <c r="M158" s="1">
        <f>100*IF(Table2[[#This Row],[Nc Analytic]]&gt;0, Table2[[#This Row],[Absolute Error]]/Table2[[#This Row],[Nc Analytic]],1)</f>
        <v>9.883541528679202E-3</v>
      </c>
    </row>
    <row r="159" spans="1:13" x14ac:dyDescent="0.2">
      <c r="A159" s="1">
        <v>15.8</v>
      </c>
      <c r="B159">
        <v>0.67183099999999996</v>
      </c>
      <c r="C159">
        <v>0.67231080830287104</v>
      </c>
      <c r="D159" s="2">
        <f>ABS(Table6[[#This Row],[Pb Analytic]]-Table6[[#This Row],[Pb Simulation]])</f>
        <v>4.7980830287108756E-4</v>
      </c>
      <c r="E159" s="1">
        <f>100*IF(Table6[[#This Row],[Pb Analytic]]&gt;0, Table6[[#This Row],[Absolute Error]]/Table6[[#This Row],[Pb Analytic]],1)</f>
        <v>7.1367036933747685E-2</v>
      </c>
      <c r="F159">
        <v>0.26464199999999999</v>
      </c>
      <c r="G159">
        <v>0.264398052458162</v>
      </c>
      <c r="H159" s="2">
        <f>ABS(Table7[[#This Row],[Pd Analytic]]-Table7[[#This Row],[Pd Simulation]])</f>
        <v>2.439475418379855E-4</v>
      </c>
      <c r="I159" s="1">
        <f>100*IF(Table7[[#This Row],[Pd Analytic]]&gt;0, Table7[[#This Row],[Absolute Error]]/Table7[[#This Row],[Pd Analytic]],1)</f>
        <v>9.2265256710462137E-2</v>
      </c>
      <c r="J159">
        <v>13.531886</v>
      </c>
      <c r="K159">
        <v>13.532467686492501</v>
      </c>
      <c r="L159" s="2">
        <f>ABS(Table2[[#This Row],[Nc Analytic]]-Table2[[#This Row],[Nc Simulation]])</f>
        <v>5.8168649250056603E-4</v>
      </c>
      <c r="M159" s="1">
        <f>100*IF(Table2[[#This Row],[Nc Analytic]]&gt;0, Table2[[#This Row],[Absolute Error]]/Table2[[#This Row],[Nc Analytic]],1)</f>
        <v>4.2984509993042822E-3</v>
      </c>
    </row>
    <row r="160" spans="1:13" x14ac:dyDescent="0.2">
      <c r="A160" s="1">
        <v>15.9</v>
      </c>
      <c r="B160">
        <v>0.67474699999999999</v>
      </c>
      <c r="C160">
        <v>0.67428840795228695</v>
      </c>
      <c r="D160" s="2">
        <f>ABS(Table6[[#This Row],[Pb Analytic]]-Table6[[#This Row],[Pb Simulation]])</f>
        <v>4.5859204771303563E-4</v>
      </c>
      <c r="E160" s="1">
        <f>100*IF(Table6[[#This Row],[Pb Analytic]]&gt;0, Table6[[#This Row],[Absolute Error]]/Table6[[#This Row],[Pb Analytic]],1)</f>
        <v>6.80112608054039E-2</v>
      </c>
      <c r="F160">
        <v>0.26248199999999999</v>
      </c>
      <c r="G160">
        <v>0.26281851028811098</v>
      </c>
      <c r="H160" s="2">
        <f>ABS(Table7[[#This Row],[Pd Analytic]]-Table7[[#This Row],[Pd Simulation]])</f>
        <v>3.365102881109916E-4</v>
      </c>
      <c r="I160" s="1">
        <f>100*IF(Table7[[#This Row],[Pd Analytic]]&gt;0, Table7[[#This Row],[Absolute Error]]/Table7[[#This Row],[Pd Analytic]],1)</f>
        <v>0.12803903642178668</v>
      </c>
      <c r="J160">
        <v>13.538192</v>
      </c>
      <c r="K160">
        <v>13.5364429407205</v>
      </c>
      <c r="L160" s="2">
        <f>ABS(Table2[[#This Row],[Nc Analytic]]-Table2[[#This Row],[Nc Simulation]])</f>
        <v>1.7490592795006421E-3</v>
      </c>
      <c r="M160" s="1">
        <f>100*IF(Table2[[#This Row],[Nc Analytic]]&gt;0, Table2[[#This Row],[Absolute Error]]/Table2[[#This Row],[Nc Analytic]],1)</f>
        <v>1.2921114410633681E-2</v>
      </c>
    </row>
    <row r="161" spans="1:13" x14ac:dyDescent="0.2">
      <c r="A161" s="1">
        <v>16</v>
      </c>
      <c r="B161">
        <v>0.67633799999999999</v>
      </c>
      <c r="C161">
        <v>0.67624265650118498</v>
      </c>
      <c r="D161" s="2">
        <f>ABS(Table6[[#This Row],[Pb Analytic]]-Table6[[#This Row],[Pb Simulation]])</f>
        <v>9.5343498815014804E-5</v>
      </c>
      <c r="E161" s="1">
        <f>100*IF(Table6[[#This Row],[Pb Analytic]]&gt;0, Table6[[#This Row],[Absolute Error]]/Table6[[#This Row],[Pb Analytic]],1)</f>
        <v>1.4099006902095319E-2</v>
      </c>
      <c r="F161">
        <v>0.261154</v>
      </c>
      <c r="G161">
        <v>0.26125734350009699</v>
      </c>
      <c r="H161" s="2">
        <f>ABS(Table7[[#This Row],[Pd Analytic]]-Table7[[#This Row],[Pd Simulation]])</f>
        <v>1.0334350009699733E-4</v>
      </c>
      <c r="I161" s="1">
        <f>100*IF(Table7[[#This Row],[Pd Analytic]]&gt;0, Table7[[#This Row],[Absolute Error]]/Table7[[#This Row],[Pd Analytic]],1)</f>
        <v>3.9556208722209163E-2</v>
      </c>
      <c r="J161">
        <v>13.540464999999999</v>
      </c>
      <c r="K161">
        <v>13.5403524879841</v>
      </c>
      <c r="L161" s="2">
        <f>ABS(Table2[[#This Row],[Nc Analytic]]-Table2[[#This Row],[Nc Simulation]])</f>
        <v>1.125120158995685E-4</v>
      </c>
      <c r="M161" s="1">
        <f>100*IF(Table2[[#This Row],[Nc Analytic]]&gt;0, Table2[[#This Row],[Absolute Error]]/Table2[[#This Row],[Nc Analytic]],1)</f>
        <v>8.3093860369893061E-4</v>
      </c>
    </row>
    <row r="162" spans="1:13" x14ac:dyDescent="0.2">
      <c r="A162" s="1">
        <v>16.100000000000001</v>
      </c>
      <c r="B162">
        <v>0.67885099999999998</v>
      </c>
      <c r="C162">
        <v>0.67817395622599597</v>
      </c>
      <c r="D162" s="2">
        <f>ABS(Table6[[#This Row],[Pb Analytic]]-Table6[[#This Row],[Pb Simulation]])</f>
        <v>6.7704377400401583E-4</v>
      </c>
      <c r="E162" s="1">
        <f>100*IF(Table6[[#This Row],[Pb Analytic]]&gt;0, Table6[[#This Row],[Absolute Error]]/Table6[[#This Row],[Pb Analytic]],1)</f>
        <v>9.9833349214961065E-2</v>
      </c>
      <c r="F162">
        <v>0.259382</v>
      </c>
      <c r="G162">
        <v>0.25971424253293901</v>
      </c>
      <c r="H162" s="2">
        <f>ABS(Table7[[#This Row],[Pd Analytic]]-Table7[[#This Row],[Pd Simulation]])</f>
        <v>3.3224253293900885E-4</v>
      </c>
      <c r="I162" s="1">
        <f>100*IF(Table7[[#This Row],[Pd Analytic]]&gt;0, Table7[[#This Row],[Absolute Error]]/Table7[[#This Row],[Pd Analytic]],1)</f>
        <v>0.12792618906792191</v>
      </c>
      <c r="J162">
        <v>13.545814</v>
      </c>
      <c r="K162">
        <v>13.544197914322</v>
      </c>
      <c r="L162" s="2">
        <f>ABS(Table2[[#This Row],[Nc Analytic]]-Table2[[#This Row],[Nc Simulation]])</f>
        <v>1.6160856780000898E-3</v>
      </c>
      <c r="M162" s="1">
        <f>100*IF(Table2[[#This Row],[Nc Analytic]]&gt;0, Table2[[#This Row],[Absolute Error]]/Table2[[#This Row],[Nc Analytic]],1)</f>
        <v>1.1931940807592582E-2</v>
      </c>
    </row>
    <row r="163" spans="1:13" x14ac:dyDescent="0.2">
      <c r="A163" s="1">
        <v>16.2</v>
      </c>
      <c r="B163">
        <v>0.68031299999999995</v>
      </c>
      <c r="C163">
        <v>0.68008270049419495</v>
      </c>
      <c r="D163" s="2">
        <f>ABS(Table6[[#This Row],[Pb Analytic]]-Table6[[#This Row],[Pb Simulation]])</f>
        <v>2.3029950580499836E-4</v>
      </c>
      <c r="E163" s="1">
        <f>100*IF(Table6[[#This Row],[Pb Analytic]]&gt;0, Table6[[#This Row],[Absolute Error]]/Table6[[#This Row],[Pb Analytic]],1)</f>
        <v>3.3863455964641784E-2</v>
      </c>
      <c r="F163">
        <v>0.25816099999999997</v>
      </c>
      <c r="G163">
        <v>0.25818890444514597</v>
      </c>
      <c r="H163" s="2">
        <f>ABS(Table7[[#This Row],[Pd Analytic]]-Table7[[#This Row],[Pd Simulation]])</f>
        <v>2.7904445145998658E-5</v>
      </c>
      <c r="I163" s="1">
        <f>100*IF(Table7[[#This Row],[Pd Analytic]]&gt;0, Table7[[#This Row],[Absolute Error]]/Table7[[#This Row],[Pd Analytic]],1)</f>
        <v>1.0807763101193664E-2</v>
      </c>
      <c r="J163">
        <v>13.547992000000001</v>
      </c>
      <c r="K163">
        <v>13.547980756016701</v>
      </c>
      <c r="L163" s="2">
        <f>ABS(Table2[[#This Row],[Nc Analytic]]-Table2[[#This Row],[Nc Simulation]])</f>
        <v>1.12439832999911E-5</v>
      </c>
      <c r="M163" s="1">
        <f>100*IF(Table2[[#This Row],[Nc Analytic]]&gt;0, Table2[[#This Row],[Absolute Error]]/Table2[[#This Row],[Nc Analytic]],1)</f>
        <v>8.2993794444220868E-5</v>
      </c>
    </row>
    <row r="164" spans="1:13" x14ac:dyDescent="0.2">
      <c r="A164" s="1">
        <v>16.3</v>
      </c>
      <c r="B164">
        <v>0.68196100000000004</v>
      </c>
      <c r="C164">
        <v>0.68196927399864604</v>
      </c>
      <c r="D164" s="2">
        <f>ABS(Table6[[#This Row],[Pb Analytic]]-Table6[[#This Row],[Pb Simulation]])</f>
        <v>8.2739986460023118E-6</v>
      </c>
      <c r="E164" s="1">
        <f>100*IF(Table6[[#This Row],[Pb Analytic]]&gt;0, Table6[[#This Row],[Absolute Error]]/Table6[[#This Row],[Pb Analytic]],1)</f>
        <v>1.2132509427424348E-3</v>
      </c>
      <c r="F164">
        <v>0.25671300000000002</v>
      </c>
      <c r="G164">
        <v>0.25668103275079901</v>
      </c>
      <c r="H164" s="2">
        <f>ABS(Table7[[#This Row],[Pd Analytic]]-Table7[[#This Row],[Pd Simulation]])</f>
        <v>3.1967249201014791E-5</v>
      </c>
      <c r="I164" s="1">
        <f>100*IF(Table7[[#This Row],[Pd Analytic]]&gt;0, Table7[[#This Row],[Absolute Error]]/Table7[[#This Row],[Pd Analytic]],1)</f>
        <v>1.24540753395092E-2</v>
      </c>
      <c r="J164">
        <v>13.552358999999999</v>
      </c>
      <c r="K164">
        <v>13.551702501498101</v>
      </c>
      <c r="L164" s="2">
        <f>ABS(Table2[[#This Row],[Nc Analytic]]-Table2[[#This Row],[Nc Simulation]])</f>
        <v>6.5649850189863912E-4</v>
      </c>
      <c r="M164" s="1">
        <f>100*IF(Table2[[#This Row],[Nc Analytic]]&gt;0, Table2[[#This Row],[Absolute Error]]/Table2[[#This Row],[Nc Analytic]],1)</f>
        <v>4.8443987154091163E-3</v>
      </c>
    </row>
    <row r="165" spans="1:13" x14ac:dyDescent="0.2">
      <c r="A165" s="1">
        <v>16.399999999999999</v>
      </c>
      <c r="B165">
        <v>0.68338600000000005</v>
      </c>
      <c r="C165">
        <v>0.68383405298512001</v>
      </c>
      <c r="D165" s="2">
        <f>ABS(Table6[[#This Row],[Pb Analytic]]-Table6[[#This Row],[Pb Simulation]])</f>
        <v>4.4805298511996217E-4</v>
      </c>
      <c r="E165" s="1">
        <f>100*IF(Table6[[#This Row],[Pb Analytic]]&gt;0, Table6[[#This Row],[Absolute Error]]/Table6[[#This Row],[Pb Analytic]],1)</f>
        <v>6.5520718537500452E-2</v>
      </c>
      <c r="F165">
        <v>0.25580900000000001</v>
      </c>
      <c r="G165">
        <v>0.25519033725967799</v>
      </c>
      <c r="H165" s="2">
        <f>ABS(Table7[[#This Row],[Pd Analytic]]-Table7[[#This Row],[Pd Simulation]])</f>
        <v>6.1866274032201796E-4</v>
      </c>
      <c r="I165" s="1">
        <f>100*IF(Table7[[#This Row],[Pd Analytic]]&gt;0, Table7[[#This Row],[Absolute Error]]/Table7[[#This Row],[Pd Analytic]],1)</f>
        <v>0.2424318831839137</v>
      </c>
      <c r="J165">
        <v>13.554622</v>
      </c>
      <c r="K165">
        <v>13.5553645931614</v>
      </c>
      <c r="L165" s="2">
        <f>ABS(Table2[[#This Row],[Nc Analytic]]-Table2[[#This Row],[Nc Simulation]])</f>
        <v>7.4259316139979603E-4</v>
      </c>
      <c r="M165" s="1">
        <f>100*IF(Table2[[#This Row],[Nc Analytic]]&gt;0, Table2[[#This Row],[Absolute Error]]/Table2[[#This Row],[Nc Analytic]],1)</f>
        <v>5.4782234464901807E-3</v>
      </c>
    </row>
    <row r="166" spans="1:13" x14ac:dyDescent="0.2">
      <c r="A166" s="1">
        <v>16.5</v>
      </c>
      <c r="B166">
        <v>0.68496400000000002</v>
      </c>
      <c r="C166">
        <v>0.68567740547316802</v>
      </c>
      <c r="D166" s="2">
        <f>ABS(Table6[[#This Row],[Pb Analytic]]-Table6[[#This Row],[Pb Simulation]])</f>
        <v>7.1340547316800507E-4</v>
      </c>
      <c r="E166" s="1">
        <f>100*IF(Table6[[#This Row],[Pb Analytic]]&gt;0, Table6[[#This Row],[Absolute Error]]/Table6[[#This Row],[Pb Analytic]],1)</f>
        <v>0.10404389403435316</v>
      </c>
      <c r="F166">
        <v>0.25370100000000001</v>
      </c>
      <c r="G166">
        <v>0.25371653392158999</v>
      </c>
      <c r="H166" s="2">
        <f>ABS(Table7[[#This Row],[Pd Analytic]]-Table7[[#This Row],[Pd Simulation]])</f>
        <v>1.5533921589983013E-5</v>
      </c>
      <c r="I166" s="1">
        <f>100*IF(Table7[[#This Row],[Pd Analytic]]&gt;0, Table7[[#This Row],[Absolute Error]]/Table7[[#This Row],[Pd Analytic]],1)</f>
        <v>6.1225499772843755E-3</v>
      </c>
      <c r="J166">
        <v>13.557948</v>
      </c>
      <c r="K166">
        <v>13.5589684291052</v>
      </c>
      <c r="L166" s="2">
        <f>ABS(Table2[[#This Row],[Nc Analytic]]-Table2[[#This Row],[Nc Simulation]])</f>
        <v>1.0204291051998382E-3</v>
      </c>
      <c r="M166" s="1">
        <f>100*IF(Table2[[#This Row],[Nc Analytic]]&gt;0, Table2[[#This Row],[Absolute Error]]/Table2[[#This Row],[Nc Analytic]],1)</f>
        <v>7.5258609129100216E-3</v>
      </c>
    </row>
    <row r="167" spans="1:13" x14ac:dyDescent="0.2">
      <c r="A167" s="1">
        <v>16.600000000000001</v>
      </c>
      <c r="B167">
        <v>0.68774800000000003</v>
      </c>
      <c r="C167">
        <v>0.687499691470561</v>
      </c>
      <c r="D167" s="2">
        <f>ABS(Table6[[#This Row],[Pb Analytic]]-Table6[[#This Row],[Pb Simulation]])</f>
        <v>2.4830852943902304E-4</v>
      </c>
      <c r="E167" s="1">
        <f>100*IF(Table6[[#This Row],[Pb Analytic]]&gt;0, Table6[[#This Row],[Absolute Error]]/Table6[[#This Row],[Pb Analytic]],1)</f>
        <v>3.6117620490547626E-2</v>
      </c>
      <c r="F167">
        <v>0.25153799999999998</v>
      </c>
      <c r="G167">
        <v>0.25225934467476702</v>
      </c>
      <c r="H167" s="2">
        <f>ABS(Table7[[#This Row],[Pd Analytic]]-Table7[[#This Row],[Pd Simulation]])</f>
        <v>7.2134467476703268E-4</v>
      </c>
      <c r="I167" s="1">
        <f>100*IF(Table7[[#This Row],[Pd Analytic]]&gt;0, Table7[[#This Row],[Absolute Error]]/Table7[[#This Row],[Pd Analytic]],1)</f>
        <v>0.28595359894280548</v>
      </c>
      <c r="J167">
        <v>13.563351000000001</v>
      </c>
      <c r="K167">
        <v>13.562515364790899</v>
      </c>
      <c r="L167" s="2">
        <f>ABS(Table2[[#This Row],[Nc Analytic]]-Table2[[#This Row],[Nc Simulation]])</f>
        <v>8.3563520910168165E-4</v>
      </c>
      <c r="M167" s="1">
        <f>100*IF(Table2[[#This Row],[Nc Analytic]]&gt;0, Table2[[#This Row],[Absolute Error]]/Table2[[#This Row],[Nc Analytic]],1)</f>
        <v>6.1613586169350313E-3</v>
      </c>
    </row>
    <row r="168" spans="1:13" x14ac:dyDescent="0.2">
      <c r="A168" s="1">
        <v>16.7</v>
      </c>
      <c r="B168">
        <v>0.68857999999999997</v>
      </c>
      <c r="C168">
        <v>0.689301263181472</v>
      </c>
      <c r="D168" s="2">
        <f>ABS(Table6[[#This Row],[Pb Analytic]]-Table6[[#This Row],[Pb Simulation]])</f>
        <v>7.2126318147203161E-4</v>
      </c>
      <c r="E168" s="1">
        <f>100*IF(Table6[[#This Row],[Pb Analytic]]&gt;0, Table6[[#This Row],[Absolute Error]]/Table6[[#This Row],[Pb Analytic]],1)</f>
        <v>0.10463685764088683</v>
      </c>
      <c r="F168">
        <v>0.25131399999999998</v>
      </c>
      <c r="G168">
        <v>0.250818497298257</v>
      </c>
      <c r="H168" s="2">
        <f>ABS(Table7[[#This Row],[Pd Analytic]]-Table7[[#This Row],[Pd Simulation]])</f>
        <v>4.9550270174297806E-4</v>
      </c>
      <c r="I168" s="1">
        <f>100*IF(Table7[[#This Row],[Pd Analytic]]&gt;0, Table7[[#This Row],[Absolute Error]]/Table7[[#This Row],[Pd Analytic]],1)</f>
        <v>0.19755429008641195</v>
      </c>
      <c r="J168">
        <v>13.564401</v>
      </c>
      <c r="K168">
        <v>13.5660067146312</v>
      </c>
      <c r="L168" s="2">
        <f>ABS(Table2[[#This Row],[Nc Analytic]]-Table2[[#This Row],[Nc Simulation]])</f>
        <v>1.6057146312000725E-3</v>
      </c>
      <c r="M168" s="1">
        <f>100*IF(Table2[[#This Row],[Nc Analytic]]&gt;0, Table2[[#This Row],[Absolute Error]]/Table2[[#This Row],[Nc Analytic]],1)</f>
        <v>1.1836310160957523E-2</v>
      </c>
    </row>
    <row r="169" spans="1:13" x14ac:dyDescent="0.2">
      <c r="A169" s="1">
        <v>16.8</v>
      </c>
      <c r="B169">
        <v>0.69057800000000003</v>
      </c>
      <c r="C169">
        <v>0.69108246520860495</v>
      </c>
      <c r="D169" s="2">
        <f>ABS(Table6[[#This Row],[Pb Analytic]]-Table6[[#This Row],[Pb Simulation]])</f>
        <v>5.0446520860492061E-4</v>
      </c>
      <c r="E169" s="1">
        <f>100*IF(Table6[[#This Row],[Pb Analytic]]&gt;0, Table6[[#This Row],[Absolute Error]]/Table6[[#This Row],[Pb Analytic]],1)</f>
        <v>7.2996383789400085E-2</v>
      </c>
      <c r="F169">
        <v>0.249805</v>
      </c>
      <c r="G169">
        <v>0.24939372526821599</v>
      </c>
      <c r="H169" s="2">
        <f>ABS(Table7[[#This Row],[Pd Analytic]]-Table7[[#This Row],[Pd Simulation]])</f>
        <v>4.1127473178401153E-4</v>
      </c>
      <c r="I169" s="1">
        <f>100*IF(Table7[[#This Row],[Pd Analytic]]&gt;0, Table7[[#This Row],[Absolute Error]]/Table7[[#This Row],[Pd Analytic]],1)</f>
        <v>0.1649098153298352</v>
      </c>
      <c r="J169">
        <v>13.567681</v>
      </c>
      <c r="K169">
        <v>13.5694437535075</v>
      </c>
      <c r="L169" s="2">
        <f>ABS(Table2[[#This Row],[Nc Analytic]]-Table2[[#This Row],[Nc Simulation]])</f>
        <v>1.7627535074993261E-3</v>
      </c>
      <c r="M169" s="1">
        <f>100*IF(Table2[[#This Row],[Nc Analytic]]&gt;0, Table2[[#This Row],[Absolute Error]]/Table2[[#This Row],[Nc Analytic]],1)</f>
        <v>1.2990609928602861E-2</v>
      </c>
    </row>
    <row r="170" spans="1:13" x14ac:dyDescent="0.2">
      <c r="A170" s="1">
        <v>16.899999999999999</v>
      </c>
      <c r="B170">
        <v>0.69165500000000002</v>
      </c>
      <c r="C170">
        <v>0.69284363474944699</v>
      </c>
      <c r="D170" s="2">
        <f>ABS(Table6[[#This Row],[Pb Analytic]]-Table6[[#This Row],[Pb Simulation]])</f>
        <v>1.1886347494469707E-3</v>
      </c>
      <c r="E170" s="1">
        <f>100*IF(Table6[[#This Row],[Pb Analytic]]&gt;0, Table6[[#This Row],[Absolute Error]]/Table6[[#This Row],[Pb Analytic]],1)</f>
        <v>0.17155887560067093</v>
      </c>
      <c r="F170">
        <v>0.249247</v>
      </c>
      <c r="G170">
        <v>0.24798476761799401</v>
      </c>
      <c r="H170" s="2">
        <f>ABS(Table7[[#This Row],[Pd Analytic]]-Table7[[#This Row],[Pd Simulation]])</f>
        <v>1.2622323820059844E-3</v>
      </c>
      <c r="I170" s="1">
        <f>100*IF(Table7[[#This Row],[Pd Analytic]]&gt;0, Table7[[#This Row],[Absolute Error]]/Table7[[#This Row],[Pd Analytic]],1)</f>
        <v>0.50899593314956315</v>
      </c>
      <c r="J170">
        <v>13.570100999999999</v>
      </c>
      <c r="K170">
        <v>13.5728277182225</v>
      </c>
      <c r="L170" s="2">
        <f>ABS(Table2[[#This Row],[Nc Analytic]]-Table2[[#This Row],[Nc Simulation]])</f>
        <v>2.7267182225010345E-3</v>
      </c>
      <c r="M170" s="1">
        <f>100*IF(Table2[[#This Row],[Nc Analytic]]&gt;0, Table2[[#This Row],[Absolute Error]]/Table2[[#This Row],[Nc Analytic]],1)</f>
        <v>2.0089536823931085E-2</v>
      </c>
    </row>
    <row r="171" spans="1:13" x14ac:dyDescent="0.2">
      <c r="A171" s="1">
        <v>17</v>
      </c>
      <c r="B171">
        <v>0.693693</v>
      </c>
      <c r="C171">
        <v>0.69458510178681998</v>
      </c>
      <c r="D171" s="2">
        <f>ABS(Table6[[#This Row],[Pb Analytic]]-Table6[[#This Row],[Pb Simulation]])</f>
        <v>8.9210178681997654E-4</v>
      </c>
      <c r="E171" s="1">
        <f>100*IF(Table6[[#This Row],[Pb Analytic]]&gt;0, Table6[[#This Row],[Absolute Error]]/Table6[[#This Row],[Pb Analytic]],1)</f>
        <v>0.1284366429002069</v>
      </c>
      <c r="F171">
        <v>0.24720800000000001</v>
      </c>
      <c r="G171">
        <v>0.24659136880194499</v>
      </c>
      <c r="H171" s="2">
        <f>ABS(Table7[[#This Row],[Pd Analytic]]-Table7[[#This Row],[Pd Simulation]])</f>
        <v>6.166311980550232E-4</v>
      </c>
      <c r="I171" s="1">
        <f>100*IF(Table7[[#This Row],[Pd Analytic]]&gt;0, Table7[[#This Row],[Absolute Error]]/Table7[[#This Row],[Pd Analytic]],1)</f>
        <v>0.25006195514908042</v>
      </c>
      <c r="J171">
        <v>13.574111</v>
      </c>
      <c r="K171">
        <v>13.5761598088901</v>
      </c>
      <c r="L171" s="2">
        <f>ABS(Table2[[#This Row],[Nc Analytic]]-Table2[[#This Row],[Nc Simulation]])</f>
        <v>2.0488088901000623E-3</v>
      </c>
      <c r="M171" s="1">
        <f>100*IF(Table2[[#This Row],[Nc Analytic]]&gt;0, Table2[[#This Row],[Absolute Error]]/Table2[[#This Row],[Nc Analytic]],1)</f>
        <v>1.5091225493371382E-2</v>
      </c>
    </row>
    <row r="172" spans="1:13" x14ac:dyDescent="0.2">
      <c r="A172" s="1">
        <v>17.100000000000001</v>
      </c>
      <c r="B172">
        <v>0.69694199999999995</v>
      </c>
      <c r="C172">
        <v>0.696307189273906</v>
      </c>
      <c r="D172" s="2">
        <f>ABS(Table6[[#This Row],[Pb Analytic]]-Table6[[#This Row],[Pb Simulation]])</f>
        <v>6.348107260939484E-4</v>
      </c>
      <c r="E172" s="1">
        <f>100*IF(Table6[[#This Row],[Pb Analytic]]&gt;0, Table6[[#This Row],[Absolute Error]]/Table6[[#This Row],[Pb Analytic]],1)</f>
        <v>9.1168199305239866E-2</v>
      </c>
      <c r="F172">
        <v>0.244812</v>
      </c>
      <c r="G172">
        <v>0.24521327856283801</v>
      </c>
      <c r="H172" s="2">
        <f>ABS(Table7[[#This Row],[Pd Analytic]]-Table7[[#This Row],[Pd Simulation]])</f>
        <v>4.0127856283800334E-4</v>
      </c>
      <c r="I172" s="1">
        <f>100*IF(Table7[[#This Row],[Pd Analytic]]&gt;0, Table7[[#This Row],[Absolute Error]]/Table7[[#This Row],[Pd Analytic]],1)</f>
        <v>0.16364471173414546</v>
      </c>
      <c r="J172">
        <v>13.580442</v>
      </c>
      <c r="K172">
        <v>13.5794411902652</v>
      </c>
      <c r="L172" s="2">
        <f>ABS(Table2[[#This Row],[Nc Analytic]]-Table2[[#This Row],[Nc Simulation]])</f>
        <v>1.0008097347995459E-3</v>
      </c>
      <c r="M172" s="1">
        <f>100*IF(Table2[[#This Row],[Nc Analytic]]&gt;0, Table2[[#This Row],[Absolute Error]]/Table2[[#This Row],[Nc Analytic]],1)</f>
        <v>7.3700362244434933E-3</v>
      </c>
    </row>
    <row r="173" spans="1:13" x14ac:dyDescent="0.2">
      <c r="A173" s="1">
        <v>17.2</v>
      </c>
      <c r="B173">
        <v>0.69864000000000004</v>
      </c>
      <c r="C173">
        <v>0.698010213313913</v>
      </c>
      <c r="D173" s="2">
        <f>ABS(Table6[[#This Row],[Pb Analytic]]-Table6[[#This Row],[Pb Simulation]])</f>
        <v>6.2978668608704158E-4</v>
      </c>
      <c r="E173" s="1">
        <f>100*IF(Table6[[#This Row],[Pb Analytic]]&gt;0, Table6[[#This Row],[Absolute Error]]/Table6[[#This Row],[Pb Analytic]],1)</f>
        <v>9.0225998713834063E-2</v>
      </c>
      <c r="F173">
        <v>0.24330099999999999</v>
      </c>
      <c r="G173">
        <v>0.243850251802812</v>
      </c>
      <c r="H173" s="2">
        <f>ABS(Table7[[#This Row],[Pd Analytic]]-Table7[[#This Row],[Pd Simulation]])</f>
        <v>5.4925180281201191E-4</v>
      </c>
      <c r="I173" s="1">
        <f>100*IF(Table7[[#This Row],[Pd Analytic]]&gt;0, Table7[[#This Row],[Absolute Error]]/Table7[[#This Row],[Pd Analytic]],1)</f>
        <v>0.22524143352378451</v>
      </c>
      <c r="J173">
        <v>13.583164</v>
      </c>
      <c r="K173">
        <v>13.5826729930174</v>
      </c>
      <c r="L173" s="2">
        <f>ABS(Table2[[#This Row],[Nc Analytic]]-Table2[[#This Row],[Nc Simulation]])</f>
        <v>4.9100698259962883E-4</v>
      </c>
      <c r="M173" s="1">
        <f>100*IF(Table2[[#This Row],[Nc Analytic]]&gt;0, Table2[[#This Row],[Absolute Error]]/Table2[[#This Row],[Nc Analytic]],1)</f>
        <v>3.614951069292814E-3</v>
      </c>
    </row>
    <row r="174" spans="1:13" x14ac:dyDescent="0.2">
      <c r="A174" s="1">
        <v>17.3</v>
      </c>
      <c r="B174">
        <v>0.699855</v>
      </c>
      <c r="C174">
        <v>0.69969448333455597</v>
      </c>
      <c r="D174" s="2">
        <f>ABS(Table6[[#This Row],[Pb Analytic]]-Table6[[#This Row],[Pb Simulation]])</f>
        <v>1.6051666544403265E-4</v>
      </c>
      <c r="E174" s="1">
        <f>100*IF(Table6[[#This Row],[Pb Analytic]]&gt;0, Table6[[#This Row],[Absolute Error]]/Table6[[#This Row],[Pb Analytic]],1)</f>
        <v>2.2940964844978245E-2</v>
      </c>
      <c r="F174">
        <v>0.242314</v>
      </c>
      <c r="G174">
        <v>0.24250204845776199</v>
      </c>
      <c r="H174" s="2">
        <f>ABS(Table7[[#This Row],[Pd Analytic]]-Table7[[#This Row],[Pd Simulation]])</f>
        <v>1.8804845776199119E-4</v>
      </c>
      <c r="I174" s="1">
        <f>100*IF(Table7[[#This Row],[Pd Analytic]]&gt;0, Table7[[#This Row],[Absolute Error]]/Table7[[#This Row],[Pd Analytic]],1)</f>
        <v>7.754510073540459E-2</v>
      </c>
      <c r="J174">
        <v>13.585232</v>
      </c>
      <c r="K174">
        <v>13.5858563149507</v>
      </c>
      <c r="L174" s="2">
        <f>ABS(Table2[[#This Row],[Nc Analytic]]-Table2[[#This Row],[Nc Simulation]])</f>
        <v>6.2431495070036647E-4</v>
      </c>
      <c r="M174" s="1">
        <f>100*IF(Table2[[#This Row],[Nc Analytic]]&gt;0, Table2[[#This Row],[Absolute Error]]/Table2[[#This Row],[Nc Analytic]],1)</f>
        <v>4.5953301450224558E-3</v>
      </c>
    </row>
    <row r="175" spans="1:13" x14ac:dyDescent="0.2">
      <c r="A175" s="1">
        <v>17.399999999999999</v>
      </c>
      <c r="B175">
        <v>0.70155400000000001</v>
      </c>
      <c r="C175">
        <v>0.70136030225749202</v>
      </c>
      <c r="D175" s="2">
        <f>ABS(Table6[[#This Row],[Pb Analytic]]-Table6[[#This Row],[Pb Simulation]])</f>
        <v>1.9369774250799221E-4</v>
      </c>
      <c r="E175" s="1">
        <f>100*IF(Table6[[#This Row],[Pb Analytic]]&gt;0, Table6[[#This Row],[Absolute Error]]/Table6[[#This Row],[Pb Analytic]],1)</f>
        <v>2.7617437411916638E-2</v>
      </c>
      <c r="F175">
        <v>0.24098700000000001</v>
      </c>
      <c r="G175">
        <v>0.24116843337506899</v>
      </c>
      <c r="H175" s="2">
        <f>ABS(Table7[[#This Row],[Pd Analytic]]-Table7[[#This Row],[Pd Simulation]])</f>
        <v>1.8143337506898449E-4</v>
      </c>
      <c r="I175" s="1">
        <f>100*IF(Table7[[#This Row],[Pd Analytic]]&gt;0, Table7[[#This Row],[Absolute Error]]/Table7[[#This Row],[Pd Analytic]],1)</f>
        <v>7.5230979664248354E-2</v>
      </c>
      <c r="J175">
        <v>13.588619</v>
      </c>
      <c r="K175">
        <v>13.588992222171999</v>
      </c>
      <c r="L175" s="2">
        <f>ABS(Table2[[#This Row],[Nc Analytic]]-Table2[[#This Row],[Nc Simulation]])</f>
        <v>3.7322217199964314E-4</v>
      </c>
      <c r="M175" s="1">
        <f>100*IF(Table2[[#This Row],[Nc Analytic]]&gt;0, Table2[[#This Row],[Absolute Error]]/Table2[[#This Row],[Nc Analytic]],1)</f>
        <v>2.7465036839942284E-3</v>
      </c>
    </row>
    <row r="176" spans="1:13" x14ac:dyDescent="0.2">
      <c r="A176" s="1">
        <v>17.5</v>
      </c>
      <c r="B176">
        <v>0.70356200000000002</v>
      </c>
      <c r="C176">
        <v>0.70300796666288601</v>
      </c>
      <c r="D176" s="2">
        <f>ABS(Table6[[#This Row],[Pb Analytic]]-Table6[[#This Row],[Pb Simulation]])</f>
        <v>5.540333371140127E-4</v>
      </c>
      <c r="E176" s="1">
        <f>100*IF(Table6[[#This Row],[Pb Analytic]]&gt;0, Table6[[#This Row],[Absolute Error]]/Table6[[#This Row],[Pb Analytic]],1)</f>
        <v>7.8808969938698972E-2</v>
      </c>
      <c r="F176">
        <v>0.23987</v>
      </c>
      <c r="G176">
        <v>0.239849176194604</v>
      </c>
      <c r="H176" s="2">
        <f>ABS(Table7[[#This Row],[Pd Analytic]]-Table7[[#This Row],[Pd Simulation]])</f>
        <v>2.0823805396003037E-5</v>
      </c>
      <c r="I176" s="1">
        <f>100*IF(Table7[[#This Row],[Pd Analytic]]&gt;0, Table7[[#This Row],[Absolute Error]]/Table7[[#This Row],[Pd Analytic]],1)</f>
        <v>8.6820416590080093E-3</v>
      </c>
      <c r="J176">
        <v>13.593302</v>
      </c>
      <c r="K176">
        <v>13.5920817502106</v>
      </c>
      <c r="L176" s="2">
        <f>ABS(Table2[[#This Row],[Nc Analytic]]-Table2[[#This Row],[Nc Simulation]])</f>
        <v>1.2202497893998299E-3</v>
      </c>
      <c r="M176" s="1">
        <f>100*IF(Table2[[#This Row],[Nc Analytic]]&gt;0, Table2[[#This Row],[Absolute Error]]/Table2[[#This Row],[Nc Analytic]],1)</f>
        <v>8.977651928711531E-3</v>
      </c>
    </row>
    <row r="177" spans="1:13" x14ac:dyDescent="0.2">
      <c r="A177" s="1">
        <v>17.600000000000001</v>
      </c>
      <c r="B177">
        <v>0.70396499999999995</v>
      </c>
      <c r="C177">
        <v>0.70463776694923697</v>
      </c>
      <c r="D177" s="2">
        <f>ABS(Table6[[#This Row],[Pb Analytic]]-Table6[[#This Row],[Pb Simulation]])</f>
        <v>6.7276694923701363E-4</v>
      </c>
      <c r="E177" s="1">
        <f>100*IF(Table6[[#This Row],[Pb Analytic]]&gt;0, Table6[[#This Row],[Absolute Error]]/Table6[[#This Row],[Pb Analytic]],1)</f>
        <v>9.5476992689419768E-2</v>
      </c>
      <c r="F177">
        <v>0.23886099999999999</v>
      </c>
      <c r="G177">
        <v>0.23854405123290101</v>
      </c>
      <c r="H177" s="2">
        <f>ABS(Table7[[#This Row],[Pd Analytic]]-Table7[[#This Row],[Pd Simulation]])</f>
        <v>3.1694876709897901E-4</v>
      </c>
      <c r="I177" s="1">
        <f>100*IF(Table7[[#This Row],[Pd Analytic]]&gt;0, Table7[[#This Row],[Absolute Error]]/Table7[[#This Row],[Pd Analytic]],1)</f>
        <v>0.13286802393974942</v>
      </c>
      <c r="J177">
        <v>13.593995</v>
      </c>
      <c r="K177">
        <v>13.5951259050915</v>
      </c>
      <c r="L177" s="2">
        <f>ABS(Table2[[#This Row],[Nc Analytic]]-Table2[[#This Row],[Nc Simulation]])</f>
        <v>1.1309050915002672E-3</v>
      </c>
      <c r="M177" s="1">
        <f>100*IF(Table2[[#This Row],[Nc Analytic]]&gt;0, Table2[[#This Row],[Absolute Error]]/Table2[[#This Row],[Nc Analytic]],1)</f>
        <v>8.3184598612413944E-3</v>
      </c>
    </row>
    <row r="178" spans="1:13" x14ac:dyDescent="0.2">
      <c r="A178" s="1">
        <v>17.7</v>
      </c>
      <c r="B178">
        <v>0.70610200000000001</v>
      </c>
      <c r="C178">
        <v>0.70624998748862899</v>
      </c>
      <c r="D178" s="2">
        <f>ABS(Table6[[#This Row],[Pb Analytic]]-Table6[[#This Row],[Pb Simulation]])</f>
        <v>1.479874886289867E-4</v>
      </c>
      <c r="E178" s="1">
        <f>100*IF(Table6[[#This Row],[Pb Analytic]]&gt;0, Table6[[#This Row],[Absolute Error]]/Table6[[#This Row],[Pb Analytic]],1)</f>
        <v>2.0953981062034267E-2</v>
      </c>
      <c r="F178">
        <v>0.237285</v>
      </c>
      <c r="G178">
        <v>0.23725283737042199</v>
      </c>
      <c r="H178" s="2">
        <f>ABS(Table7[[#This Row],[Pd Analytic]]-Table7[[#This Row],[Pd Simulation]])</f>
        <v>3.2162629578003088E-5</v>
      </c>
      <c r="I178" s="1">
        <f>100*IF(Table7[[#This Row],[Pd Analytic]]&gt;0, Table7[[#This Row],[Absolute Error]]/Table7[[#This Row],[Pd Analytic]],1)</f>
        <v>1.3556267623382598E-2</v>
      </c>
      <c r="J178">
        <v>13.597775</v>
      </c>
      <c r="K178">
        <v>13.598125664364099</v>
      </c>
      <c r="L178" s="2">
        <f>ABS(Table2[[#This Row],[Nc Analytic]]-Table2[[#This Row],[Nc Simulation]])</f>
        <v>3.5066436409891821E-4</v>
      </c>
      <c r="M178" s="1">
        <f>100*IF(Table2[[#This Row],[Nc Analytic]]&gt;0, Table2[[#This Row],[Absolute Error]]/Table2[[#This Row],[Nc Analytic]],1)</f>
        <v>2.5787698448609432E-3</v>
      </c>
    </row>
    <row r="179" spans="1:13" x14ac:dyDescent="0.2">
      <c r="A179" s="1">
        <v>17.8</v>
      </c>
      <c r="B179">
        <v>0.70679199999999998</v>
      </c>
      <c r="C179">
        <v>0.70784490677753498</v>
      </c>
      <c r="D179" s="2">
        <f>ABS(Table6[[#This Row],[Pb Analytic]]-Table6[[#This Row],[Pb Simulation]])</f>
        <v>1.0529067775350009E-3</v>
      </c>
      <c r="E179" s="1">
        <f>100*IF(Table6[[#This Row],[Pb Analytic]]&gt;0, Table6[[#This Row],[Absolute Error]]/Table6[[#This Row],[Pb Analytic]],1)</f>
        <v>0.14874823106778581</v>
      </c>
      <c r="F179">
        <v>0.23648</v>
      </c>
      <c r="G179">
        <v>0.23597531794183699</v>
      </c>
      <c r="H179" s="2">
        <f>ABS(Table7[[#This Row],[Pd Analytic]]-Table7[[#This Row],[Pd Simulation]])</f>
        <v>5.0468205816300848E-4</v>
      </c>
      <c r="I179" s="1">
        <f>100*IF(Table7[[#This Row],[Pd Analytic]]&gt;0, Table7[[#This Row],[Absolute Error]]/Table7[[#This Row],[Pd Analytic]],1)</f>
        <v>0.21387069739531067</v>
      </c>
      <c r="J179">
        <v>13.600401</v>
      </c>
      <c r="K179">
        <v>13.6010819780892</v>
      </c>
      <c r="L179" s="2">
        <f>ABS(Table2[[#This Row],[Nc Analytic]]-Table2[[#This Row],[Nc Simulation]])</f>
        <v>6.8097808919986846E-4</v>
      </c>
      <c r="M179" s="1">
        <f>100*IF(Table2[[#This Row],[Nc Analytic]]&gt;0, Table2[[#This Row],[Absolute Error]]/Table2[[#This Row],[Nc Analytic]],1)</f>
        <v>5.0067935058173826E-3</v>
      </c>
    </row>
    <row r="180" spans="1:13" x14ac:dyDescent="0.2">
      <c r="A180" s="1">
        <v>17.899999999999999</v>
      </c>
      <c r="B180">
        <v>0.70935199999999998</v>
      </c>
      <c r="C180">
        <v>0.70942279758330895</v>
      </c>
      <c r="D180" s="2">
        <f>ABS(Table6[[#This Row],[Pb Analytic]]-Table6[[#This Row],[Pb Simulation]])</f>
        <v>7.0797583308968015E-5</v>
      </c>
      <c r="E180" s="1">
        <f>100*IF(Table6[[#This Row],[Pb Analytic]]&gt;0, Table6[[#This Row],[Absolute Error]]/Table6[[#This Row],[Pb Analytic]],1)</f>
        <v>9.9796036369488271E-3</v>
      </c>
      <c r="F180">
        <v>0.23491400000000001</v>
      </c>
      <c r="G180">
        <v>0.23471128062923099</v>
      </c>
      <c r="H180" s="2">
        <f>ABS(Table7[[#This Row],[Pd Analytic]]-Table7[[#This Row],[Pd Simulation]])</f>
        <v>2.0271937076901669E-4</v>
      </c>
      <c r="I180" s="1">
        <f>100*IF(Table7[[#This Row],[Pd Analytic]]&gt;0, Table7[[#This Row],[Absolute Error]]/Table7[[#This Row],[Pd Analytic]],1)</f>
        <v>8.6369675213544023E-2</v>
      </c>
      <c r="J180">
        <v>13.603260000000001</v>
      </c>
      <c r="K180">
        <v>13.6039957697852</v>
      </c>
      <c r="L180" s="2">
        <f>ABS(Table2[[#This Row],[Nc Analytic]]-Table2[[#This Row],[Nc Simulation]])</f>
        <v>7.3576978519973579E-4</v>
      </c>
      <c r="M180" s="1">
        <f>100*IF(Table2[[#This Row],[Nc Analytic]]&gt;0, Table2[[#This Row],[Absolute Error]]/Table2[[#This Row],[Nc Analytic]],1)</f>
        <v>5.4084829020154363E-3</v>
      </c>
    </row>
    <row r="181" spans="1:13" x14ac:dyDescent="0.2">
      <c r="A181" s="1">
        <v>18</v>
      </c>
      <c r="B181">
        <v>0.71114999999999995</v>
      </c>
      <c r="C181">
        <v>0.71098392708651503</v>
      </c>
      <c r="D181" s="2">
        <f>ABS(Table6[[#This Row],[Pb Analytic]]-Table6[[#This Row],[Pb Simulation]])</f>
        <v>1.6607291348491593E-4</v>
      </c>
      <c r="E181" s="1">
        <f>100*IF(Table6[[#This Row],[Pb Analytic]]&gt;0, Table6[[#This Row],[Absolute Error]]/Table6[[#This Row],[Pb Analytic]],1)</f>
        <v>2.3358181128714545E-2</v>
      </c>
      <c r="F181">
        <v>0.23317199999999999</v>
      </c>
      <c r="G181">
        <v>0.23346051735815901</v>
      </c>
      <c r="H181" s="2">
        <f>ABS(Table7[[#This Row],[Pd Analytic]]-Table7[[#This Row],[Pd Simulation]])</f>
        <v>2.8851735815901836E-4</v>
      </c>
      <c r="I181" s="1">
        <f>100*IF(Table7[[#This Row],[Pd Analytic]]&gt;0, Table7[[#This Row],[Absolute Error]]/Table7[[#This Row],[Pd Analytic]],1)</f>
        <v>0.1235829344609885</v>
      </c>
      <c r="J181">
        <v>13.607075999999999</v>
      </c>
      <c r="K181">
        <v>13.6068679373364</v>
      </c>
      <c r="L181" s="2">
        <f>ABS(Table2[[#This Row],[Nc Analytic]]-Table2[[#This Row],[Nc Simulation]])</f>
        <v>2.0806266359940651E-4</v>
      </c>
      <c r="M181" s="1">
        <f>100*IF(Table2[[#This Row],[Nc Analytic]]&gt;0, Table2[[#This Row],[Absolute Error]]/Table2[[#This Row],[Nc Analytic]],1)</f>
        <v>1.5291003378411243E-3</v>
      </c>
    </row>
    <row r="182" spans="1:13" x14ac:dyDescent="0.2">
      <c r="A182" s="1">
        <v>18.100000000000001</v>
      </c>
      <c r="B182">
        <v>0.71281700000000003</v>
      </c>
      <c r="C182">
        <v>0.71252855701920703</v>
      </c>
      <c r="D182" s="2">
        <f>ABS(Table6[[#This Row],[Pb Analytic]]-Table6[[#This Row],[Pb Simulation]])</f>
        <v>2.8844298079300223E-4</v>
      </c>
      <c r="E182" s="1">
        <f>100*IF(Table6[[#This Row],[Pb Analytic]]&gt;0, Table6[[#This Row],[Absolute Error]]/Table6[[#This Row],[Pb Analytic]],1)</f>
        <v>4.0481602870722125E-2</v>
      </c>
      <c r="F182">
        <v>0.231742</v>
      </c>
      <c r="G182">
        <v>0.232222824196475</v>
      </c>
      <c r="H182" s="2">
        <f>ABS(Table7[[#This Row],[Pd Analytic]]-Table7[[#This Row],[Pd Simulation]])</f>
        <v>4.8082419647499375E-4</v>
      </c>
      <c r="I182" s="1">
        <f>100*IF(Table7[[#This Row],[Pd Analytic]]&gt;0, Table7[[#This Row],[Absolute Error]]/Table7[[#This Row],[Pd Analytic]],1)</f>
        <v>0.20705294500603716</v>
      </c>
      <c r="J182">
        <v>13.610246</v>
      </c>
      <c r="K182">
        <v>13.6096993538647</v>
      </c>
      <c r="L182" s="2">
        <f>ABS(Table2[[#This Row],[Nc Analytic]]-Table2[[#This Row],[Nc Simulation]])</f>
        <v>5.4664613529986639E-4</v>
      </c>
      <c r="M182" s="1">
        <f>100*IF(Table2[[#This Row],[Nc Analytic]]&gt;0, Table2[[#This Row],[Absolute Error]]/Table2[[#This Row],[Nc Analytic]],1)</f>
        <v>4.016592292647796E-3</v>
      </c>
    </row>
    <row r="183" spans="1:13" x14ac:dyDescent="0.2">
      <c r="A183" s="1">
        <v>18.2</v>
      </c>
      <c r="B183">
        <v>0.71398600000000001</v>
      </c>
      <c r="C183">
        <v>0.71405694379928197</v>
      </c>
      <c r="D183" s="2">
        <f>ABS(Table6[[#This Row],[Pb Analytic]]-Table6[[#This Row],[Pb Simulation]])</f>
        <v>7.0943799281963926E-5</v>
      </c>
      <c r="E183" s="1">
        <f>100*IF(Table6[[#This Row],[Pb Analytic]]&gt;0, Table6[[#This Row],[Absolute Error]]/Table6[[#This Row],[Pb Analytic]],1)</f>
        <v>9.9353139687282273E-3</v>
      </c>
      <c r="F183">
        <v>0.23100300000000001</v>
      </c>
      <c r="G183">
        <v>0.23099800125585801</v>
      </c>
      <c r="H183" s="2">
        <f>ABS(Table7[[#This Row],[Pd Analytic]]-Table7[[#This Row],[Pd Simulation]])</f>
        <v>4.9987441420040746E-6</v>
      </c>
      <c r="I183" s="1">
        <f>100*IF(Table7[[#This Row],[Pd Analytic]]&gt;0, Table7[[#This Row],[Absolute Error]]/Table7[[#This Row],[Pd Analytic]],1)</f>
        <v>2.1639772270009234E-3</v>
      </c>
      <c r="J183">
        <v>13.612019</v>
      </c>
      <c r="K183">
        <v>13.612490868566301</v>
      </c>
      <c r="L183" s="2">
        <f>ABS(Table2[[#This Row],[Nc Analytic]]-Table2[[#This Row],[Nc Simulation]])</f>
        <v>4.7186856630077045E-4</v>
      </c>
      <c r="M183" s="1">
        <f>100*IF(Table2[[#This Row],[Nc Analytic]]&gt;0, Table2[[#This Row],[Absolute Error]]/Table2[[#This Row],[Nc Analytic]],1)</f>
        <v>3.4664380740956104E-3</v>
      </c>
    </row>
    <row r="184" spans="1:13" x14ac:dyDescent="0.2">
      <c r="A184" s="1">
        <v>18.3</v>
      </c>
      <c r="B184">
        <v>0.71637099999999998</v>
      </c>
      <c r="C184">
        <v>0.71556933866104799</v>
      </c>
      <c r="D184" s="2">
        <f>ABS(Table6[[#This Row],[Pb Analytic]]-Table6[[#This Row],[Pb Simulation]])</f>
        <v>8.0166133895198666E-4</v>
      </c>
      <c r="E184" s="1">
        <f>100*IF(Table6[[#This Row],[Pb Analytic]]&gt;0, Table6[[#This Row],[Absolute Error]]/Table6[[#This Row],[Pb Analytic]],1)</f>
        <v>0.11203125897652789</v>
      </c>
      <c r="F184">
        <v>0.22895699999999999</v>
      </c>
      <c r="G184">
        <v>0.22978585259596301</v>
      </c>
      <c r="H184" s="2">
        <f>ABS(Table7[[#This Row],[Pd Analytic]]-Table7[[#This Row],[Pd Simulation]])</f>
        <v>8.2885259596301997E-4</v>
      </c>
      <c r="I184" s="1">
        <f>100*IF(Table7[[#This Row],[Pd Analytic]]&gt;0, Table7[[#This Row],[Absolute Error]]/Table7[[#This Row],[Pd Analytic]],1)</f>
        <v>0.36070653897931992</v>
      </c>
      <c r="J184">
        <v>13.616486</v>
      </c>
      <c r="K184">
        <v>13.615243307515</v>
      </c>
      <c r="L184" s="2">
        <f>ABS(Table2[[#This Row],[Nc Analytic]]-Table2[[#This Row],[Nc Simulation]])</f>
        <v>1.2426924850004184E-3</v>
      </c>
      <c r="M184" s="1">
        <f>100*IF(Table2[[#This Row],[Nc Analytic]]&gt;0, Table2[[#This Row],[Absolute Error]]/Table2[[#This Row],[Nc Analytic]],1)</f>
        <v>9.1272146735307206E-3</v>
      </c>
    </row>
    <row r="185" spans="1:13" x14ac:dyDescent="0.2">
      <c r="A185" s="1">
        <v>18.399999999999999</v>
      </c>
      <c r="B185">
        <v>0.71615399999999996</v>
      </c>
      <c r="C185">
        <v>0.71706598778209596</v>
      </c>
      <c r="D185" s="2">
        <f>ABS(Table6[[#This Row],[Pb Analytic]]-Table6[[#This Row],[Pb Simulation]])</f>
        <v>9.1198778209600206E-4</v>
      </c>
      <c r="E185" s="1">
        <f>100*IF(Table6[[#This Row],[Pb Analytic]]&gt;0, Table6[[#This Row],[Absolute Error]]/Table6[[#This Row],[Pb Analytic]],1)</f>
        <v>0.12718324361148467</v>
      </c>
      <c r="F185">
        <v>0.229459</v>
      </c>
      <c r="G185">
        <v>0.22858618613111401</v>
      </c>
      <c r="H185" s="2">
        <f>ABS(Table7[[#This Row],[Pd Analytic]]-Table7[[#This Row],[Pd Simulation]])</f>
        <v>8.72813868885991E-4</v>
      </c>
      <c r="I185" s="1">
        <f>100*IF(Table7[[#This Row],[Pd Analytic]]&gt;0, Table7[[#This Row],[Absolute Error]]/Table7[[#This Row],[Pd Analytic]],1)</f>
        <v>0.38183141495057649</v>
      </c>
      <c r="J185">
        <v>13.615734</v>
      </c>
      <c r="K185">
        <v>13.6179574744344</v>
      </c>
      <c r="L185" s="2">
        <f>ABS(Table2[[#This Row],[Nc Analytic]]-Table2[[#This Row],[Nc Simulation]])</f>
        <v>2.2234744344000745E-3</v>
      </c>
      <c r="M185" s="1">
        <f>100*IF(Table2[[#This Row],[Nc Analytic]]&gt;0, Table2[[#This Row],[Absolute Error]]/Table2[[#This Row],[Nc Analytic]],1)</f>
        <v>1.6327517827650018E-2</v>
      </c>
    </row>
    <row r="186" spans="1:13" x14ac:dyDescent="0.2">
      <c r="A186" s="1">
        <v>18.5</v>
      </c>
      <c r="B186">
        <v>0.71718700000000002</v>
      </c>
      <c r="C186">
        <v>0.71854713240661305</v>
      </c>
      <c r="D186" s="2">
        <f>ABS(Table6[[#This Row],[Pb Analytic]]-Table6[[#This Row],[Pb Simulation]])</f>
        <v>1.3601324066130349E-3</v>
      </c>
      <c r="E186" s="1">
        <f>100*IF(Table6[[#This Row],[Pb Analytic]]&gt;0, Table6[[#This Row],[Absolute Error]]/Table6[[#This Row],[Pb Analytic]],1)</f>
        <v>0.18928924008889653</v>
      </c>
      <c r="F186">
        <v>0.22869999999999999</v>
      </c>
      <c r="G186">
        <v>0.22739881353948699</v>
      </c>
      <c r="H186" s="2">
        <f>ABS(Table7[[#This Row],[Pd Analytic]]-Table7[[#This Row],[Pd Simulation]])</f>
        <v>1.3011864605129986E-3</v>
      </c>
      <c r="I186" s="1">
        <f>100*IF(Table7[[#This Row],[Pd Analytic]]&gt;0, Table7[[#This Row],[Absolute Error]]/Table7[[#This Row],[Pd Analytic]],1)</f>
        <v>0.57220459520429834</v>
      </c>
      <c r="J186">
        <v>13.617184999999999</v>
      </c>
      <c r="K186">
        <v>13.620634151438599</v>
      </c>
      <c r="L186" s="2">
        <f>ABS(Table2[[#This Row],[Nc Analytic]]-Table2[[#This Row],[Nc Simulation]])</f>
        <v>3.4491514386001398E-3</v>
      </c>
      <c r="M186" s="1">
        <f>100*IF(Table2[[#This Row],[Nc Analytic]]&gt;0, Table2[[#This Row],[Absolute Error]]/Table2[[#This Row],[Nc Analytic]],1)</f>
        <v>2.5322987169696817E-2</v>
      </c>
    </row>
    <row r="187" spans="1:13" x14ac:dyDescent="0.2">
      <c r="A187" s="1">
        <v>18.600000000000001</v>
      </c>
      <c r="B187">
        <v>0.71892800000000001</v>
      </c>
      <c r="C187">
        <v>0.72001300896523102</v>
      </c>
      <c r="D187" s="2">
        <f>ABS(Table6[[#This Row],[Pb Analytic]]-Table6[[#This Row],[Pb Simulation]])</f>
        <v>1.0850089652310047E-3</v>
      </c>
      <c r="E187" s="1">
        <f>100*IF(Table6[[#This Row],[Pb Analytic]]&gt;0, Table6[[#This Row],[Absolute Error]]/Table6[[#This Row],[Pb Analytic]],1)</f>
        <v>0.15069296689379663</v>
      </c>
      <c r="F187">
        <v>0.227275</v>
      </c>
      <c r="G187">
        <v>0.226223550174696</v>
      </c>
      <c r="H187" s="2">
        <f>ABS(Table7[[#This Row],[Pd Analytic]]-Table7[[#This Row],[Pd Simulation]])</f>
        <v>1.0514498253040017E-3</v>
      </c>
      <c r="I187" s="1">
        <f>100*IF(Table7[[#This Row],[Pd Analytic]]&gt;0, Table7[[#This Row],[Absolute Error]]/Table7[[#This Row],[Pd Analytic]],1)</f>
        <v>0.46478354021588092</v>
      </c>
      <c r="J187">
        <v>13.621259</v>
      </c>
      <c r="K187">
        <v>13.6232740997453</v>
      </c>
      <c r="L187" s="2">
        <f>ABS(Table2[[#This Row],[Nc Analytic]]-Table2[[#This Row],[Nc Simulation]])</f>
        <v>2.0150997453001196E-3</v>
      </c>
      <c r="M187" s="1">
        <f>100*IF(Table2[[#This Row],[Nc Analytic]]&gt;0, Table2[[#This Row],[Absolute Error]]/Table2[[#This Row],[Nc Analytic]],1)</f>
        <v>1.4791596576169555E-2</v>
      </c>
    </row>
    <row r="188" spans="1:13" x14ac:dyDescent="0.2">
      <c r="A188" s="1">
        <v>18.7</v>
      </c>
      <c r="B188">
        <v>0.72160599999999997</v>
      </c>
      <c r="C188">
        <v>0.72146384919152795</v>
      </c>
      <c r="D188" s="2">
        <f>ABS(Table6[[#This Row],[Pb Analytic]]-Table6[[#This Row],[Pb Simulation]])</f>
        <v>1.4215080847201911E-4</v>
      </c>
      <c r="E188" s="1">
        <f>100*IF(Table6[[#This Row],[Pb Analytic]]&gt;0, Table6[[#This Row],[Absolute Error]]/Table6[[#This Row],[Pb Analytic]],1)</f>
        <v>1.9703108982011119E-2</v>
      </c>
      <c r="F188">
        <v>0.224798</v>
      </c>
      <c r="G188">
        <v>0.225060214979726</v>
      </c>
      <c r="H188" s="2">
        <f>ABS(Table7[[#This Row],[Pd Analytic]]-Table7[[#This Row],[Pd Simulation]])</f>
        <v>2.6221497972600538E-4</v>
      </c>
      <c r="I188" s="1">
        <f>100*IF(Table7[[#This Row],[Pd Analytic]]&gt;0, Table7[[#This Row],[Absolute Error]]/Table7[[#This Row],[Pd Analytic]],1)</f>
        <v>0.11650881065301852</v>
      </c>
      <c r="J188">
        <v>13.626599000000001</v>
      </c>
      <c r="K188">
        <v>13.625878060360201</v>
      </c>
      <c r="L188" s="2">
        <f>ABS(Table2[[#This Row],[Nc Analytic]]-Table2[[#This Row],[Nc Simulation]])</f>
        <v>7.2093963980002229E-4</v>
      </c>
      <c r="M188" s="1">
        <f>100*IF(Table2[[#This Row],[Nc Analytic]]&gt;0, Table2[[#This Row],[Absolute Error]]/Table2[[#This Row],[Nc Analytic]],1)</f>
        <v>5.2909591338362837E-3</v>
      </c>
    </row>
    <row r="189" spans="1:13" x14ac:dyDescent="0.2">
      <c r="A189" s="1">
        <v>18.8</v>
      </c>
      <c r="B189">
        <v>0.72359899999999999</v>
      </c>
      <c r="C189">
        <v>0.72289988023527096</v>
      </c>
      <c r="D189" s="2">
        <f>ABS(Table6[[#This Row],[Pb Analytic]]-Table6[[#This Row],[Pb Simulation]])</f>
        <v>6.9911976472902815E-4</v>
      </c>
      <c r="E189" s="1">
        <f>100*IF(Table6[[#This Row],[Pb Analytic]]&gt;0, Table6[[#This Row],[Absolute Error]]/Table6[[#This Row],[Pb Analytic]],1)</f>
        <v>9.6710455187998728E-2</v>
      </c>
      <c r="F189">
        <v>0.223689</v>
      </c>
      <c r="G189">
        <v>0.22390863040314801</v>
      </c>
      <c r="H189" s="2">
        <f>ABS(Table7[[#This Row],[Pd Analytic]]-Table7[[#This Row],[Pd Simulation]])</f>
        <v>2.1963040314801341E-4</v>
      </c>
      <c r="I189" s="1">
        <f>100*IF(Table7[[#This Row],[Pd Analytic]]&gt;0, Table7[[#This Row],[Absolute Error]]/Table7[[#This Row],[Pd Analytic]],1)</f>
        <v>9.8089297742819631E-2</v>
      </c>
      <c r="J189">
        <v>13.629</v>
      </c>
      <c r="K189">
        <v>13.628446754735201</v>
      </c>
      <c r="L189" s="2">
        <f>ABS(Table2[[#This Row],[Nc Analytic]]-Table2[[#This Row],[Nc Simulation]])</f>
        <v>5.5324526479871849E-4</v>
      </c>
      <c r="M189" s="1">
        <f>100*IF(Table2[[#This Row],[Nc Analytic]]&gt;0, Table2[[#This Row],[Absolute Error]]/Table2[[#This Row],[Nc Analytic]],1)</f>
        <v>4.0594887646055013E-3</v>
      </c>
    </row>
    <row r="190" spans="1:13" x14ac:dyDescent="0.2">
      <c r="A190" s="1">
        <v>18.899999999999999</v>
      </c>
      <c r="B190">
        <v>0.72380900000000004</v>
      </c>
      <c r="C190">
        <v>0.72432132477252498</v>
      </c>
      <c r="D190" s="2">
        <f>ABS(Table6[[#This Row],[Pb Analytic]]-Table6[[#This Row],[Pb Simulation]])</f>
        <v>5.1232477252494135E-4</v>
      </c>
      <c r="E190" s="1">
        <f>100*IF(Table6[[#This Row],[Pb Analytic]]&gt;0, Table6[[#This Row],[Absolute Error]]/Table6[[#This Row],[Pb Analytic]],1)</f>
        <v>7.0731698074171484E-2</v>
      </c>
      <c r="F190">
        <v>0.22334399999999999</v>
      </c>
      <c r="G190">
        <v>0.222768622317535</v>
      </c>
      <c r="H190" s="2">
        <f>ABS(Table7[[#This Row],[Pd Analytic]]-Table7[[#This Row],[Pd Simulation]])</f>
        <v>5.7537768246498922E-4</v>
      </c>
      <c r="I190" s="1">
        <f>100*IF(Table7[[#This Row],[Pd Analytic]]&gt;0, Table7[[#This Row],[Absolute Error]]/Table7[[#This Row],[Pd Analytic]],1)</f>
        <v>0.25828488612047185</v>
      </c>
      <c r="J190">
        <v>13.630496000000001</v>
      </c>
      <c r="K190">
        <v>13.630980885402</v>
      </c>
      <c r="L190" s="2">
        <f>ABS(Table2[[#This Row],[Nc Analytic]]-Table2[[#This Row],[Nc Simulation]])</f>
        <v>4.8488540199898011E-4</v>
      </c>
      <c r="M190" s="1">
        <f>100*IF(Table2[[#This Row],[Nc Analytic]]&gt;0, Table2[[#This Row],[Absolute Error]]/Table2[[#This Row],[Nc Analytic]],1)</f>
        <v>3.5572304449363922E-3</v>
      </c>
    </row>
    <row r="191" spans="1:13" x14ac:dyDescent="0.2">
      <c r="A191" s="1">
        <v>19</v>
      </c>
      <c r="B191">
        <v>0.72526800000000002</v>
      </c>
      <c r="C191">
        <v>0.72572840111268899</v>
      </c>
      <c r="D191" s="2">
        <f>ABS(Table6[[#This Row],[Pb Analytic]]-Table6[[#This Row],[Pb Simulation]])</f>
        <v>4.6040111268896844E-4</v>
      </c>
      <c r="E191" s="1">
        <f>100*IF(Table6[[#This Row],[Pb Analytic]]&gt;0, Table6[[#This Row],[Absolute Error]]/Table6[[#This Row],[Pb Analytic]],1)</f>
        <v>6.3439864277473515E-2</v>
      </c>
      <c r="F191">
        <v>0.22192999999999999</v>
      </c>
      <c r="G191">
        <v>0.22164001994004701</v>
      </c>
      <c r="H191" s="2">
        <f>ABS(Table7[[#This Row],[Pd Analytic]]-Table7[[#This Row],[Pd Simulation]])</f>
        <v>2.8998005995298226E-4</v>
      </c>
      <c r="I191" s="1">
        <f>100*IF(Table7[[#This Row],[Pd Analytic]]&gt;0, Table7[[#This Row],[Absolute Error]]/Table7[[#This Row],[Pd Analytic]],1)</f>
        <v>0.13083379979455925</v>
      </c>
      <c r="J191">
        <v>13.631888999999999</v>
      </c>
      <c r="K191">
        <v>13.633481136580601</v>
      </c>
      <c r="L191" s="2">
        <f>ABS(Table2[[#This Row],[Nc Analytic]]-Table2[[#This Row],[Nc Simulation]])</f>
        <v>1.5921365806015331E-3</v>
      </c>
      <c r="M191" s="1">
        <f>100*IF(Table2[[#This Row],[Nc Analytic]]&gt;0, Table2[[#This Row],[Absolute Error]]/Table2[[#This Row],[Nc Analytic]],1)</f>
        <v>1.1678136821047123E-2</v>
      </c>
    </row>
    <row r="192" spans="1:13" x14ac:dyDescent="0.2">
      <c r="A192" s="1">
        <v>19.100000000000001</v>
      </c>
      <c r="B192">
        <v>0.72753699999999999</v>
      </c>
      <c r="C192">
        <v>0.72712132330258905</v>
      </c>
      <c r="D192" s="2">
        <f>ABS(Table6[[#This Row],[Pb Analytic]]-Table6[[#This Row],[Pb Simulation]])</f>
        <v>4.1567669741093827E-4</v>
      </c>
      <c r="E192" s="1">
        <f>100*IF(Table6[[#This Row],[Pb Analytic]]&gt;0, Table6[[#This Row],[Absolute Error]]/Table6[[#This Row],[Pb Analytic]],1)</f>
        <v>5.7167447039365098E-2</v>
      </c>
      <c r="F192">
        <v>0.219941</v>
      </c>
      <c r="G192">
        <v>0.220522655755098</v>
      </c>
      <c r="H192" s="2">
        <f>ABS(Table7[[#This Row],[Pd Analytic]]-Table7[[#This Row],[Pd Simulation]])</f>
        <v>5.8165575509799838E-4</v>
      </c>
      <c r="I192" s="1">
        <f>100*IF(Table7[[#This Row],[Pd Analytic]]&gt;0, Table7[[#This Row],[Absolute Error]]/Table7[[#This Row],[Pd Analytic]],1)</f>
        <v>0.26376235725365005</v>
      </c>
      <c r="J192">
        <v>13.636341</v>
      </c>
      <c r="K192">
        <v>13.6359481747652</v>
      </c>
      <c r="L192" s="2">
        <f>ABS(Table2[[#This Row],[Nc Analytic]]-Table2[[#This Row],[Nc Simulation]])</f>
        <v>3.9282523479933218E-4</v>
      </c>
      <c r="M192" s="1">
        <f>100*IF(Table2[[#This Row],[Nc Analytic]]&gt;0, Table2[[#This Row],[Absolute Error]]/Table2[[#This Row],[Nc Analytic]],1)</f>
        <v>2.8808061585794075E-3</v>
      </c>
    </row>
    <row r="193" spans="1:13" x14ac:dyDescent="0.2">
      <c r="A193" s="1">
        <v>19.2</v>
      </c>
      <c r="B193">
        <v>0.72842899999999999</v>
      </c>
      <c r="C193">
        <v>0.72850030122769704</v>
      </c>
      <c r="D193" s="2">
        <f>ABS(Table6[[#This Row],[Pb Analytic]]-Table6[[#This Row],[Pb Simulation]])</f>
        <v>7.1301227697051495E-5</v>
      </c>
      <c r="E193" s="1">
        <f>100*IF(Table6[[#This Row],[Pb Analytic]]&gt;0, Table6[[#This Row],[Absolute Error]]/Table6[[#This Row],[Pb Analytic]],1)</f>
        <v>9.787398519519059E-3</v>
      </c>
      <c r="F193">
        <v>0.219309</v>
      </c>
      <c r="G193">
        <v>0.21941636543905799</v>
      </c>
      <c r="H193" s="2">
        <f>ABS(Table7[[#This Row],[Pd Analytic]]-Table7[[#This Row],[Pd Simulation]])</f>
        <v>1.0736543905798257E-4</v>
      </c>
      <c r="I193" s="1">
        <f>100*IF(Table7[[#This Row],[Pd Analytic]]&gt;0, Table7[[#This Row],[Absolute Error]]/Table7[[#This Row],[Pd Analytic]],1)</f>
        <v>4.8932283990367573E-2</v>
      </c>
      <c r="J193">
        <v>13.638572</v>
      </c>
      <c r="K193">
        <v>13.638382649287999</v>
      </c>
      <c r="L193" s="2">
        <f>ABS(Table2[[#This Row],[Nc Analytic]]-Table2[[#This Row],[Nc Simulation]])</f>
        <v>1.8935071200054665E-4</v>
      </c>
      <c r="M193" s="1">
        <f>100*IF(Table2[[#This Row],[Nc Analytic]]&gt;0, Table2[[#This Row],[Absolute Error]]/Table2[[#This Row],[Nc Analytic]],1)</f>
        <v>1.388366325170029E-3</v>
      </c>
    </row>
    <row r="194" spans="1:13" x14ac:dyDescent="0.2">
      <c r="A194" s="1">
        <v>19.3</v>
      </c>
      <c r="B194">
        <v>0.73009100000000005</v>
      </c>
      <c r="C194">
        <v>0.72986554071056098</v>
      </c>
      <c r="D194" s="2">
        <f>ABS(Table6[[#This Row],[Pb Analytic]]-Table6[[#This Row],[Pb Simulation]])</f>
        <v>2.2545928943906723E-4</v>
      </c>
      <c r="E194" s="1">
        <f>100*IF(Table6[[#This Row],[Pb Analytic]]&gt;0, Table6[[#This Row],[Absolute Error]]/Table6[[#This Row],[Pb Analytic]],1)</f>
        <v>3.0890523920278693E-2</v>
      </c>
      <c r="F194">
        <v>0.21809799999999999</v>
      </c>
      <c r="G194">
        <v>0.21832098778693099</v>
      </c>
      <c r="H194" s="2">
        <f>ABS(Table7[[#This Row],[Pd Analytic]]-Table7[[#This Row],[Pd Simulation]])</f>
        <v>2.2298778693100041E-4</v>
      </c>
      <c r="I194" s="1">
        <f>100*IF(Table7[[#This Row],[Pd Analytic]]&gt;0, Table7[[#This Row],[Absolute Error]]/Table7[[#This Row],[Pd Analytic]],1)</f>
        <v>0.10213758612553729</v>
      </c>
      <c r="J194">
        <v>13.641209</v>
      </c>
      <c r="K194">
        <v>13.640785192861699</v>
      </c>
      <c r="L194" s="2">
        <f>ABS(Table2[[#This Row],[Nc Analytic]]-Table2[[#This Row],[Nc Simulation]])</f>
        <v>4.2380713830070249E-4</v>
      </c>
      <c r="M194" s="1">
        <f>100*IF(Table2[[#This Row],[Nc Analytic]]&gt;0, Table2[[#This Row],[Absolute Error]]/Table2[[#This Row],[Nc Analytic]],1)</f>
        <v>3.1069116059571347E-3</v>
      </c>
    </row>
    <row r="195" spans="1:13" x14ac:dyDescent="0.2">
      <c r="A195" s="1">
        <v>19.399999999999999</v>
      </c>
      <c r="B195">
        <v>0.73077099999999995</v>
      </c>
      <c r="C195">
        <v>0.73121724360654605</v>
      </c>
      <c r="D195" s="2">
        <f>ABS(Table6[[#This Row],[Pb Analytic]]-Table6[[#This Row],[Pb Simulation]])</f>
        <v>4.4624360654610395E-4</v>
      </c>
      <c r="E195" s="1">
        <f>100*IF(Table6[[#This Row],[Pb Analytic]]&gt;0, Table6[[#This Row],[Absolute Error]]/Table6[[#This Row],[Pb Analytic]],1)</f>
        <v>6.1027500438189761E-2</v>
      </c>
      <c r="F195">
        <v>0.21761</v>
      </c>
      <c r="G195">
        <v>0.217236364640953</v>
      </c>
      <c r="H195" s="2">
        <f>ABS(Table7[[#This Row],[Pd Analytic]]-Table7[[#This Row],[Pd Simulation]])</f>
        <v>3.7363535904699763E-4</v>
      </c>
      <c r="I195" s="1">
        <f>100*IF(Table7[[#This Row],[Pd Analytic]]&gt;0, Table7[[#This Row],[Absolute Error]]/Table7[[#This Row],[Pd Analytic]],1)</f>
        <v>0.17199484978702345</v>
      </c>
      <c r="J195">
        <v>13.642507999999999</v>
      </c>
      <c r="K195">
        <v>13.643156422101899</v>
      </c>
      <c r="L195" s="2">
        <f>ABS(Table2[[#This Row],[Nc Analytic]]-Table2[[#This Row],[Nc Simulation]])</f>
        <v>6.4842210190008132E-4</v>
      </c>
      <c r="M195" s="1">
        <f>100*IF(Table2[[#This Row],[Nc Analytic]]&gt;0, Table2[[#This Row],[Absolute Error]]/Table2[[#This Row],[Nc Analytic]],1)</f>
        <v>4.7527279013648057E-3</v>
      </c>
    </row>
    <row r="196" spans="1:13" x14ac:dyDescent="0.2">
      <c r="A196" s="1">
        <v>19.5</v>
      </c>
      <c r="B196">
        <v>0.73290100000000002</v>
      </c>
      <c r="C196">
        <v>0.73255560789696395</v>
      </c>
      <c r="D196" s="2">
        <f>ABS(Table6[[#This Row],[Pb Analytic]]-Table6[[#This Row],[Pb Simulation]])</f>
        <v>3.4539210303607959E-4</v>
      </c>
      <c r="E196" s="1">
        <f>100*IF(Table6[[#This Row],[Pb Analytic]]&gt;0, Table6[[#This Row],[Absolute Error]]/Table6[[#This Row],[Pb Analytic]],1)</f>
        <v>4.7148926212938085E-2</v>
      </c>
      <c r="F196">
        <v>0.21577299999999999</v>
      </c>
      <c r="G196">
        <v>0.21616234082105501</v>
      </c>
      <c r="H196" s="2">
        <f>ABS(Table7[[#This Row],[Pd Analytic]]-Table7[[#This Row],[Pd Simulation]])</f>
        <v>3.8934082105501755E-4</v>
      </c>
      <c r="I196" s="1">
        <f>100*IF(Table7[[#This Row],[Pd Analytic]]&gt;0, Table7[[#This Row],[Absolute Error]]/Table7[[#This Row],[Pd Analytic]],1)</f>
        <v>0.18011500966180061</v>
      </c>
      <c r="J196">
        <v>13.645697</v>
      </c>
      <c r="K196">
        <v>13.6454969380303</v>
      </c>
      <c r="L196" s="2">
        <f>ABS(Table2[[#This Row],[Nc Analytic]]-Table2[[#This Row],[Nc Simulation]])</f>
        <v>2.0006196970001611E-4</v>
      </c>
      <c r="M196" s="1">
        <f>100*IF(Table2[[#This Row],[Nc Analytic]]&gt;0, Table2[[#This Row],[Absolute Error]]/Table2[[#This Row],[Nc Analytic]],1)</f>
        <v>1.4661391271316693E-3</v>
      </c>
    </row>
    <row r="197" spans="1:13" x14ac:dyDescent="0.2">
      <c r="A197" s="1">
        <v>19.600000000000001</v>
      </c>
      <c r="B197">
        <v>0.73333700000000002</v>
      </c>
      <c r="C197">
        <v>0.73388082777965502</v>
      </c>
      <c r="D197" s="2">
        <f>ABS(Table6[[#This Row],[Pb Analytic]]-Table6[[#This Row],[Pb Simulation]])</f>
        <v>5.4382777965500395E-4</v>
      </c>
      <c r="E197" s="1">
        <f>100*IF(Table6[[#This Row],[Pb Analytic]]&gt;0, Table6[[#This Row],[Absolute Error]]/Table6[[#This Row],[Pb Analytic]],1)</f>
        <v>7.4103009517273583E-2</v>
      </c>
      <c r="F197">
        <v>0.21584800000000001</v>
      </c>
      <c r="G197">
        <v>0.21509876405714501</v>
      </c>
      <c r="H197" s="2">
        <f>ABS(Table7[[#This Row],[Pd Analytic]]-Table7[[#This Row],[Pd Simulation]])</f>
        <v>7.4923594285500328E-4</v>
      </c>
      <c r="I197" s="1">
        <f>100*IF(Table7[[#This Row],[Pd Analytic]]&gt;0, Table7[[#This Row],[Absolute Error]]/Table7[[#This Row],[Pd Analytic]],1)</f>
        <v>0.34832182608727347</v>
      </c>
      <c r="J197">
        <v>13.647501999999999</v>
      </c>
      <c r="K197">
        <v>13.6478073265588</v>
      </c>
      <c r="L197" s="2">
        <f>ABS(Table2[[#This Row],[Nc Analytic]]-Table2[[#This Row],[Nc Simulation]])</f>
        <v>3.0532655880044501E-4</v>
      </c>
      <c r="M197" s="1">
        <f>100*IF(Table2[[#This Row],[Nc Analytic]]&gt;0, Table2[[#This Row],[Absolute Error]]/Table2[[#This Row],[Nc Analytic]],1)</f>
        <v>2.2371839775776714E-3</v>
      </c>
    </row>
    <row r="198" spans="1:13" x14ac:dyDescent="0.2">
      <c r="A198" s="1">
        <v>19.7</v>
      </c>
      <c r="B198">
        <v>0.73584799999999995</v>
      </c>
      <c r="C198">
        <v>0.73519309375712205</v>
      </c>
      <c r="D198" s="2">
        <f>ABS(Table6[[#This Row],[Pb Analytic]]-Table6[[#This Row],[Pb Simulation]])</f>
        <v>6.5490624287789512E-4</v>
      </c>
      <c r="E198" s="1">
        <f>100*IF(Table6[[#This Row],[Pb Analytic]]&gt;0, Table6[[#This Row],[Absolute Error]]/Table6[[#This Row],[Pb Analytic]],1)</f>
        <v>8.9079487884070024E-2</v>
      </c>
      <c r="F198">
        <v>0.213309</v>
      </c>
      <c r="G198">
        <v>0.21404548492314199</v>
      </c>
      <c r="H198" s="2">
        <f>ABS(Table7[[#This Row],[Pd Analytic]]-Table7[[#This Row],[Pd Simulation]])</f>
        <v>7.3648492314198899E-4</v>
      </c>
      <c r="I198" s="1">
        <f>100*IF(Table7[[#This Row],[Pd Analytic]]&gt;0, Table7[[#This Row],[Absolute Error]]/Table7[[#This Row],[Pd Analytic]],1)</f>
        <v>0.34407870056518175</v>
      </c>
      <c r="J198">
        <v>13.651493</v>
      </c>
      <c r="K198">
        <v>13.6500881589565</v>
      </c>
      <c r="L198" s="2">
        <f>ABS(Table2[[#This Row],[Nc Analytic]]-Table2[[#This Row],[Nc Simulation]])</f>
        <v>1.404841043500582E-3</v>
      </c>
      <c r="M198" s="1">
        <f>100*IF(Table2[[#This Row],[Nc Analytic]]&gt;0, Table2[[#This Row],[Absolute Error]]/Table2[[#This Row],[Nc Analytic]],1)</f>
        <v>1.0291809306585293E-2</v>
      </c>
    </row>
    <row r="199" spans="1:13" x14ac:dyDescent="0.2">
      <c r="A199" s="1">
        <v>19.8</v>
      </c>
      <c r="B199">
        <v>0.73680000000000001</v>
      </c>
      <c r="C199">
        <v>0.73649259272227496</v>
      </c>
      <c r="D199" s="2">
        <f>ABS(Table6[[#This Row],[Pb Analytic]]-Table6[[#This Row],[Pb Simulation]])</f>
        <v>3.0740727772504695E-4</v>
      </c>
      <c r="E199" s="1">
        <f>100*IF(Table6[[#This Row],[Pb Analytic]]&gt;0, Table6[[#This Row],[Absolute Error]]/Table6[[#This Row],[Pb Analytic]],1)</f>
        <v>4.1739357701994918E-2</v>
      </c>
      <c r="F199">
        <v>0.212535</v>
      </c>
      <c r="G199">
        <v>0.21300235677273099</v>
      </c>
      <c r="H199" s="2">
        <f>ABS(Table7[[#This Row],[Pd Analytic]]-Table7[[#This Row],[Pd Simulation]])</f>
        <v>4.6735677273099241E-4</v>
      </c>
      <c r="I199" s="1">
        <f>100*IF(Table7[[#This Row],[Pd Analytic]]&gt;0, Table7[[#This Row],[Absolute Error]]/Table7[[#This Row],[Pd Analytic]],1)</f>
        <v>0.21941389748548751</v>
      </c>
      <c r="J199">
        <v>13.653605000000001</v>
      </c>
      <c r="K199">
        <v>13.652339992299099</v>
      </c>
      <c r="L199" s="2">
        <f>ABS(Table2[[#This Row],[Nc Analytic]]-Table2[[#This Row],[Nc Simulation]])</f>
        <v>1.2650077009013216E-3</v>
      </c>
      <c r="M199" s="1">
        <f>100*IF(Table2[[#This Row],[Nc Analytic]]&gt;0, Table2[[#This Row],[Absolute Error]]/Table2[[#This Row],[Nc Analytic]],1)</f>
        <v>9.2658672550996884E-3</v>
      </c>
    </row>
    <row r="200" spans="1:13" x14ac:dyDescent="0.2">
      <c r="A200" s="1">
        <v>19.899999999999999</v>
      </c>
      <c r="B200">
        <v>0.737626</v>
      </c>
      <c r="C200">
        <v>0.73777950804186598</v>
      </c>
      <c r="D200" s="2">
        <f>ABS(Table6[[#This Row],[Pb Analytic]]-Table6[[#This Row],[Pb Simulation]])</f>
        <v>1.5350804186597955E-4</v>
      </c>
      <c r="E200" s="1">
        <f>100*IF(Table6[[#This Row],[Pb Analytic]]&gt;0, Table6[[#This Row],[Absolute Error]]/Table6[[#This Row],[Pb Analytic]],1)</f>
        <v>2.0806764106718535E-2</v>
      </c>
      <c r="F200">
        <v>0.21201600000000001</v>
      </c>
      <c r="G200">
        <v>0.211969235676779</v>
      </c>
      <c r="H200" s="2">
        <f>ABS(Table7[[#This Row],[Pd Analytic]]-Table7[[#This Row],[Pd Simulation]])</f>
        <v>4.6764323221010207E-5</v>
      </c>
      <c r="I200" s="1">
        <f>100*IF(Table7[[#This Row],[Pd Analytic]]&gt;0, Table7[[#This Row],[Absolute Error]]/Table7[[#This Row],[Pd Analytic]],1)</f>
        <v>2.2061844527438274E-2</v>
      </c>
      <c r="J200">
        <v>13.654133</v>
      </c>
      <c r="K200">
        <v>13.654563369902601</v>
      </c>
      <c r="L200" s="2">
        <f>ABS(Table2[[#This Row],[Nc Analytic]]-Table2[[#This Row],[Nc Simulation]])</f>
        <v>4.303699026007024E-4</v>
      </c>
      <c r="M200" s="1">
        <f>100*IF(Table2[[#This Row],[Nc Analytic]]&gt;0, Table2[[#This Row],[Absolute Error]]/Table2[[#This Row],[Nc Analytic]],1)</f>
        <v>3.1518393590623632E-3</v>
      </c>
    </row>
    <row r="201" spans="1:13" x14ac:dyDescent="0.2">
      <c r="A201" s="1">
        <v>20</v>
      </c>
      <c r="B201">
        <v>0.738788</v>
      </c>
      <c r="C201">
        <v>0.73905401963768103</v>
      </c>
      <c r="D201" s="2">
        <f>ABS(Table6[[#This Row],[Pb Analytic]]-Table6[[#This Row],[Pb Simulation]])</f>
        <v>2.6601963768102532E-4</v>
      </c>
      <c r="E201" s="1">
        <f>100*IF(Table6[[#This Row],[Pb Analytic]]&gt;0, Table6[[#This Row],[Absolute Error]]/Table6[[#This Row],[Pb Analytic]],1)</f>
        <v>3.5994613467015664E-2</v>
      </c>
      <c r="F201">
        <v>0.210813</v>
      </c>
      <c r="G201">
        <v>0.210945980362367</v>
      </c>
      <c r="H201" s="2">
        <f>ABS(Table7[[#This Row],[Pd Analytic]]-Table7[[#This Row],[Pd Simulation]])</f>
        <v>1.3298036236700228E-4</v>
      </c>
      <c r="I201" s="1">
        <f>100*IF(Table7[[#This Row],[Pd Analytic]]&gt;0, Table7[[#This Row],[Absolute Error]]/Table7[[#This Row],[Pd Analytic]],1)</f>
        <v>6.304000774917165E-2</v>
      </c>
      <c r="J201">
        <v>13.656404999999999</v>
      </c>
      <c r="K201">
        <v>13.656758821741001</v>
      </c>
      <c r="L201" s="2">
        <f>ABS(Table2[[#This Row],[Nc Analytic]]-Table2[[#This Row],[Nc Simulation]])</f>
        <v>3.5382174100107022E-4</v>
      </c>
      <c r="M201" s="1">
        <f>100*IF(Table2[[#This Row],[Nc Analytic]]&gt;0, Table2[[#This Row],[Absolute Error]]/Table2[[#This Row],[Nc Analytic]],1)</f>
        <v>2.5908178186305852E-3</v>
      </c>
    </row>
    <row r="202" spans="1:13" x14ac:dyDescent="0.2">
      <c r="A202" s="1" t="s">
        <v>5</v>
      </c>
      <c r="D202" s="1">
        <f>MAX(D2:D201)</f>
        <v>2.0806281170029362E-3</v>
      </c>
      <c r="E202" s="1">
        <f>MAX(E2:E201)</f>
        <v>623.92453241470048</v>
      </c>
      <c r="G202" s="3"/>
      <c r="H202" s="1">
        <f>MAX(H2:H201)</f>
        <v>1.84296136874601E-3</v>
      </c>
      <c r="I202" s="1">
        <f>MAX(I2:I201)</f>
        <v>0.81765834165693152</v>
      </c>
      <c r="L202" s="1">
        <f>MAX(L2:L201)</f>
        <v>3.0148150215630665E-2</v>
      </c>
      <c r="M202" s="1">
        <f>MAX(M2:M201)</f>
        <v>0.48076115614631182</v>
      </c>
    </row>
    <row r="203" spans="1:13" x14ac:dyDescent="0.2">
      <c r="A203" s="1" t="s">
        <v>6</v>
      </c>
      <c r="D203" s="1">
        <f>AVERAGE(D2:D201)</f>
        <v>4.9148509587749231E-4</v>
      </c>
      <c r="E203" s="1">
        <f>AVERAGE(E2:E201)</f>
        <v>9.5943919965304882</v>
      </c>
      <c r="G203" s="3"/>
      <c r="H203" s="1">
        <f>AVERAGE(H2:H201)</f>
        <v>4.9616764617986737E-4</v>
      </c>
      <c r="I203" s="1">
        <f>AVERAGE(I2:I201)</f>
        <v>0.15128749977155156</v>
      </c>
      <c r="L203" s="1">
        <f>AVERAGE(L2:L201)</f>
        <v>3.2345255024348062E-3</v>
      </c>
      <c r="M203" s="1">
        <f>AVERAGE(M2:M201)</f>
        <v>5.0895630846978915E-2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Microsoft Office User</cp:lastModifiedBy>
  <cp:lastPrinted>2013-10-26T20:55:24Z</cp:lastPrinted>
  <dcterms:created xsi:type="dcterms:W3CDTF">2013-10-26T20:48:41Z</dcterms:created>
  <dcterms:modified xsi:type="dcterms:W3CDTF">2022-11-27T18:40:17Z</dcterms:modified>
</cp:coreProperties>
</file>