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iman/Desktop/Master/Term5/2_Performance/HW/HW_01/Final/"/>
    </mc:Choice>
  </mc:AlternateContent>
  <xr:revisionPtr revIDLastSave="0" documentId="13_ncr:1_{35029951-B70D-E349-AC73-3B31BD3E7EEC}" xr6:coauthVersionLast="47" xr6:coauthVersionMax="47" xr10:uidLastSave="{00000000-0000-0000-0000-000000000000}"/>
  <bookViews>
    <workbookView xWindow="0" yWindow="500" windowWidth="20480" windowHeight="2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L3" i="1"/>
  <c r="M3" i="1"/>
  <c r="L4" i="1"/>
  <c r="M4" i="1" s="1"/>
  <c r="L5" i="1"/>
  <c r="M5" i="1"/>
  <c r="L6" i="1"/>
  <c r="M6" i="1"/>
  <c r="L7" i="1"/>
  <c r="M7" i="1" s="1"/>
  <c r="L8" i="1"/>
  <c r="M8" i="1"/>
  <c r="L9" i="1"/>
  <c r="M9" i="1" s="1"/>
  <c r="L10" i="1"/>
  <c r="M10" i="1" s="1"/>
  <c r="L11" i="1"/>
  <c r="M11" i="1"/>
  <c r="L12" i="1"/>
  <c r="M12" i="1" s="1"/>
  <c r="L13" i="1"/>
  <c r="M13" i="1"/>
  <c r="L14" i="1"/>
  <c r="M14" i="1"/>
  <c r="L15" i="1"/>
  <c r="M15" i="1" s="1"/>
  <c r="L16" i="1"/>
  <c r="M16" i="1"/>
  <c r="L17" i="1"/>
  <c r="M17" i="1" s="1"/>
  <c r="L18" i="1"/>
  <c r="M18" i="1" s="1"/>
  <c r="L19" i="1"/>
  <c r="M19" i="1"/>
  <c r="L20" i="1"/>
  <c r="M20" i="1" s="1"/>
  <c r="L21" i="1"/>
  <c r="M21" i="1"/>
  <c r="L22" i="1"/>
  <c r="M22" i="1"/>
  <c r="L23" i="1"/>
  <c r="M23" i="1" s="1"/>
  <c r="L24" i="1"/>
  <c r="M24" i="1"/>
  <c r="L25" i="1"/>
  <c r="M25" i="1" s="1"/>
  <c r="L26" i="1"/>
  <c r="M26" i="1" s="1"/>
  <c r="L27" i="1"/>
  <c r="M27" i="1"/>
  <c r="L28" i="1"/>
  <c r="M28" i="1" s="1"/>
  <c r="L29" i="1"/>
  <c r="M29" i="1"/>
  <c r="L30" i="1"/>
  <c r="M30" i="1"/>
  <c r="L31" i="1"/>
  <c r="M31" i="1" s="1"/>
  <c r="L32" i="1"/>
  <c r="M32" i="1"/>
  <c r="L33" i="1"/>
  <c r="M33" i="1" s="1"/>
  <c r="L34" i="1"/>
  <c r="M34" i="1" s="1"/>
  <c r="L35" i="1"/>
  <c r="M35" i="1"/>
  <c r="L36" i="1"/>
  <c r="M36" i="1" s="1"/>
  <c r="L37" i="1"/>
  <c r="M37" i="1"/>
  <c r="L38" i="1"/>
  <c r="M38" i="1"/>
  <c r="L39" i="1"/>
  <c r="M39" i="1" s="1"/>
  <c r="L40" i="1"/>
  <c r="M40" i="1"/>
  <c r="L41" i="1"/>
  <c r="M41" i="1" s="1"/>
  <c r="L42" i="1"/>
  <c r="M42" i="1" s="1"/>
  <c r="L43" i="1"/>
  <c r="M43" i="1"/>
  <c r="L44" i="1"/>
  <c r="M44" i="1" s="1"/>
  <c r="L45" i="1"/>
  <c r="M45" i="1"/>
  <c r="L46" i="1"/>
  <c r="M46" i="1"/>
  <c r="L47" i="1"/>
  <c r="M47" i="1" s="1"/>
  <c r="L48" i="1"/>
  <c r="M48" i="1"/>
  <c r="L49" i="1"/>
  <c r="M49" i="1" s="1"/>
  <c r="L50" i="1"/>
  <c r="M50" i="1" s="1"/>
  <c r="L51" i="1"/>
  <c r="M51" i="1"/>
  <c r="L52" i="1"/>
  <c r="M52" i="1" s="1"/>
  <c r="L53" i="1"/>
  <c r="M53" i="1"/>
  <c r="L54" i="1"/>
  <c r="M54" i="1"/>
  <c r="L55" i="1"/>
  <c r="M55" i="1" s="1"/>
  <c r="L56" i="1"/>
  <c r="M56" i="1"/>
  <c r="L57" i="1"/>
  <c r="M57" i="1" s="1"/>
  <c r="L58" i="1"/>
  <c r="M58" i="1" s="1"/>
  <c r="L59" i="1"/>
  <c r="M59" i="1"/>
  <c r="L60" i="1"/>
  <c r="M60" i="1" s="1"/>
  <c r="L61" i="1"/>
  <c r="M61" i="1"/>
  <c r="L62" i="1"/>
  <c r="M62" i="1"/>
  <c r="L63" i="1"/>
  <c r="M63" i="1" s="1"/>
  <c r="L64" i="1"/>
  <c r="M64" i="1"/>
  <c r="L65" i="1"/>
  <c r="M65" i="1" s="1"/>
  <c r="L66" i="1"/>
  <c r="M66" i="1" s="1"/>
  <c r="L67" i="1"/>
  <c r="M67" i="1"/>
  <c r="L68" i="1"/>
  <c r="M68" i="1" s="1"/>
  <c r="L69" i="1"/>
  <c r="M69" i="1"/>
  <c r="L70" i="1"/>
  <c r="M70" i="1"/>
  <c r="L71" i="1"/>
  <c r="M71" i="1" s="1"/>
  <c r="L72" i="1"/>
  <c r="M72" i="1"/>
  <c r="L73" i="1"/>
  <c r="M73" i="1" s="1"/>
  <c r="L74" i="1"/>
  <c r="M74" i="1" s="1"/>
  <c r="L75" i="1"/>
  <c r="M75" i="1"/>
  <c r="L76" i="1"/>
  <c r="M76" i="1" s="1"/>
  <c r="L77" i="1"/>
  <c r="M77" i="1"/>
  <c r="L78" i="1"/>
  <c r="M78" i="1"/>
  <c r="L79" i="1"/>
  <c r="M79" i="1" s="1"/>
  <c r="L80" i="1"/>
  <c r="M80" i="1"/>
  <c r="L81" i="1"/>
  <c r="M81" i="1" s="1"/>
  <c r="L82" i="1"/>
  <c r="M82" i="1" s="1"/>
  <c r="L83" i="1"/>
  <c r="M83" i="1"/>
  <c r="L84" i="1"/>
  <c r="M84" i="1" s="1"/>
  <c r="L85" i="1"/>
  <c r="M85" i="1"/>
  <c r="L86" i="1"/>
  <c r="M86" i="1"/>
  <c r="L87" i="1"/>
  <c r="M87" i="1" s="1"/>
  <c r="L88" i="1"/>
  <c r="M88" i="1"/>
  <c r="L89" i="1"/>
  <c r="M89" i="1" s="1"/>
  <c r="L90" i="1"/>
  <c r="M90" i="1" s="1"/>
  <c r="L91" i="1"/>
  <c r="M91" i="1"/>
  <c r="L92" i="1"/>
  <c r="M92" i="1" s="1"/>
  <c r="L93" i="1"/>
  <c r="M93" i="1"/>
  <c r="L94" i="1"/>
  <c r="M94" i="1"/>
  <c r="L95" i="1"/>
  <c r="M95" i="1" s="1"/>
  <c r="L96" i="1"/>
  <c r="M96" i="1"/>
  <c r="L97" i="1"/>
  <c r="M97" i="1" s="1"/>
  <c r="L98" i="1"/>
  <c r="M98" i="1" s="1"/>
  <c r="L99" i="1"/>
  <c r="M99" i="1"/>
  <c r="L100" i="1"/>
  <c r="M100" i="1" s="1"/>
  <c r="L101" i="1"/>
  <c r="M101" i="1"/>
  <c r="L102" i="1"/>
  <c r="M102" i="1"/>
  <c r="L103" i="1"/>
  <c r="M103" i="1" s="1"/>
  <c r="L104" i="1"/>
  <c r="M104" i="1"/>
  <c r="L105" i="1"/>
  <c r="M105" i="1" s="1"/>
  <c r="L106" i="1"/>
  <c r="M106" i="1" s="1"/>
  <c r="L107" i="1"/>
  <c r="M107" i="1"/>
  <c r="L108" i="1"/>
  <c r="M108" i="1" s="1"/>
  <c r="L109" i="1"/>
  <c r="M109" i="1"/>
  <c r="L110" i="1"/>
  <c r="M110" i="1"/>
  <c r="L111" i="1"/>
  <c r="M111" i="1" s="1"/>
  <c r="L112" i="1"/>
  <c r="M112" i="1"/>
  <c r="L113" i="1"/>
  <c r="M113" i="1" s="1"/>
  <c r="L114" i="1"/>
  <c r="M114" i="1" s="1"/>
  <c r="L115" i="1"/>
  <c r="M115" i="1"/>
  <c r="L116" i="1"/>
  <c r="M116" i="1" s="1"/>
  <c r="L117" i="1"/>
  <c r="M117" i="1"/>
  <c r="L118" i="1"/>
  <c r="M118" i="1"/>
  <c r="L119" i="1"/>
  <c r="M119" i="1" s="1"/>
  <c r="L120" i="1"/>
  <c r="M120" i="1"/>
  <c r="L121" i="1"/>
  <c r="M121" i="1" s="1"/>
  <c r="L122" i="1"/>
  <c r="M122" i="1" s="1"/>
  <c r="L123" i="1"/>
  <c r="M123" i="1"/>
  <c r="L124" i="1"/>
  <c r="M124" i="1" s="1"/>
  <c r="L125" i="1"/>
  <c r="M125" i="1"/>
  <c r="L126" i="1"/>
  <c r="M126" i="1"/>
  <c r="L127" i="1"/>
  <c r="M127" i="1" s="1"/>
  <c r="L128" i="1"/>
  <c r="M128" i="1"/>
  <c r="L129" i="1"/>
  <c r="M129" i="1" s="1"/>
  <c r="L130" i="1"/>
  <c r="M130" i="1" s="1"/>
  <c r="L131" i="1"/>
  <c r="M131" i="1"/>
  <c r="L132" i="1"/>
  <c r="M132" i="1" s="1"/>
  <c r="L133" i="1"/>
  <c r="M133" i="1"/>
  <c r="L134" i="1"/>
  <c r="M134" i="1"/>
  <c r="L135" i="1"/>
  <c r="M135" i="1" s="1"/>
  <c r="L136" i="1"/>
  <c r="M136" i="1"/>
  <c r="L137" i="1"/>
  <c r="M137" i="1" s="1"/>
  <c r="L138" i="1"/>
  <c r="M138" i="1" s="1"/>
  <c r="L139" i="1"/>
  <c r="M139" i="1"/>
  <c r="L140" i="1"/>
  <c r="M140" i="1" s="1"/>
  <c r="L141" i="1"/>
  <c r="M141" i="1"/>
  <c r="L142" i="1"/>
  <c r="M142" i="1"/>
  <c r="L143" i="1"/>
  <c r="M143" i="1" s="1"/>
  <c r="L144" i="1"/>
  <c r="M144" i="1"/>
  <c r="L145" i="1"/>
  <c r="M145" i="1" s="1"/>
  <c r="L146" i="1"/>
  <c r="M146" i="1" s="1"/>
  <c r="L147" i="1"/>
  <c r="M147" i="1"/>
  <c r="L148" i="1"/>
  <c r="M148" i="1" s="1"/>
  <c r="L149" i="1"/>
  <c r="M149" i="1"/>
  <c r="L150" i="1"/>
  <c r="M150" i="1"/>
  <c r="L151" i="1"/>
  <c r="M151" i="1" s="1"/>
  <c r="L152" i="1"/>
  <c r="M152" i="1"/>
  <c r="L153" i="1"/>
  <c r="M153" i="1" s="1"/>
  <c r="L154" i="1"/>
  <c r="M154" i="1" s="1"/>
  <c r="L155" i="1"/>
  <c r="M155" i="1"/>
  <c r="L156" i="1"/>
  <c r="M156" i="1" s="1"/>
  <c r="L157" i="1"/>
  <c r="M157" i="1"/>
  <c r="L158" i="1"/>
  <c r="M158" i="1"/>
  <c r="L159" i="1"/>
  <c r="M159" i="1" s="1"/>
  <c r="L160" i="1"/>
  <c r="M160" i="1"/>
  <c r="L161" i="1"/>
  <c r="M161" i="1" s="1"/>
  <c r="L162" i="1"/>
  <c r="M162" i="1" s="1"/>
  <c r="L163" i="1"/>
  <c r="M163" i="1"/>
  <c r="L164" i="1"/>
  <c r="M164" i="1" s="1"/>
  <c r="L165" i="1"/>
  <c r="M165" i="1"/>
  <c r="L166" i="1"/>
  <c r="M166" i="1"/>
  <c r="L167" i="1"/>
  <c r="M167" i="1" s="1"/>
  <c r="L168" i="1"/>
  <c r="M168" i="1"/>
  <c r="L169" i="1"/>
  <c r="M169" i="1" s="1"/>
  <c r="L170" i="1"/>
  <c r="M170" i="1" s="1"/>
  <c r="L171" i="1"/>
  <c r="M171" i="1"/>
  <c r="L172" i="1"/>
  <c r="M172" i="1" s="1"/>
  <c r="L173" i="1"/>
  <c r="M173" i="1"/>
  <c r="L174" i="1"/>
  <c r="M174" i="1"/>
  <c r="L175" i="1"/>
  <c r="M175" i="1" s="1"/>
  <c r="L176" i="1"/>
  <c r="M176" i="1"/>
  <c r="L177" i="1"/>
  <c r="M177" i="1" s="1"/>
  <c r="L178" i="1"/>
  <c r="M178" i="1" s="1"/>
  <c r="L179" i="1"/>
  <c r="M179" i="1"/>
  <c r="L180" i="1"/>
  <c r="M180" i="1" s="1"/>
  <c r="L181" i="1"/>
  <c r="M181" i="1"/>
  <c r="L182" i="1"/>
  <c r="M182" i="1"/>
  <c r="L183" i="1"/>
  <c r="M183" i="1"/>
  <c r="L184" i="1"/>
  <c r="M184" i="1"/>
  <c r="L185" i="1"/>
  <c r="M185" i="1" s="1"/>
  <c r="L186" i="1"/>
  <c r="M186" i="1" s="1"/>
  <c r="L187" i="1"/>
  <c r="M187" i="1"/>
  <c r="L188" i="1"/>
  <c r="M188" i="1" s="1"/>
  <c r="L189" i="1"/>
  <c r="M189" i="1"/>
  <c r="L190" i="1"/>
  <c r="M190" i="1"/>
  <c r="L191" i="1"/>
  <c r="M191" i="1"/>
  <c r="L192" i="1"/>
  <c r="M192" i="1"/>
  <c r="L193" i="1"/>
  <c r="M193" i="1" s="1"/>
  <c r="L194" i="1"/>
  <c r="M194" i="1" s="1"/>
  <c r="L195" i="1"/>
  <c r="M195" i="1"/>
  <c r="L196" i="1"/>
  <c r="M196" i="1" s="1"/>
  <c r="L197" i="1"/>
  <c r="M197" i="1"/>
  <c r="L198" i="1"/>
  <c r="M198" i="1"/>
  <c r="L199" i="1"/>
  <c r="M199" i="1"/>
  <c r="L200" i="1"/>
  <c r="M200" i="1"/>
  <c r="L201" i="1"/>
  <c r="M201" i="1" s="1"/>
  <c r="M2" i="1"/>
  <c r="L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/>
  <c r="H38" i="1"/>
  <c r="I38" i="1" s="1"/>
  <c r="H39" i="1"/>
  <c r="I39" i="1" s="1"/>
  <c r="H40" i="1"/>
  <c r="I40" i="1"/>
  <c r="H41" i="1"/>
  <c r="I41" i="1" s="1"/>
  <c r="H42" i="1"/>
  <c r="I42" i="1" s="1"/>
  <c r="H43" i="1"/>
  <c r="I43" i="1" s="1"/>
  <c r="H44" i="1"/>
  <c r="I44" i="1" s="1"/>
  <c r="H45" i="1"/>
  <c r="I45" i="1"/>
  <c r="H46" i="1"/>
  <c r="I46" i="1" s="1"/>
  <c r="H47" i="1"/>
  <c r="I47" i="1" s="1"/>
  <c r="H48" i="1"/>
  <c r="I48" i="1" s="1"/>
  <c r="H49" i="1"/>
  <c r="I49" i="1"/>
  <c r="H50" i="1"/>
  <c r="I50" i="1" s="1"/>
  <c r="H51" i="1"/>
  <c r="I51" i="1" s="1"/>
  <c r="H52" i="1"/>
  <c r="I52" i="1" s="1"/>
  <c r="H53" i="1"/>
  <c r="I53" i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/>
  <c r="H97" i="1"/>
  <c r="I97" i="1" s="1"/>
  <c r="H98" i="1"/>
  <c r="I98" i="1" s="1"/>
  <c r="H99" i="1"/>
  <c r="I99" i="1" s="1"/>
  <c r="H100" i="1"/>
  <c r="I100" i="1" s="1"/>
  <c r="H101" i="1"/>
  <c r="I101" i="1"/>
  <c r="H102" i="1"/>
  <c r="I102" i="1" s="1"/>
  <c r="H103" i="1"/>
  <c r="I103" i="1" s="1"/>
  <c r="H104" i="1"/>
  <c r="I104" i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/>
  <c r="H201" i="1"/>
  <c r="I201" i="1" s="1"/>
  <c r="H2" i="1"/>
  <c r="I2" i="1" s="1"/>
  <c r="D13" i="1"/>
  <c r="E13" i="1" s="1"/>
  <c r="D14" i="1"/>
  <c r="E14" i="1" s="1"/>
  <c r="D15" i="1"/>
  <c r="E15" i="1"/>
  <c r="D16" i="1"/>
  <c r="E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/>
  <c r="D25" i="1"/>
  <c r="E25" i="1" s="1"/>
  <c r="D26" i="1"/>
  <c r="E26" i="1" s="1"/>
  <c r="D27" i="1"/>
  <c r="E27" i="1"/>
  <c r="D28" i="1"/>
  <c r="E28" i="1"/>
  <c r="D29" i="1"/>
  <c r="E29" i="1"/>
  <c r="D30" i="1"/>
  <c r="E30" i="1" s="1"/>
  <c r="D31" i="1"/>
  <c r="E31" i="1"/>
  <c r="D32" i="1"/>
  <c r="E32" i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/>
  <c r="D43" i="1"/>
  <c r="E43" i="1" s="1"/>
  <c r="D44" i="1"/>
  <c r="E44" i="1" s="1"/>
  <c r="D45" i="1"/>
  <c r="E45" i="1" s="1"/>
  <c r="D46" i="1"/>
  <c r="E46" i="1"/>
  <c r="D47" i="1"/>
  <c r="E47" i="1" s="1"/>
  <c r="D48" i="1"/>
  <c r="E48" i="1"/>
  <c r="D49" i="1"/>
  <c r="E49" i="1" s="1"/>
  <c r="D50" i="1"/>
  <c r="E50" i="1"/>
  <c r="D51" i="1"/>
  <c r="E51" i="1" s="1"/>
  <c r="D52" i="1"/>
  <c r="E52" i="1" s="1"/>
  <c r="D53" i="1"/>
  <c r="E53" i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/>
  <c r="D60" i="1"/>
  <c r="E60" i="1" s="1"/>
  <c r="D61" i="1"/>
  <c r="E61" i="1" s="1"/>
  <c r="D62" i="1"/>
  <c r="E62" i="1" s="1"/>
  <c r="D63" i="1"/>
  <c r="E63" i="1"/>
  <c r="D64" i="1"/>
  <c r="E64" i="1"/>
  <c r="D65" i="1"/>
  <c r="E65" i="1" s="1"/>
  <c r="D66" i="1"/>
  <c r="E66" i="1" s="1"/>
  <c r="D67" i="1"/>
  <c r="E67" i="1"/>
  <c r="D68" i="1"/>
  <c r="E68" i="1" s="1"/>
  <c r="D69" i="1"/>
  <c r="E69" i="1" s="1"/>
  <c r="D70" i="1"/>
  <c r="E70" i="1"/>
  <c r="D71" i="1"/>
  <c r="E71" i="1" s="1"/>
  <c r="D72" i="1"/>
  <c r="E72" i="1" s="1"/>
  <c r="D73" i="1"/>
  <c r="E73" i="1" s="1"/>
  <c r="D74" i="1"/>
  <c r="E74" i="1" s="1"/>
  <c r="D75" i="1"/>
  <c r="E75" i="1"/>
  <c r="D76" i="1"/>
  <c r="E76" i="1" s="1"/>
  <c r="D77" i="1"/>
  <c r="E77" i="1" s="1"/>
  <c r="D78" i="1"/>
  <c r="E78" i="1" s="1"/>
  <c r="D79" i="1"/>
  <c r="E79" i="1"/>
  <c r="D80" i="1"/>
  <c r="E80" i="1"/>
  <c r="D81" i="1"/>
  <c r="E81" i="1" s="1"/>
  <c r="D82" i="1"/>
  <c r="E82" i="1" s="1"/>
  <c r="D83" i="1"/>
  <c r="E83" i="1" s="1"/>
  <c r="D84" i="1"/>
  <c r="E84" i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/>
  <c r="D91" i="1"/>
  <c r="E91" i="1"/>
  <c r="D92" i="1"/>
  <c r="E92" i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/>
  <c r="D102" i="1"/>
  <c r="E102" i="1" s="1"/>
  <c r="D103" i="1"/>
  <c r="E103" i="1" s="1"/>
  <c r="D104" i="1"/>
  <c r="E104" i="1" s="1"/>
  <c r="D105" i="1"/>
  <c r="E105" i="1" s="1"/>
  <c r="D106" i="1"/>
  <c r="E106" i="1"/>
  <c r="D107" i="1"/>
  <c r="E107" i="1"/>
  <c r="D108" i="1"/>
  <c r="E108" i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/>
  <c r="D116" i="1"/>
  <c r="E116" i="1" s="1"/>
  <c r="D117" i="1"/>
  <c r="E117" i="1" s="1"/>
  <c r="D118" i="1"/>
  <c r="E118" i="1"/>
  <c r="D119" i="1"/>
  <c r="E119" i="1" s="1"/>
  <c r="D120" i="1"/>
  <c r="E120" i="1" s="1"/>
  <c r="D121" i="1"/>
  <c r="E121" i="1" s="1"/>
  <c r="D122" i="1"/>
  <c r="E122" i="1"/>
  <c r="D123" i="1"/>
  <c r="E123" i="1" s="1"/>
  <c r="D124" i="1"/>
  <c r="E124" i="1" s="1"/>
  <c r="D125" i="1"/>
  <c r="E125" i="1" s="1"/>
  <c r="D126" i="1"/>
  <c r="E126" i="1"/>
  <c r="D127" i="1"/>
  <c r="E127" i="1" s="1"/>
  <c r="D128" i="1"/>
  <c r="E128" i="1" s="1"/>
  <c r="D129" i="1"/>
  <c r="E129" i="1" s="1"/>
  <c r="D130" i="1"/>
  <c r="E130" i="1" s="1"/>
  <c r="D131" i="1"/>
  <c r="E131" i="1"/>
  <c r="D132" i="1"/>
  <c r="E132" i="1" s="1"/>
  <c r="D133" i="1"/>
  <c r="E133" i="1" s="1"/>
  <c r="D134" i="1"/>
  <c r="E134" i="1" s="1"/>
  <c r="D135" i="1"/>
  <c r="E135" i="1"/>
  <c r="D136" i="1"/>
  <c r="E136" i="1" s="1"/>
  <c r="D137" i="1"/>
  <c r="E137" i="1" s="1"/>
  <c r="D138" i="1"/>
  <c r="E138" i="1" s="1"/>
  <c r="D139" i="1"/>
  <c r="E139" i="1"/>
  <c r="D140" i="1"/>
  <c r="E140" i="1" s="1"/>
  <c r="D141" i="1"/>
  <c r="E141" i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/>
  <c r="D148" i="1"/>
  <c r="E148" i="1" s="1"/>
  <c r="D149" i="1"/>
  <c r="E149" i="1" s="1"/>
  <c r="D150" i="1"/>
  <c r="E150" i="1"/>
  <c r="D151" i="1"/>
  <c r="E151" i="1" s="1"/>
  <c r="D152" i="1"/>
  <c r="E152" i="1"/>
  <c r="D153" i="1"/>
  <c r="E153" i="1" s="1"/>
  <c r="D154" i="1"/>
  <c r="E154" i="1" s="1"/>
  <c r="D155" i="1"/>
  <c r="E155" i="1" s="1"/>
  <c r="D156" i="1"/>
  <c r="E156" i="1"/>
  <c r="D157" i="1"/>
  <c r="E157" i="1"/>
  <c r="D158" i="1"/>
  <c r="E158" i="1"/>
  <c r="D159" i="1"/>
  <c r="E159" i="1" s="1"/>
  <c r="D160" i="1"/>
  <c r="E160" i="1"/>
  <c r="D161" i="1"/>
  <c r="E161" i="1" s="1"/>
  <c r="D162" i="1"/>
  <c r="E162" i="1" s="1"/>
  <c r="D163" i="1"/>
  <c r="E163" i="1" s="1"/>
  <c r="D164" i="1"/>
  <c r="E164" i="1"/>
  <c r="D165" i="1"/>
  <c r="E165" i="1" s="1"/>
  <c r="D166" i="1"/>
  <c r="E166" i="1"/>
  <c r="D167" i="1"/>
  <c r="E167" i="1"/>
  <c r="D168" i="1"/>
  <c r="E168" i="1" s="1"/>
  <c r="D169" i="1"/>
  <c r="E169" i="1" s="1"/>
  <c r="D170" i="1"/>
  <c r="E170" i="1" s="1"/>
  <c r="D171" i="1"/>
  <c r="E171" i="1" s="1"/>
  <c r="D172" i="1"/>
  <c r="E172" i="1"/>
  <c r="D173" i="1"/>
  <c r="E173" i="1" s="1"/>
  <c r="D174" i="1"/>
  <c r="E174" i="1"/>
  <c r="D175" i="1"/>
  <c r="E175" i="1" s="1"/>
  <c r="D176" i="1"/>
  <c r="E176" i="1"/>
  <c r="D177" i="1"/>
  <c r="E177" i="1" s="1"/>
  <c r="D178" i="1"/>
  <c r="E178" i="1"/>
  <c r="D179" i="1"/>
  <c r="E179" i="1" s="1"/>
  <c r="D180" i="1"/>
  <c r="E180" i="1" s="1"/>
  <c r="D181" i="1"/>
  <c r="E181" i="1" s="1"/>
  <c r="D182" i="1"/>
  <c r="E182" i="1" s="1"/>
  <c r="D183" i="1"/>
  <c r="E183" i="1"/>
  <c r="D184" i="1"/>
  <c r="E184" i="1"/>
  <c r="D185" i="1"/>
  <c r="E185" i="1" s="1"/>
  <c r="D186" i="1"/>
  <c r="E186" i="1" s="1"/>
  <c r="D187" i="1"/>
  <c r="E187" i="1"/>
  <c r="D188" i="1"/>
  <c r="E188" i="1" s="1"/>
  <c r="D189" i="1"/>
  <c r="E189" i="1"/>
  <c r="D190" i="1"/>
  <c r="E190" i="1" s="1"/>
  <c r="D191" i="1"/>
  <c r="E191" i="1" s="1"/>
  <c r="D192" i="1"/>
  <c r="E192" i="1"/>
  <c r="D193" i="1"/>
  <c r="E193" i="1" s="1"/>
  <c r="D194" i="1"/>
  <c r="E194" i="1" s="1"/>
  <c r="D195" i="1"/>
  <c r="E195" i="1"/>
  <c r="D196" i="1"/>
  <c r="E196" i="1" s="1"/>
  <c r="D197" i="1"/>
  <c r="E197" i="1" s="1"/>
  <c r="D198" i="1"/>
  <c r="E198" i="1"/>
  <c r="D199" i="1"/>
  <c r="E199" i="1"/>
  <c r="D200" i="1"/>
  <c r="E200" i="1" s="1"/>
  <c r="D201" i="1"/>
  <c r="E201" i="1" s="1"/>
  <c r="D3" i="1"/>
  <c r="E3" i="1" s="1"/>
  <c r="D4" i="1"/>
  <c r="E4" i="1"/>
  <c r="D5" i="1"/>
  <c r="E5" i="1" s="1"/>
  <c r="D6" i="1"/>
  <c r="E6" i="1" s="1"/>
  <c r="D7" i="1"/>
  <c r="E7" i="1"/>
  <c r="D8" i="1"/>
  <c r="E8" i="1"/>
  <c r="D9" i="1"/>
  <c r="E9" i="1"/>
  <c r="D10" i="1"/>
  <c r="E10" i="1" s="1"/>
  <c r="D11" i="1"/>
  <c r="E11" i="1"/>
  <c r="D12" i="1"/>
  <c r="E12" i="1" s="1"/>
  <c r="E2" i="1"/>
  <c r="M203" i="1" l="1"/>
  <c r="M202" i="1"/>
  <c r="L202" i="1"/>
  <c r="L203" i="1"/>
  <c r="D202" i="1"/>
  <c r="E202" i="1"/>
  <c r="D203" i="1"/>
  <c r="E203" i="1" l="1"/>
  <c r="H15" i="1"/>
  <c r="H203" i="1" s="1"/>
  <c r="H202" i="1" l="1"/>
  <c r="I15" i="1"/>
  <c r="I202" i="1" l="1"/>
  <c r="I203" i="1"/>
</calcChain>
</file>

<file path=xl/sharedStrings.xml><?xml version="1.0" encoding="utf-8"?>
<sst xmlns="http://schemas.openxmlformats.org/spreadsheetml/2006/main" count="15" uniqueCount="11">
  <si>
    <t>lambda</t>
  </si>
  <si>
    <t>Pb Analytic</t>
  </si>
  <si>
    <t>Pb Simulation</t>
  </si>
  <si>
    <t>Absolute Error</t>
  </si>
  <si>
    <t>Relative Error</t>
  </si>
  <si>
    <t>Max</t>
  </si>
  <si>
    <t>Average</t>
  </si>
  <si>
    <t>Pd Simulation</t>
  </si>
  <si>
    <t>Pd Analytic</t>
  </si>
  <si>
    <t>Nc Simulation</t>
  </si>
  <si>
    <t>Nc 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</si>
</sst>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21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3.0000000000000001E-6</c:v>
                </c:pt>
                <c:pt idx="9" formatCode="0.00E+00">
                  <c:v>5.0000000000000004E-6</c:v>
                </c:pt>
                <c:pt idx="10" formatCode="0.00E+00">
                  <c:v>1.0000000000000001E-5</c:v>
                </c:pt>
                <c:pt idx="11" formatCode="0.00E+00">
                  <c:v>3.1000000000000001E-5</c:v>
                </c:pt>
                <c:pt idx="12" formatCode="0.00E+00">
                  <c:v>6.8999999999999997E-5</c:v>
                </c:pt>
                <c:pt idx="13">
                  <c:v>1.2999999999999999E-4</c:v>
                </c:pt>
                <c:pt idx="14">
                  <c:v>2.5599999999999999E-4</c:v>
                </c:pt>
                <c:pt idx="15" formatCode="0.00E+00">
                  <c:v>4.3100000000000001E-4</c:v>
                </c:pt>
                <c:pt idx="16" formatCode="0.00E+00">
                  <c:v>8.8199999999999997E-4</c:v>
                </c:pt>
                <c:pt idx="17" formatCode="0.00E+00">
                  <c:v>1.3699999999999999E-3</c:v>
                </c:pt>
                <c:pt idx="18" formatCode="0.00E+00">
                  <c:v>2.0709999999999999E-3</c:v>
                </c:pt>
                <c:pt idx="19" formatCode="0.00E+00">
                  <c:v>3.3270000000000001E-3</c:v>
                </c:pt>
                <c:pt idx="20">
                  <c:v>4.8310000000000002E-3</c:v>
                </c:pt>
                <c:pt idx="21">
                  <c:v>7.1329999999999996E-3</c:v>
                </c:pt>
                <c:pt idx="22">
                  <c:v>9.5420000000000001E-3</c:v>
                </c:pt>
                <c:pt idx="23">
                  <c:v>1.2298999999999999E-2</c:v>
                </c:pt>
                <c:pt idx="24">
                  <c:v>1.6605000000000002E-2</c:v>
                </c:pt>
                <c:pt idx="25">
                  <c:v>2.0986000000000001E-2</c:v>
                </c:pt>
                <c:pt idx="26">
                  <c:v>2.6002999999999998E-2</c:v>
                </c:pt>
                <c:pt idx="27">
                  <c:v>3.1578000000000002E-2</c:v>
                </c:pt>
                <c:pt idx="28">
                  <c:v>3.8530000000000002E-2</c:v>
                </c:pt>
                <c:pt idx="29">
                  <c:v>4.5522E-2</c:v>
                </c:pt>
                <c:pt idx="30">
                  <c:v>5.2519000000000003E-2</c:v>
                </c:pt>
                <c:pt idx="31">
                  <c:v>6.0970999999999997E-2</c:v>
                </c:pt>
                <c:pt idx="32">
                  <c:v>7.0022000000000001E-2</c:v>
                </c:pt>
                <c:pt idx="33" formatCode="0.00E+00">
                  <c:v>7.918E-2</c:v>
                </c:pt>
                <c:pt idx="34" formatCode="0.00E+00">
                  <c:v>8.9514999999999997E-2</c:v>
                </c:pt>
                <c:pt idx="35" formatCode="0.00E+00">
                  <c:v>0.10012799999999999</c:v>
                </c:pt>
                <c:pt idx="36" formatCode="0.00E+00">
                  <c:v>0.109482</c:v>
                </c:pt>
                <c:pt idx="37" formatCode="0.00E+00">
                  <c:v>0.12027599999999999</c:v>
                </c:pt>
                <c:pt idx="38" formatCode="0.00E+00">
                  <c:v>0.13053600000000001</c:v>
                </c:pt>
                <c:pt idx="39" formatCode="0.00E+00">
                  <c:v>0.14168800000000001</c:v>
                </c:pt>
                <c:pt idx="40">
                  <c:v>0.152893</c:v>
                </c:pt>
                <c:pt idx="41">
                  <c:v>0.163795</c:v>
                </c:pt>
                <c:pt idx="42">
                  <c:v>0.17452400000000001</c:v>
                </c:pt>
                <c:pt idx="43">
                  <c:v>0.18481800000000001</c:v>
                </c:pt>
                <c:pt idx="44">
                  <c:v>0.196663</c:v>
                </c:pt>
                <c:pt idx="45">
                  <c:v>0.208007</c:v>
                </c:pt>
                <c:pt idx="46">
                  <c:v>0.21626400000000001</c:v>
                </c:pt>
                <c:pt idx="47">
                  <c:v>0.22823399999999999</c:v>
                </c:pt>
                <c:pt idx="48">
                  <c:v>0.238369</c:v>
                </c:pt>
                <c:pt idx="49">
                  <c:v>0.248695</c:v>
                </c:pt>
                <c:pt idx="50">
                  <c:v>0.25988299999999998</c:v>
                </c:pt>
                <c:pt idx="51">
                  <c:v>0.270368</c:v>
                </c:pt>
                <c:pt idx="52">
                  <c:v>0.27956199999999998</c:v>
                </c:pt>
                <c:pt idx="53">
                  <c:v>0.28900900000000002</c:v>
                </c:pt>
                <c:pt idx="54">
                  <c:v>0.29997699999999999</c:v>
                </c:pt>
                <c:pt idx="55">
                  <c:v>0.30832999999999999</c:v>
                </c:pt>
                <c:pt idx="56">
                  <c:v>0.31804100000000002</c:v>
                </c:pt>
                <c:pt idx="57">
                  <c:v>0.3271</c:v>
                </c:pt>
                <c:pt idx="58">
                  <c:v>0.33715499999999998</c:v>
                </c:pt>
                <c:pt idx="59">
                  <c:v>0.34445900000000002</c:v>
                </c:pt>
                <c:pt idx="60">
                  <c:v>0.35175400000000001</c:v>
                </c:pt>
                <c:pt idx="61">
                  <c:v>0.36100100000000002</c:v>
                </c:pt>
                <c:pt idx="62">
                  <c:v>0.369396</c:v>
                </c:pt>
                <c:pt idx="63">
                  <c:v>0.37795299999999998</c:v>
                </c:pt>
                <c:pt idx="64">
                  <c:v>0.38541399999999998</c:v>
                </c:pt>
                <c:pt idx="65">
                  <c:v>0.39254299999999998</c:v>
                </c:pt>
                <c:pt idx="66">
                  <c:v>0.40010200000000001</c:v>
                </c:pt>
                <c:pt idx="67">
                  <c:v>0.407526</c:v>
                </c:pt>
                <c:pt idx="68">
                  <c:v>0.4153</c:v>
                </c:pt>
                <c:pt idx="69">
                  <c:v>0.42186800000000002</c:v>
                </c:pt>
                <c:pt idx="70">
                  <c:v>0.428373</c:v>
                </c:pt>
                <c:pt idx="71">
                  <c:v>0.43606499999999998</c:v>
                </c:pt>
                <c:pt idx="72">
                  <c:v>0.442444</c:v>
                </c:pt>
                <c:pt idx="73">
                  <c:v>0.44877899999999998</c:v>
                </c:pt>
                <c:pt idx="74">
                  <c:v>0.45480700000000002</c:v>
                </c:pt>
                <c:pt idx="75">
                  <c:v>0.46212999999999999</c:v>
                </c:pt>
                <c:pt idx="76">
                  <c:v>0.46899000000000002</c:v>
                </c:pt>
                <c:pt idx="77">
                  <c:v>0.47356999999999999</c:v>
                </c:pt>
                <c:pt idx="78">
                  <c:v>0.47933399999999998</c:v>
                </c:pt>
                <c:pt idx="79">
                  <c:v>0.484985</c:v>
                </c:pt>
                <c:pt idx="80">
                  <c:v>0.49059999999999998</c:v>
                </c:pt>
                <c:pt idx="81">
                  <c:v>0.49649500000000002</c:v>
                </c:pt>
                <c:pt idx="82">
                  <c:v>0.50260700000000003</c:v>
                </c:pt>
                <c:pt idx="83">
                  <c:v>0.50701799999999997</c:v>
                </c:pt>
                <c:pt idx="84">
                  <c:v>0.51210199999999995</c:v>
                </c:pt>
                <c:pt idx="85">
                  <c:v>0.51783500000000005</c:v>
                </c:pt>
                <c:pt idx="86">
                  <c:v>0.52151199999999998</c:v>
                </c:pt>
                <c:pt idx="87">
                  <c:v>0.52813200000000005</c:v>
                </c:pt>
                <c:pt idx="88">
                  <c:v>0.53217599999999998</c:v>
                </c:pt>
                <c:pt idx="89">
                  <c:v>0.53628299999999995</c:v>
                </c:pt>
                <c:pt idx="90">
                  <c:v>0.54295199999999999</c:v>
                </c:pt>
                <c:pt idx="91">
                  <c:v>0.546906</c:v>
                </c:pt>
                <c:pt idx="92">
                  <c:v>0.55111600000000005</c:v>
                </c:pt>
                <c:pt idx="93">
                  <c:v>0.55559099999999995</c:v>
                </c:pt>
                <c:pt idx="94">
                  <c:v>0.55919700000000006</c:v>
                </c:pt>
                <c:pt idx="95">
                  <c:v>0.56369400000000003</c:v>
                </c:pt>
                <c:pt idx="96">
                  <c:v>0.56748500000000002</c:v>
                </c:pt>
                <c:pt idx="97">
                  <c:v>0.57217499999999999</c:v>
                </c:pt>
                <c:pt idx="98">
                  <c:v>0.57615300000000003</c:v>
                </c:pt>
                <c:pt idx="99">
                  <c:v>0.57869700000000002</c:v>
                </c:pt>
                <c:pt idx="100">
                  <c:v>0.58421500000000004</c:v>
                </c:pt>
                <c:pt idx="101">
                  <c:v>0.58695900000000001</c:v>
                </c:pt>
                <c:pt idx="102">
                  <c:v>0.59130199999999999</c:v>
                </c:pt>
                <c:pt idx="103">
                  <c:v>0.59494499999999995</c:v>
                </c:pt>
                <c:pt idx="104">
                  <c:v>0.59852499999999997</c:v>
                </c:pt>
                <c:pt idx="105">
                  <c:v>0.60111099999999995</c:v>
                </c:pt>
                <c:pt idx="106">
                  <c:v>0.60599999999999998</c:v>
                </c:pt>
                <c:pt idx="107">
                  <c:v>0.60889700000000002</c:v>
                </c:pt>
                <c:pt idx="108">
                  <c:v>0.61141000000000001</c:v>
                </c:pt>
                <c:pt idx="109">
                  <c:v>0.61531899999999995</c:v>
                </c:pt>
                <c:pt idx="110">
                  <c:v>0.61873699999999998</c:v>
                </c:pt>
                <c:pt idx="111">
                  <c:v>0.62232699999999996</c:v>
                </c:pt>
                <c:pt idx="112">
                  <c:v>0.62531300000000001</c:v>
                </c:pt>
                <c:pt idx="113">
                  <c:v>0.62883800000000001</c:v>
                </c:pt>
                <c:pt idx="114">
                  <c:v>0.63100599999999996</c:v>
                </c:pt>
                <c:pt idx="115">
                  <c:v>0.63420699999999997</c:v>
                </c:pt>
                <c:pt idx="116">
                  <c:v>0.63697400000000004</c:v>
                </c:pt>
                <c:pt idx="117">
                  <c:v>0.64030900000000002</c:v>
                </c:pt>
                <c:pt idx="118">
                  <c:v>0.642702</c:v>
                </c:pt>
                <c:pt idx="119">
                  <c:v>0.64581</c:v>
                </c:pt>
                <c:pt idx="120">
                  <c:v>0.64839599999999997</c:v>
                </c:pt>
                <c:pt idx="121">
                  <c:v>0.65121700000000005</c:v>
                </c:pt>
                <c:pt idx="122">
                  <c:v>0.65361400000000003</c:v>
                </c:pt>
                <c:pt idx="123">
                  <c:v>0.65691500000000003</c:v>
                </c:pt>
                <c:pt idx="124">
                  <c:v>0.65959699999999999</c:v>
                </c:pt>
                <c:pt idx="125">
                  <c:v>0.66217499999999996</c:v>
                </c:pt>
                <c:pt idx="126">
                  <c:v>0.66445100000000001</c:v>
                </c:pt>
                <c:pt idx="127">
                  <c:v>0.66697700000000004</c:v>
                </c:pt>
                <c:pt idx="128">
                  <c:v>0.66941700000000004</c:v>
                </c:pt>
                <c:pt idx="129">
                  <c:v>0.671292</c:v>
                </c:pt>
                <c:pt idx="130">
                  <c:v>0.67391000000000001</c:v>
                </c:pt>
                <c:pt idx="131">
                  <c:v>0.67652299999999999</c:v>
                </c:pt>
                <c:pt idx="132">
                  <c:v>0.67946499999999999</c:v>
                </c:pt>
                <c:pt idx="133">
                  <c:v>0.68064000000000002</c:v>
                </c:pt>
                <c:pt idx="134">
                  <c:v>0.68329799999999996</c:v>
                </c:pt>
                <c:pt idx="135">
                  <c:v>0.68563200000000002</c:v>
                </c:pt>
                <c:pt idx="136">
                  <c:v>0.68743200000000004</c:v>
                </c:pt>
                <c:pt idx="137">
                  <c:v>0.68998300000000001</c:v>
                </c:pt>
                <c:pt idx="138">
                  <c:v>0.69172199999999995</c:v>
                </c:pt>
                <c:pt idx="139">
                  <c:v>0.69397799999999998</c:v>
                </c:pt>
                <c:pt idx="140">
                  <c:v>0.69618999999999998</c:v>
                </c:pt>
                <c:pt idx="141">
                  <c:v>0.698488</c:v>
                </c:pt>
                <c:pt idx="142">
                  <c:v>0.70009900000000003</c:v>
                </c:pt>
                <c:pt idx="143">
                  <c:v>0.70189199999999996</c:v>
                </c:pt>
                <c:pt idx="144">
                  <c:v>0.70427600000000001</c:v>
                </c:pt>
                <c:pt idx="145">
                  <c:v>0.70589800000000003</c:v>
                </c:pt>
                <c:pt idx="146">
                  <c:v>0.70806100000000005</c:v>
                </c:pt>
                <c:pt idx="147">
                  <c:v>0.70969499999999996</c:v>
                </c:pt>
                <c:pt idx="148">
                  <c:v>0.71156900000000001</c:v>
                </c:pt>
                <c:pt idx="149">
                  <c:v>0.71384300000000001</c:v>
                </c:pt>
                <c:pt idx="150">
                  <c:v>0.71539600000000003</c:v>
                </c:pt>
                <c:pt idx="151">
                  <c:v>0.71712299999999995</c:v>
                </c:pt>
                <c:pt idx="152">
                  <c:v>0.71928099999999995</c:v>
                </c:pt>
                <c:pt idx="153">
                  <c:v>0.72076099999999999</c:v>
                </c:pt>
                <c:pt idx="154">
                  <c:v>0.72249099999999999</c:v>
                </c:pt>
                <c:pt idx="155">
                  <c:v>0.724553</c:v>
                </c:pt>
                <c:pt idx="156">
                  <c:v>0.72615099999999999</c:v>
                </c:pt>
                <c:pt idx="157">
                  <c:v>0.72778299999999996</c:v>
                </c:pt>
                <c:pt idx="158">
                  <c:v>0.72929100000000002</c:v>
                </c:pt>
                <c:pt idx="159">
                  <c:v>0.73113099999999998</c:v>
                </c:pt>
                <c:pt idx="160">
                  <c:v>0.73286099999999998</c:v>
                </c:pt>
                <c:pt idx="161">
                  <c:v>0.73416300000000001</c:v>
                </c:pt>
                <c:pt idx="162">
                  <c:v>0.73594800000000005</c:v>
                </c:pt>
                <c:pt idx="163">
                  <c:v>0.73709999999999998</c:v>
                </c:pt>
                <c:pt idx="164">
                  <c:v>0.73899899999999996</c:v>
                </c:pt>
                <c:pt idx="165">
                  <c:v>0.74031100000000005</c:v>
                </c:pt>
                <c:pt idx="166">
                  <c:v>0.741869</c:v>
                </c:pt>
                <c:pt idx="167">
                  <c:v>0.74329699999999999</c:v>
                </c:pt>
                <c:pt idx="168">
                  <c:v>0.74451900000000004</c:v>
                </c:pt>
                <c:pt idx="169">
                  <c:v>0.74605200000000005</c:v>
                </c:pt>
                <c:pt idx="170">
                  <c:v>0.746973</c:v>
                </c:pt>
                <c:pt idx="171">
                  <c:v>0.74916099999999997</c:v>
                </c:pt>
                <c:pt idx="172">
                  <c:v>0.75026899999999996</c:v>
                </c:pt>
                <c:pt idx="173">
                  <c:v>0.75158400000000003</c:v>
                </c:pt>
                <c:pt idx="174">
                  <c:v>0.75361800000000001</c:v>
                </c:pt>
                <c:pt idx="175">
                  <c:v>0.75468000000000002</c:v>
                </c:pt>
                <c:pt idx="176">
                  <c:v>0.75568800000000003</c:v>
                </c:pt>
                <c:pt idx="177">
                  <c:v>0.75705199999999995</c:v>
                </c:pt>
                <c:pt idx="178">
                  <c:v>0.75890299999999999</c:v>
                </c:pt>
                <c:pt idx="179">
                  <c:v>0.75980400000000003</c:v>
                </c:pt>
                <c:pt idx="180">
                  <c:v>0.76122599999999996</c:v>
                </c:pt>
                <c:pt idx="181">
                  <c:v>0.76231000000000004</c:v>
                </c:pt>
                <c:pt idx="182">
                  <c:v>0.76328799999999997</c:v>
                </c:pt>
                <c:pt idx="183">
                  <c:v>0.76517599999999997</c:v>
                </c:pt>
                <c:pt idx="184">
                  <c:v>0.76633700000000005</c:v>
                </c:pt>
                <c:pt idx="185">
                  <c:v>0.76770799999999995</c:v>
                </c:pt>
                <c:pt idx="186">
                  <c:v>0.76873599999999997</c:v>
                </c:pt>
                <c:pt idx="187">
                  <c:v>0.76971900000000004</c:v>
                </c:pt>
                <c:pt idx="188">
                  <c:v>0.77098699999999998</c:v>
                </c:pt>
                <c:pt idx="189">
                  <c:v>0.77193400000000001</c:v>
                </c:pt>
                <c:pt idx="190">
                  <c:v>0.77332299999999998</c:v>
                </c:pt>
                <c:pt idx="191">
                  <c:v>0.77505400000000002</c:v>
                </c:pt>
                <c:pt idx="192">
                  <c:v>0.77574299999999996</c:v>
                </c:pt>
                <c:pt idx="193">
                  <c:v>0.77678700000000001</c:v>
                </c:pt>
                <c:pt idx="194">
                  <c:v>0.77788100000000004</c:v>
                </c:pt>
                <c:pt idx="195">
                  <c:v>0.77919000000000005</c:v>
                </c:pt>
                <c:pt idx="196">
                  <c:v>0.77971699999999999</c:v>
                </c:pt>
                <c:pt idx="197">
                  <c:v>0.781308</c:v>
                </c:pt>
                <c:pt idx="198">
                  <c:v>0.78212000000000004</c:v>
                </c:pt>
                <c:pt idx="199">
                  <c:v>0.78329099999999996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0.00E+00</c:formatCode>
                <c:ptCount val="200"/>
                <c:pt idx="0">
                  <c:v>1.4543918015136501E-19</c:v>
                </c:pt>
                <c:pt idx="1">
                  <c:v>2.1243969299996199E-15</c:v>
                </c:pt>
                <c:pt idx="2">
                  <c:v>5.4670810330876104E-13</c:v>
                </c:pt>
                <c:pt idx="3">
                  <c:v>2.6716455337060601E-11</c:v>
                </c:pt>
                <c:pt idx="4">
                  <c:v>5.2194528472673295E-10</c:v>
                </c:pt>
                <c:pt idx="5">
                  <c:v>5.6776543546754799E-9</c:v>
                </c:pt>
                <c:pt idx="6">
                  <c:v>4.1032414236405201E-8</c:v>
                </c:pt>
                <c:pt idx="7">
                  <c:v>2.1895372475134299E-7</c:v>
                </c:pt>
                <c:pt idx="8">
                  <c:v>9.2374120861864399E-7</c:v>
                </c:pt>
                <c:pt idx="9">
                  <c:v>3.2298124386325701E-6</c:v>
                </c:pt>
                <c:pt idx="10">
                  <c:v>9.6831417356870606E-6</c:v>
                </c:pt>
                <c:pt idx="11">
                  <c:v>2.5537115239602501E-5</c:v>
                </c:pt>
                <c:pt idx="12">
                  <c:v>6.0429275923156997E-5</c:v>
                </c:pt>
                <c:pt idx="13">
                  <c:v>1.3033869872194101E-4</c:v>
                </c:pt>
                <c:pt idx="14">
                  <c:v>2.5952372216871302E-4</c:v>
                </c:pt>
                <c:pt idx="15">
                  <c:v>4.8205704784399199E-4</c:v>
                </c:pt>
                <c:pt idx="16">
                  <c:v>8.4258043296808695E-4</c:v>
                </c:pt>
                <c:pt idx="17">
                  <c:v>1.39599600971435E-3</c:v>
                </c:pt>
                <c:pt idx="18">
                  <c:v>2.2059722480612699E-3</c:v>
                </c:pt>
                <c:pt idx="19">
                  <c:v>3.3423318620708002E-3</c:v>
                </c:pt>
                <c:pt idx="20" formatCode="General">
                  <c:v>4.8775657497805098E-3</c:v>
                </c:pt>
                <c:pt idx="21" formatCode="General">
                  <c:v>6.8828471107956497E-3</c:v>
                </c:pt>
                <c:pt idx="22" formatCode="General">
                  <c:v>9.4239819008111198E-3</c:v>
                </c:pt>
                <c:pt idx="23">
                  <c:v>1.2557720320863001E-2</c:v>
                </c:pt>
                <c:pt idx="24">
                  <c:v>1.6328778806858801E-2</c:v>
                </c:pt>
                <c:pt idx="25">
                  <c:v>2.0767803845367298E-2</c:v>
                </c:pt>
                <c:pt idx="26">
                  <c:v>2.5890373860333198E-2</c:v>
                </c:pt>
                <c:pt idx="27">
                  <c:v>3.1697008103988802E-2</c:v>
                </c:pt>
                <c:pt idx="28">
                  <c:v>3.8174050461707999E-2</c:v>
                </c:pt>
                <c:pt idx="29">
                  <c:v>4.5295231192731898E-2</c:v>
                </c:pt>
                <c:pt idx="30">
                  <c:v>5.3023682150828103E-2</c:v>
                </c:pt>
                <c:pt idx="31">
                  <c:v>6.1314185658730799E-2</c:v>
                </c:pt>
                <c:pt idx="32">
                  <c:v>7.0115464931562899E-2</c:v>
                </c:pt>
                <c:pt idx="33">
                  <c:v>7.9372364793847502E-2</c:v>
                </c:pt>
                <c:pt idx="34">
                  <c:v>8.9027816553025094E-2</c:v>
                </c:pt>
                <c:pt idx="35">
                  <c:v>9.9024523649372795E-2</c:v>
                </c:pt>
                <c:pt idx="36">
                  <c:v>0.10930634099257799</c:v>
                </c:pt>
                <c:pt idx="37">
                  <c:v>0.119819348865093</c:v>
                </c:pt>
                <c:pt idx="38">
                  <c:v>0.13051264175983401</c:v>
                </c:pt>
                <c:pt idx="39">
                  <c:v>0.141338864435615</c:v>
                </c:pt>
                <c:pt idx="40" formatCode="General">
                  <c:v>0.15225453326240099</c:v>
                </c:pt>
                <c:pt idx="41" formatCode="General">
                  <c:v>0.163220182170496</c:v>
                </c:pt>
                <c:pt idx="42" formatCode="General">
                  <c:v>0.17420037067857</c:v>
                </c:pt>
                <c:pt idx="43" formatCode="General">
                  <c:v>0.18516358777693201</c:v>
                </c:pt>
                <c:pt idx="44" formatCode="General">
                  <c:v>0.19608208082211401</c:v>
                </c:pt>
                <c:pt idx="45" formatCode="General">
                  <c:v>0.206931633722959</c:v>
                </c:pt>
                <c:pt idx="46" formatCode="General">
                  <c:v>0.21769131400261299</c:v>
                </c:pt>
                <c:pt idx="47" formatCode="General">
                  <c:v>0.22834320406081399</c:v>
                </c:pt>
                <c:pt idx="48" formatCode="General">
                  <c:v>0.23887212826071899</c:v>
                </c:pt>
                <c:pt idx="49" formatCode="General">
                  <c:v>0.24926538435901899</c:v>
                </c:pt>
                <c:pt idx="50" formatCode="General">
                  <c:v>0.25951248526578702</c:v>
                </c:pt>
                <c:pt idx="51" formatCode="General">
                  <c:v>0.26960491510780199</c:v>
                </c:pt>
                <c:pt idx="52" formatCode="General">
                  <c:v>0.27953590200797301</c:v>
                </c:pt>
                <c:pt idx="53" formatCode="General">
                  <c:v>0.28930020881187701</c:v>
                </c:pt>
                <c:pt idx="54" formatCode="General">
                  <c:v>0.29889394212169501</c:v>
                </c:pt>
                <c:pt idx="55" formatCode="General">
                  <c:v>0.30831437937578898</c:v>
                </c:pt>
                <c:pt idx="56" formatCode="General">
                  <c:v>0.31755981328524602</c:v>
                </c:pt>
                <c:pt idx="57" formatCode="General">
                  <c:v>0.32662941266170697</c:v>
                </c:pt>
                <c:pt idx="58" formatCode="General">
                  <c:v>0.33552309850694301</c:v>
                </c:pt>
                <c:pt idx="59" formatCode="General">
                  <c:v>0.34424143415415198</c:v>
                </c:pt>
                <c:pt idx="60" formatCode="General">
                  <c:v>0.35278552823064302</c:v>
                </c:pt>
                <c:pt idx="61" formatCode="General">
                  <c:v>0.36115694923316199</c:v>
                </c:pt>
                <c:pt idx="62" formatCode="General">
                  <c:v>0.369357650556974</c:v>
                </c:pt>
                <c:pt idx="63" formatCode="General">
                  <c:v>0.37738990488739199</c:v>
                </c:pt>
                <c:pt idx="64" formatCode="General">
                  <c:v>0.38525624694021099</c:v>
                </c:pt>
                <c:pt idx="65" formatCode="General">
                  <c:v>0.392959423619822</c:v>
                </c:pt>
                <c:pt idx="66" formatCode="General">
                  <c:v>0.40050235074683899</c:v>
                </c:pt>
                <c:pt idx="67" formatCode="General">
                  <c:v>0.40788807558803097</c:v>
                </c:pt>
                <c:pt idx="68" formatCode="General">
                  <c:v>0.41511974449868899</c:v>
                </c:pt>
                <c:pt idx="69" formatCode="General">
                  <c:v>0.42220057505992198</c:v>
                </c:pt>
                <c:pt idx="70" formatCode="General">
                  <c:v>0.42913383216044299</c:v>
                </c:pt>
                <c:pt idx="71" formatCode="General">
                  <c:v>0.43592280753375801</c:v>
                </c:pt>
                <c:pt idx="72" formatCode="General">
                  <c:v>0.44257080231748103</c:v>
                </c:pt>
                <c:pt idx="73" formatCode="General">
                  <c:v>0.449081112251764</c:v>
                </c:pt>
                <c:pt idx="74" formatCode="General">
                  <c:v>0.455457015179077</c:v>
                </c:pt>
                <c:pt idx="75" formatCode="General">
                  <c:v>0.46170176054788298</c:v>
                </c:pt>
                <c:pt idx="76" formatCode="General">
                  <c:v>0.46781856065875099</c:v>
                </c:pt>
                <c:pt idx="77" formatCode="General">
                  <c:v>0.47381058342332899</c:v>
                </c:pt>
                <c:pt idx="78" formatCode="General">
                  <c:v>0.47968094643486298</c:v>
                </c:pt>
                <c:pt idx="79" formatCode="General">
                  <c:v>0.48543271217390599</c:v>
                </c:pt>
                <c:pt idx="80" formatCode="General">
                  <c:v>0.491068884194865</c:v>
                </c:pt>
                <c:pt idx="81" formatCode="General">
                  <c:v>0.49659240415843497</c:v>
                </c:pt>
                <c:pt idx="82" formatCode="General">
                  <c:v>0.50200614959198298</c:v>
                </c:pt>
                <c:pt idx="83" formatCode="General">
                  <c:v>0.50731293227493202</c:v>
                </c:pt>
                <c:pt idx="84" formatCode="General">
                  <c:v>0.51251549715934497</c:v>
                </c:pt>
                <c:pt idx="85" formatCode="General">
                  <c:v>0.51761652174739603</c:v>
                </c:pt>
                <c:pt idx="86" formatCode="General">
                  <c:v>0.522618615857532</c:v>
                </c:pt>
                <c:pt idx="87" formatCode="General">
                  <c:v>0.52752432171997599</c:v>
                </c:pt>
                <c:pt idx="88" formatCode="General">
                  <c:v>0.53233611434994099</c:v>
                </c:pt>
                <c:pt idx="89" formatCode="General">
                  <c:v>0.53705640215370298</c:v>
                </c:pt>
                <c:pt idx="90" formatCode="General">
                  <c:v>0.54168752772861195</c:v>
                </c:pt>
                <c:pt idx="91" formatCode="General">
                  <c:v>0.54623176882326696</c:v>
                </c:pt>
                <c:pt idx="92" formatCode="General">
                  <c:v>0.550691339428654</c:v>
                </c:pt>
                <c:pt idx="93" formatCode="General">
                  <c:v>0.55506839097493599</c:v>
                </c:pt>
                <c:pt idx="94" formatCode="General">
                  <c:v>0.55936501361209601</c:v>
                </c:pt>
                <c:pt idx="95" formatCode="General">
                  <c:v>0.56358323755559703</c:v>
                </c:pt>
                <c:pt idx="96" formatCode="General">
                  <c:v>0.56772503448088596</c:v>
                </c:pt>
                <c:pt idx="97" formatCode="General">
                  <c:v>0.57179231895284799</c:v>
                </c:pt>
                <c:pt idx="98" formatCode="General">
                  <c:v>0.57578694987832002</c:v>
                </c:pt>
                <c:pt idx="99" formatCode="General">
                  <c:v>0.57971073197150602</c:v>
                </c:pt>
                <c:pt idx="100" formatCode="General">
                  <c:v>0.58356541722368205</c:v>
                </c:pt>
                <c:pt idx="101" formatCode="General">
                  <c:v>0.58735270636987003</c:v>
                </c:pt>
                <c:pt idx="102" formatCode="General">
                  <c:v>0.591074250346317</c:v>
                </c:pt>
                <c:pt idx="103" formatCode="General">
                  <c:v>0.59473165173363796</c:v>
                </c:pt>
                <c:pt idx="104" formatCode="General">
                  <c:v>0.59832646618130902</c:v>
                </c:pt>
                <c:pt idx="105" formatCode="General">
                  <c:v>0.60186020380999705</c:v>
                </c:pt>
                <c:pt idx="106" formatCode="General">
                  <c:v>0.60533433058880703</c:v>
                </c:pt>
                <c:pt idx="107" formatCode="General">
                  <c:v>0.60875026968515999</c:v>
                </c:pt>
                <c:pt idx="108" formatCode="General">
                  <c:v>0.61210940278543802</c:v>
                </c:pt>
                <c:pt idx="109" formatCode="General">
                  <c:v>0.61541307138499601</c:v>
                </c:pt>
                <c:pt idx="110" formatCode="General">
                  <c:v>0.61866257804648805</c:v>
                </c:pt>
                <c:pt idx="111" formatCode="General">
                  <c:v>0.62185918762575998</c:v>
                </c:pt>
                <c:pt idx="112" formatCode="General">
                  <c:v>0.62500412846483799</c:v>
                </c:pt>
                <c:pt idx="113" formatCode="General">
                  <c:v>0.62809859355175901</c:v>
                </c:pt>
                <c:pt idx="114" formatCode="General">
                  <c:v>0.631143741647192</c:v>
                </c:pt>
                <c:pt idx="115" formatCode="General">
                  <c:v>0.63414069837795695</c:v>
                </c:pt>
                <c:pt idx="116" formatCode="General">
                  <c:v>0.63709055729768205</c:v>
                </c:pt>
                <c:pt idx="117" formatCode="General">
                  <c:v>0.63999438091496297</c:v>
                </c:pt>
                <c:pt idx="118" formatCode="General">
                  <c:v>0.64285320168947602</c:v>
                </c:pt>
                <c:pt idx="119" formatCode="General">
                  <c:v>0.64566802299659398</c:v>
                </c:pt>
                <c:pt idx="120" formatCode="General">
                  <c:v>0.64843982006107603</c:v>
                </c:pt>
                <c:pt idx="121" formatCode="General">
                  <c:v>0.65116954086050305</c:v>
                </c:pt>
                <c:pt idx="122" formatCode="General">
                  <c:v>0.65385810699915103</c:v>
                </c:pt>
                <c:pt idx="123" formatCode="General">
                  <c:v>0.65650641455299497</c:v>
                </c:pt>
                <c:pt idx="124" formatCode="General">
                  <c:v>0.659115334886622</c:v>
                </c:pt>
                <c:pt idx="125" formatCode="General">
                  <c:v>0.66168571544279098</c:v>
                </c:pt>
                <c:pt idx="126" formatCode="General">
                  <c:v>0.66421838050540005</c:v>
                </c:pt>
                <c:pt idx="127" formatCode="General">
                  <c:v>0.66671413193666595</c:v>
                </c:pt>
                <c:pt idx="128" formatCode="General">
                  <c:v>0.66917374988925205</c:v>
                </c:pt>
                <c:pt idx="129" formatCode="General">
                  <c:v>0.67159799349413496</c:v>
                </c:pt>
                <c:pt idx="130" formatCode="General">
                  <c:v>0.67398760152496695</c:v>
                </c:pt>
                <c:pt idx="131" formatCode="General">
                  <c:v>0.67634329303969198</c:v>
                </c:pt>
                <c:pt idx="132" formatCode="General">
                  <c:v>0.678665768000136</c:v>
                </c:pt>
                <c:pt idx="133" formatCode="General">
                  <c:v>0.68095570787033799</c:v>
                </c:pt>
                <c:pt idx="134" formatCode="General">
                  <c:v>0.68321377619429402</c:v>
                </c:pt>
                <c:pt idx="135" formatCode="General">
                  <c:v>0.68544061915384302</c:v>
                </c:pt>
                <c:pt idx="136" formatCode="General">
                  <c:v>0.68763686610735197</c:v>
                </c:pt>
                <c:pt idx="137" formatCode="General">
                  <c:v>0.68980313010988903</c:v>
                </c:pt>
                <c:pt idx="138" formatCode="General">
                  <c:v>0.69194000841550596</c:v>
                </c:pt>
                <c:pt idx="139" formatCode="General">
                  <c:v>0.69404808296227405</c:v>
                </c:pt>
                <c:pt idx="140" formatCode="General">
                  <c:v>0.69612792084067598</c:v>
                </c:pt>
                <c:pt idx="141" formatCode="General">
                  <c:v>0.69818007474594701</c:v>
                </c:pt>
                <c:pt idx="142" formatCode="General">
                  <c:v>0.70020508341493304</c:v>
                </c:pt>
                <c:pt idx="143" formatCode="General">
                  <c:v>0.70220347204803402</c:v>
                </c:pt>
                <c:pt idx="144" formatCode="General">
                  <c:v>0.70417575271674504</c:v>
                </c:pt>
                <c:pt idx="145" formatCode="General">
                  <c:v>0.70612242475734399</c:v>
                </c:pt>
                <c:pt idx="146" formatCode="General">
                  <c:v>0.708043975151191</c:v>
                </c:pt>
                <c:pt idx="147" formatCode="General">
                  <c:v>0.70994087889216395</c:v>
                </c:pt>
                <c:pt idx="148" formatCode="General">
                  <c:v>0.711813599341655</c:v>
                </c:pt>
                <c:pt idx="149" formatCode="General">
                  <c:v>0.71366258857161702</c:v>
                </c:pt>
                <c:pt idx="150" formatCode="General">
                  <c:v>0.71548828769606398</c:v>
                </c:pt>
                <c:pt idx="151" formatCode="General">
                  <c:v>0.71729112719146204</c:v>
                </c:pt>
                <c:pt idx="152" formatCode="General">
                  <c:v>0.71907152720641099</c:v>
                </c:pt>
                <c:pt idx="153" formatCode="General">
                  <c:v>0.72082989786099905</c:v>
                </c:pt>
                <c:pt idx="154" formatCode="General">
                  <c:v>0.72256663953621503</c:v>
                </c:pt>
                <c:pt idx="155" formatCode="General">
                  <c:v>0.72428214315377204</c:v>
                </c:pt>
                <c:pt idx="156" formatCode="General">
                  <c:v>0.72597679044668795</c:v>
                </c:pt>
                <c:pt idx="157" formatCode="General">
                  <c:v>0.72765095422096804</c:v>
                </c:pt>
                <c:pt idx="158" formatCode="General">
                  <c:v>0.72930499860870301</c:v>
                </c:pt>
                <c:pt idx="159" formatCode="General">
                  <c:v>0.73093927931288905</c:v>
                </c:pt>
                <c:pt idx="160" formatCode="General">
                  <c:v>0.73255414384427997</c:v>
                </c:pt>
                <c:pt idx="161" formatCode="General">
                  <c:v>0.73414993175054799</c:v>
                </c:pt>
                <c:pt idx="162" formatCode="General">
                  <c:v>0.73572697483803395</c:v>
                </c:pt>
                <c:pt idx="163" formatCode="General">
                  <c:v>0.73728559738635002</c:v>
                </c:pt>
                <c:pt idx="164" formatCode="General">
                  <c:v>0.73882611635609496</c:v>
                </c:pt>
                <c:pt idx="165" formatCode="General">
                  <c:v>0.74034884158992398</c:v>
                </c:pt>
                <c:pt idx="166" formatCode="General">
                  <c:v>0.74185407600720898</c:v>
                </c:pt>
                <c:pt idx="167" formatCode="General">
                  <c:v>0.74334211579251996</c:v>
                </c:pt>
                <c:pt idx="168" formatCode="General">
                  <c:v>0.74481325057814696</c:v>
                </c:pt>
                <c:pt idx="169" formatCode="General">
                  <c:v>0.746267763620868</c:v>
                </c:pt>
                <c:pt idx="170" formatCode="General">
                  <c:v>0.74770593197317103</c:v>
                </c:pt>
                <c:pt idx="171" formatCode="General">
                  <c:v>0.74912802664912403</c:v>
                </c:pt>
                <c:pt idx="172" formatCode="General">
                  <c:v>0.75053431278507499</c:v>
                </c:pt>
                <c:pt idx="173" formatCode="General">
                  <c:v>0.751925049795376</c:v>
                </c:pt>
                <c:pt idx="174" formatCode="General">
                  <c:v>0.75330049152328504</c:v>
                </c:pt>
                <c:pt idx="175" formatCode="General">
                  <c:v>0.75466088638723205</c:v>
                </c:pt>
                <c:pt idx="176" formatCode="General">
                  <c:v>0.75600647752259797</c:v>
                </c:pt>
                <c:pt idx="177" formatCode="General">
                  <c:v>0.75733750291916502</c:v>
                </c:pt>
                <c:pt idx="178" formatCode="General">
                  <c:v>0.75865419555439295</c:v>
                </c:pt>
                <c:pt idx="179" formatCode="General">
                  <c:v>0.75995678352264895</c:v>
                </c:pt>
                <c:pt idx="180" formatCode="General">
                  <c:v>0.76124549016054799</c:v>
                </c:pt>
                <c:pt idx="181" formatCode="General">
                  <c:v>0.76252053416852505</c:v>
                </c:pt>
                <c:pt idx="182" formatCode="General">
                  <c:v>0.76378212972876602</c:v>
                </c:pt>
                <c:pt idx="183" formatCode="General">
                  <c:v>0.76503048661963402</c:v>
                </c:pt>
                <c:pt idx="184" formatCode="General">
                  <c:v>0.76626581032668595</c:v>
                </c:pt>
                <c:pt idx="185" formatCode="General">
                  <c:v>0.76748830215041997</c:v>
                </c:pt>
                <c:pt idx="186" formatCode="General">
                  <c:v>0.76869815931084395</c:v>
                </c:pt>
                <c:pt idx="187" formatCode="General">
                  <c:v>0.76989557504898098</c:v>
                </c:pt>
                <c:pt idx="188" formatCode="General">
                  <c:v>0.77108073872540805</c:v>
                </c:pt>
                <c:pt idx="189" formatCode="General">
                  <c:v>0.772253835915933</c:v>
                </c:pt>
                <c:pt idx="190" formatCode="General">
                  <c:v>0.77341504850450005</c:v>
                </c:pt>
                <c:pt idx="191" formatCode="General">
                  <c:v>0.77456455477340802</c:v>
                </c:pt>
                <c:pt idx="192" formatCode="General">
                  <c:v>0.77570252949094998</c:v>
                </c:pt>
                <c:pt idx="193" formatCode="General">
                  <c:v>0.77682914399653402</c:v>
                </c:pt>
                <c:pt idx="194" formatCode="General">
                  <c:v>0.77794456628338204</c:v>
                </c:pt>
                <c:pt idx="195" formatCode="General">
                  <c:v>0.77904896107888599</c:v>
                </c:pt>
                <c:pt idx="196" formatCode="General">
                  <c:v>0.78014248992268698</c:v>
                </c:pt>
                <c:pt idx="197" formatCode="General">
                  <c:v>0.78122531124256001</c:v>
                </c:pt>
                <c:pt idx="198" formatCode="General">
                  <c:v>0.78229758042817099</c:v>
                </c:pt>
                <c:pt idx="199" formatCode="General">
                  <c:v>0.78335944990276996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6.1050000000000002E-3</c:v>
                </c:pt>
                <c:pt idx="1">
                  <c:v>1.468E-2</c:v>
                </c:pt>
                <c:pt idx="2">
                  <c:v>2.5623E-2</c:v>
                </c:pt>
                <c:pt idx="3">
                  <c:v>4.0501000000000002E-2</c:v>
                </c:pt>
                <c:pt idx="4">
                  <c:v>5.8977000000000002E-2</c:v>
                </c:pt>
                <c:pt idx="5">
                  <c:v>8.1312999999999996E-2</c:v>
                </c:pt>
                <c:pt idx="6">
                  <c:v>0.106438</c:v>
                </c:pt>
                <c:pt idx="7">
                  <c:v>0.13503499999999999</c:v>
                </c:pt>
                <c:pt idx="8">
                  <c:v>0.166628</c:v>
                </c:pt>
                <c:pt idx="9">
                  <c:v>0.199517</c:v>
                </c:pt>
                <c:pt idx="10">
                  <c:v>0.234129</c:v>
                </c:pt>
                <c:pt idx="11">
                  <c:v>0.26925900000000003</c:v>
                </c:pt>
                <c:pt idx="12">
                  <c:v>0.30416500000000002</c:v>
                </c:pt>
                <c:pt idx="13">
                  <c:v>0.33566800000000002</c:v>
                </c:pt>
                <c:pt idx="14">
                  <c:v>0.37037799999999999</c:v>
                </c:pt>
                <c:pt idx="15">
                  <c:v>0.39920499999999998</c:v>
                </c:pt>
                <c:pt idx="16">
                  <c:v>0.42916199999999999</c:v>
                </c:pt>
                <c:pt idx="17">
                  <c:v>0.456592</c:v>
                </c:pt>
                <c:pt idx="18">
                  <c:v>0.48025499999999999</c:v>
                </c:pt>
                <c:pt idx="19">
                  <c:v>0.50361999999999996</c:v>
                </c:pt>
                <c:pt idx="20">
                  <c:v>0.52183000000000002</c:v>
                </c:pt>
                <c:pt idx="21">
                  <c:v>0.54211600000000004</c:v>
                </c:pt>
                <c:pt idx="22">
                  <c:v>0.55690300000000004</c:v>
                </c:pt>
                <c:pt idx="23">
                  <c:v>0.57186700000000001</c:v>
                </c:pt>
                <c:pt idx="24">
                  <c:v>0.58468799999999999</c:v>
                </c:pt>
                <c:pt idx="25">
                  <c:v>0.59378799999999998</c:v>
                </c:pt>
                <c:pt idx="26">
                  <c:v>0.60313799999999995</c:v>
                </c:pt>
                <c:pt idx="27">
                  <c:v>0.61169300000000004</c:v>
                </c:pt>
                <c:pt idx="28">
                  <c:v>0.61633599999999999</c:v>
                </c:pt>
                <c:pt idx="29">
                  <c:v>0.62156800000000001</c:v>
                </c:pt>
                <c:pt idx="30">
                  <c:v>0.62449699999999997</c:v>
                </c:pt>
                <c:pt idx="31">
                  <c:v>0.62563800000000003</c:v>
                </c:pt>
                <c:pt idx="32">
                  <c:v>0.62636499999999995</c:v>
                </c:pt>
                <c:pt idx="33">
                  <c:v>0.62662499999999999</c:v>
                </c:pt>
                <c:pt idx="34">
                  <c:v>0.62539100000000003</c:v>
                </c:pt>
                <c:pt idx="35">
                  <c:v>0.62324999999999997</c:v>
                </c:pt>
                <c:pt idx="36">
                  <c:v>0.61977199999999999</c:v>
                </c:pt>
                <c:pt idx="37">
                  <c:v>0.61745799999999995</c:v>
                </c:pt>
                <c:pt idx="38">
                  <c:v>0.61339100000000002</c:v>
                </c:pt>
                <c:pt idx="39">
                  <c:v>0.60776300000000005</c:v>
                </c:pt>
                <c:pt idx="40">
                  <c:v>0.60349799999999998</c:v>
                </c:pt>
                <c:pt idx="41">
                  <c:v>0.59894499999999995</c:v>
                </c:pt>
                <c:pt idx="42">
                  <c:v>0.59383300000000006</c:v>
                </c:pt>
                <c:pt idx="43">
                  <c:v>0.58818499999999996</c:v>
                </c:pt>
                <c:pt idx="44">
                  <c:v>0.58130800000000005</c:v>
                </c:pt>
                <c:pt idx="45">
                  <c:v>0.57470500000000002</c:v>
                </c:pt>
                <c:pt idx="46">
                  <c:v>0.57096999999999998</c:v>
                </c:pt>
                <c:pt idx="47">
                  <c:v>0.56311800000000001</c:v>
                </c:pt>
                <c:pt idx="48">
                  <c:v>0.55808100000000005</c:v>
                </c:pt>
                <c:pt idx="49">
                  <c:v>0.55149099999999995</c:v>
                </c:pt>
                <c:pt idx="50">
                  <c:v>0.54422099999999995</c:v>
                </c:pt>
                <c:pt idx="51">
                  <c:v>0.53762900000000002</c:v>
                </c:pt>
                <c:pt idx="52">
                  <c:v>0.53187700000000004</c:v>
                </c:pt>
                <c:pt idx="53">
                  <c:v>0.52607300000000001</c:v>
                </c:pt>
                <c:pt idx="54">
                  <c:v>0.51885700000000001</c:v>
                </c:pt>
                <c:pt idx="55">
                  <c:v>0.51294300000000004</c:v>
                </c:pt>
                <c:pt idx="56">
                  <c:v>0.50592300000000001</c:v>
                </c:pt>
                <c:pt idx="57">
                  <c:v>0.50073599999999996</c:v>
                </c:pt>
                <c:pt idx="58">
                  <c:v>0.49378300000000003</c:v>
                </c:pt>
                <c:pt idx="59">
                  <c:v>0.48914200000000002</c:v>
                </c:pt>
                <c:pt idx="60">
                  <c:v>0.48397299999999999</c:v>
                </c:pt>
                <c:pt idx="61">
                  <c:v>0.477937</c:v>
                </c:pt>
                <c:pt idx="62">
                  <c:v>0.47226899999999999</c:v>
                </c:pt>
                <c:pt idx="63">
                  <c:v>0.46652300000000002</c:v>
                </c:pt>
                <c:pt idx="64">
                  <c:v>0.46072800000000003</c:v>
                </c:pt>
                <c:pt idx="65">
                  <c:v>0.45613399999999998</c:v>
                </c:pt>
                <c:pt idx="66">
                  <c:v>0.45024399999999998</c:v>
                </c:pt>
                <c:pt idx="67">
                  <c:v>0.44547599999999998</c:v>
                </c:pt>
                <c:pt idx="68">
                  <c:v>0.43964599999999998</c:v>
                </c:pt>
                <c:pt idx="69">
                  <c:v>0.434921</c:v>
                </c:pt>
                <c:pt idx="70">
                  <c:v>0.43008999999999997</c:v>
                </c:pt>
                <c:pt idx="71">
                  <c:v>0.42544700000000002</c:v>
                </c:pt>
                <c:pt idx="72">
                  <c:v>0.420242</c:v>
                </c:pt>
                <c:pt idx="73">
                  <c:v>0.41623500000000002</c:v>
                </c:pt>
                <c:pt idx="74">
                  <c:v>0.41115000000000002</c:v>
                </c:pt>
                <c:pt idx="75">
                  <c:v>0.40674900000000003</c:v>
                </c:pt>
                <c:pt idx="76">
                  <c:v>0.40154400000000001</c:v>
                </c:pt>
                <c:pt idx="77">
                  <c:v>0.39763500000000002</c:v>
                </c:pt>
                <c:pt idx="78">
                  <c:v>0.39483099999999999</c:v>
                </c:pt>
                <c:pt idx="79">
                  <c:v>0.39016699999999999</c:v>
                </c:pt>
                <c:pt idx="80">
                  <c:v>0.385851</c:v>
                </c:pt>
                <c:pt idx="81">
                  <c:v>0.38130700000000001</c:v>
                </c:pt>
                <c:pt idx="82">
                  <c:v>0.37693300000000002</c:v>
                </c:pt>
                <c:pt idx="83">
                  <c:v>0.374332</c:v>
                </c:pt>
                <c:pt idx="84">
                  <c:v>0.36992999999999998</c:v>
                </c:pt>
                <c:pt idx="85">
                  <c:v>0.36605100000000002</c:v>
                </c:pt>
                <c:pt idx="86">
                  <c:v>0.36379499999999998</c:v>
                </c:pt>
                <c:pt idx="87">
                  <c:v>0.35774499999999998</c:v>
                </c:pt>
                <c:pt idx="88">
                  <c:v>0.35517900000000002</c:v>
                </c:pt>
                <c:pt idx="89">
                  <c:v>0.35250999999999999</c:v>
                </c:pt>
                <c:pt idx="90">
                  <c:v>0.34732299999999999</c:v>
                </c:pt>
                <c:pt idx="91">
                  <c:v>0.34446599999999999</c:v>
                </c:pt>
                <c:pt idx="92">
                  <c:v>0.34219500000000003</c:v>
                </c:pt>
                <c:pt idx="93">
                  <c:v>0.33791900000000002</c:v>
                </c:pt>
                <c:pt idx="94">
                  <c:v>0.33593800000000001</c:v>
                </c:pt>
                <c:pt idx="95">
                  <c:v>0.33230999999999999</c:v>
                </c:pt>
                <c:pt idx="96">
                  <c:v>0.32956999999999997</c:v>
                </c:pt>
                <c:pt idx="97">
                  <c:v>0.32575100000000001</c:v>
                </c:pt>
                <c:pt idx="98">
                  <c:v>0.32270599999999999</c:v>
                </c:pt>
                <c:pt idx="99">
                  <c:v>0.32108799999999998</c:v>
                </c:pt>
                <c:pt idx="100">
                  <c:v>0.31704399999999999</c:v>
                </c:pt>
                <c:pt idx="101">
                  <c:v>0.31478299999999998</c:v>
                </c:pt>
                <c:pt idx="102">
                  <c:v>0.31160199999999999</c:v>
                </c:pt>
                <c:pt idx="103">
                  <c:v>0.30917</c:v>
                </c:pt>
                <c:pt idx="104">
                  <c:v>0.30600699999999997</c:v>
                </c:pt>
                <c:pt idx="105">
                  <c:v>0.30423600000000001</c:v>
                </c:pt>
                <c:pt idx="106">
                  <c:v>0.30066500000000002</c:v>
                </c:pt>
                <c:pt idx="107">
                  <c:v>0.29845899999999997</c:v>
                </c:pt>
                <c:pt idx="108">
                  <c:v>0.29646</c:v>
                </c:pt>
                <c:pt idx="109">
                  <c:v>0.29343799999999998</c:v>
                </c:pt>
                <c:pt idx="110">
                  <c:v>0.29130099999999998</c:v>
                </c:pt>
                <c:pt idx="111">
                  <c:v>0.28835100000000002</c:v>
                </c:pt>
                <c:pt idx="112">
                  <c:v>0.286298</c:v>
                </c:pt>
                <c:pt idx="113">
                  <c:v>0.28372000000000003</c:v>
                </c:pt>
                <c:pt idx="114">
                  <c:v>0.28209600000000001</c:v>
                </c:pt>
                <c:pt idx="115">
                  <c:v>0.27921400000000002</c:v>
                </c:pt>
                <c:pt idx="116">
                  <c:v>0.27774199999999999</c:v>
                </c:pt>
                <c:pt idx="117">
                  <c:v>0.27503</c:v>
                </c:pt>
                <c:pt idx="118">
                  <c:v>0.27254299999999998</c:v>
                </c:pt>
                <c:pt idx="119">
                  <c:v>0.27069799999999999</c:v>
                </c:pt>
                <c:pt idx="120">
                  <c:v>0.268515</c:v>
                </c:pt>
                <c:pt idx="121">
                  <c:v>0.266816</c:v>
                </c:pt>
                <c:pt idx="122">
                  <c:v>0.26471099999999997</c:v>
                </c:pt>
                <c:pt idx="123">
                  <c:v>0.26224199999999998</c:v>
                </c:pt>
                <c:pt idx="124">
                  <c:v>0.260602</c:v>
                </c:pt>
                <c:pt idx="125">
                  <c:v>0.25874999999999998</c:v>
                </c:pt>
                <c:pt idx="126">
                  <c:v>0.25703999999999999</c:v>
                </c:pt>
                <c:pt idx="127">
                  <c:v>0.25455699999999998</c:v>
                </c:pt>
                <c:pt idx="128">
                  <c:v>0.25298999999999999</c:v>
                </c:pt>
                <c:pt idx="129">
                  <c:v>0.25181900000000002</c:v>
                </c:pt>
                <c:pt idx="130">
                  <c:v>0.24937699999999999</c:v>
                </c:pt>
                <c:pt idx="131">
                  <c:v>0.24742</c:v>
                </c:pt>
                <c:pt idx="132">
                  <c:v>0.245752</c:v>
                </c:pt>
                <c:pt idx="133">
                  <c:v>0.24478</c:v>
                </c:pt>
                <c:pt idx="134">
                  <c:v>0.24279400000000001</c:v>
                </c:pt>
                <c:pt idx="135">
                  <c:v>0.24081</c:v>
                </c:pt>
                <c:pt idx="136">
                  <c:v>0.239812</c:v>
                </c:pt>
                <c:pt idx="137">
                  <c:v>0.237486</c:v>
                </c:pt>
                <c:pt idx="138">
                  <c:v>0.23561399999999999</c:v>
                </c:pt>
                <c:pt idx="139">
                  <c:v>0.23492399999999999</c:v>
                </c:pt>
                <c:pt idx="140">
                  <c:v>0.233154</c:v>
                </c:pt>
                <c:pt idx="141">
                  <c:v>0.231575</c:v>
                </c:pt>
                <c:pt idx="142">
                  <c:v>0.23019100000000001</c:v>
                </c:pt>
                <c:pt idx="143">
                  <c:v>0.22900899999999999</c:v>
                </c:pt>
                <c:pt idx="144">
                  <c:v>0.226882</c:v>
                </c:pt>
                <c:pt idx="145">
                  <c:v>0.22522</c:v>
                </c:pt>
                <c:pt idx="146">
                  <c:v>0.224108</c:v>
                </c:pt>
                <c:pt idx="147">
                  <c:v>0.222639</c:v>
                </c:pt>
                <c:pt idx="148">
                  <c:v>0.221363</c:v>
                </c:pt>
                <c:pt idx="149">
                  <c:v>0.21959999999999999</c:v>
                </c:pt>
                <c:pt idx="150">
                  <c:v>0.21861800000000001</c:v>
                </c:pt>
                <c:pt idx="151">
                  <c:v>0.21660399999999999</c:v>
                </c:pt>
                <c:pt idx="152">
                  <c:v>0.21499799999999999</c:v>
                </c:pt>
                <c:pt idx="153">
                  <c:v>0.21430399999999999</c:v>
                </c:pt>
                <c:pt idx="154">
                  <c:v>0.213007</c:v>
                </c:pt>
                <c:pt idx="155">
                  <c:v>0.21181</c:v>
                </c:pt>
                <c:pt idx="156">
                  <c:v>0.20979900000000001</c:v>
                </c:pt>
                <c:pt idx="157">
                  <c:v>0.20890900000000001</c:v>
                </c:pt>
                <c:pt idx="158">
                  <c:v>0.207813</c:v>
                </c:pt>
                <c:pt idx="159">
                  <c:v>0.20651800000000001</c:v>
                </c:pt>
                <c:pt idx="160">
                  <c:v>0.205287</c:v>
                </c:pt>
                <c:pt idx="161">
                  <c:v>0.204317</c:v>
                </c:pt>
                <c:pt idx="162">
                  <c:v>0.202985</c:v>
                </c:pt>
                <c:pt idx="163">
                  <c:v>0.20186000000000001</c:v>
                </c:pt>
                <c:pt idx="164">
                  <c:v>0.200933</c:v>
                </c:pt>
                <c:pt idx="165">
                  <c:v>0.199827</c:v>
                </c:pt>
                <c:pt idx="166">
                  <c:v>0.19811999999999999</c:v>
                </c:pt>
                <c:pt idx="167">
                  <c:v>0.197353</c:v>
                </c:pt>
                <c:pt idx="168">
                  <c:v>0.19631000000000001</c:v>
                </c:pt>
                <c:pt idx="169">
                  <c:v>0.19508700000000001</c:v>
                </c:pt>
                <c:pt idx="170">
                  <c:v>0.19433600000000001</c:v>
                </c:pt>
                <c:pt idx="171">
                  <c:v>0.19244700000000001</c:v>
                </c:pt>
                <c:pt idx="172">
                  <c:v>0.19194</c:v>
                </c:pt>
                <c:pt idx="173">
                  <c:v>0.190528</c:v>
                </c:pt>
                <c:pt idx="174">
                  <c:v>0.18951599999999999</c:v>
                </c:pt>
                <c:pt idx="175">
                  <c:v>0.188356</c:v>
                </c:pt>
                <c:pt idx="176">
                  <c:v>0.18793399999999999</c:v>
                </c:pt>
                <c:pt idx="177">
                  <c:v>0.18683</c:v>
                </c:pt>
                <c:pt idx="178">
                  <c:v>0.18539900000000001</c:v>
                </c:pt>
                <c:pt idx="179">
                  <c:v>0.18454200000000001</c:v>
                </c:pt>
                <c:pt idx="180">
                  <c:v>0.18323500000000001</c:v>
                </c:pt>
                <c:pt idx="181">
                  <c:v>0.18329200000000001</c:v>
                </c:pt>
                <c:pt idx="182">
                  <c:v>0.18174100000000001</c:v>
                </c:pt>
                <c:pt idx="183">
                  <c:v>0.18024699999999999</c:v>
                </c:pt>
                <c:pt idx="184">
                  <c:v>0.17905099999999999</c:v>
                </c:pt>
                <c:pt idx="185">
                  <c:v>0.17846000000000001</c:v>
                </c:pt>
                <c:pt idx="186">
                  <c:v>0.177896</c:v>
                </c:pt>
                <c:pt idx="187">
                  <c:v>0.17669399999999999</c:v>
                </c:pt>
                <c:pt idx="188">
                  <c:v>0.17610400000000001</c:v>
                </c:pt>
                <c:pt idx="189">
                  <c:v>0.17552999999999999</c:v>
                </c:pt>
                <c:pt idx="190">
                  <c:v>0.174376</c:v>
                </c:pt>
                <c:pt idx="191">
                  <c:v>0.173016</c:v>
                </c:pt>
                <c:pt idx="192">
                  <c:v>0.172822</c:v>
                </c:pt>
                <c:pt idx="193">
                  <c:v>0.17169799999999999</c:v>
                </c:pt>
                <c:pt idx="194">
                  <c:v>0.17039399999999999</c:v>
                </c:pt>
                <c:pt idx="195">
                  <c:v>0.16967599999999999</c:v>
                </c:pt>
                <c:pt idx="196">
                  <c:v>0.16914299999999999</c:v>
                </c:pt>
                <c:pt idx="197">
                  <c:v>0.168263</c:v>
                </c:pt>
                <c:pt idx="198">
                  <c:v>0.167488</c:v>
                </c:pt>
                <c:pt idx="199">
                  <c:v>0.166129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Sheet1!$G$2:$G$200</c:f>
              <c:numCache>
                <c:formatCode>General</c:formatCode>
                <c:ptCount val="199"/>
                <c:pt idx="0">
                  <c:v>6.0525638031141398E-3</c:v>
                </c:pt>
                <c:pt idx="1">
                  <c:v>1.45677347294529E-2</c:v>
                </c:pt>
                <c:pt idx="2">
                  <c:v>2.60024246975653E-2</c:v>
                </c:pt>
                <c:pt idx="3">
                  <c:v>4.0749467827229102E-2</c:v>
                </c:pt>
                <c:pt idx="4">
                  <c:v>5.9078064080080997E-2</c:v>
                </c:pt>
                <c:pt idx="5">
                  <c:v>8.1077873360180006E-2</c:v>
                </c:pt>
                <c:pt idx="6">
                  <c:v>0.106620427933157</c:v>
                </c:pt>
                <c:pt idx="7">
                  <c:v>0.13534998430940601</c:v>
                </c:pt>
                <c:pt idx="8">
                  <c:v>0.16670939121862599</c:v>
                </c:pt>
                <c:pt idx="9">
                  <c:v>0.19999693907793101</c:v>
                </c:pt>
                <c:pt idx="10">
                  <c:v>0.23444143356472399</c:v>
                </c:pt>
                <c:pt idx="11">
                  <c:v>0.26927866266078998</c:v>
                </c:pt>
                <c:pt idx="12">
                  <c:v>0.303814320637872</c:v>
                </c:pt>
                <c:pt idx="13">
                  <c:v>0.33746465634212902</c:v>
                </c:pt>
                <c:pt idx="14">
                  <c:v>0.36977340153288502</c:v>
                </c:pt>
                <c:pt idx="15">
                  <c:v>0.40040911774030702</c:v>
                </c:pt>
                <c:pt idx="16">
                  <c:v>0.42914977240778701</c:v>
                </c:pt>
                <c:pt idx="17">
                  <c:v>0.45586141403025698</c:v>
                </c:pt>
                <c:pt idx="18">
                  <c:v>0.480476302528768</c:v>
                </c:pt>
                <c:pt idx="19">
                  <c:v>0.50297382189561202</c:v>
                </c:pt>
                <c:pt idx="20">
                  <c:v>0.52336566282937202</c:v>
                </c:pt>
                <c:pt idx="21">
                  <c:v>0.54168542847963497</c:v>
                </c:pt>
                <c:pt idx="22">
                  <c:v>0.55798202738362501</c:v>
                </c:pt>
                <c:pt idx="23">
                  <c:v>0.57231587728017597</c:v>
                </c:pt>
                <c:pt idx="24">
                  <c:v>0.58475691318786704</c:v>
                </c:pt>
                <c:pt idx="25">
                  <c:v>0.59538354322869402</c:v>
                </c:pt>
                <c:pt idx="26">
                  <c:v>0.60428192465162001</c:v>
                </c:pt>
                <c:pt idx="27">
                  <c:v>0.61154517033064404</c:v>
                </c:pt>
                <c:pt idx="28">
                  <c:v>0.61727230073452499</c:v>
                </c:pt>
                <c:pt idx="29">
                  <c:v>0.62156690844749096</c:v>
                </c:pt>
                <c:pt idx="30">
                  <c:v>0.62453559840312201</c:v>
                </c:pt>
                <c:pt idx="31">
                  <c:v>0.62628631394501999</c:v>
                </c:pt>
                <c:pt idx="32">
                  <c:v>0.62692666859180901</c:v>
                </c:pt>
                <c:pt idx="33">
                  <c:v>0.62656238903255601</c:v>
                </c:pt>
                <c:pt idx="34">
                  <c:v>0.62529594803544097</c:v>
                </c:pt>
                <c:pt idx="35">
                  <c:v>0.62322543549771403</c:v>
                </c:pt>
                <c:pt idx="36">
                  <c:v>0.62044368763954405</c:v>
                </c:pt>
                <c:pt idx="37">
                  <c:v>0.61703767149449495</c:v>
                </c:pt>
                <c:pt idx="38">
                  <c:v>0.61308810547399695</c:v>
                </c:pt>
                <c:pt idx="39">
                  <c:v>0.60866928663747499</c:v>
                </c:pt>
                <c:pt idx="40">
                  <c:v>0.60384909040430901</c:v>
                </c:pt>
                <c:pt idx="41">
                  <c:v>0.59868910753767202</c:v>
                </c:pt>
                <c:pt idx="42">
                  <c:v>0.593244885064243</c:v>
                </c:pt>
                <c:pt idx="43">
                  <c:v>0.58756624128965695</c:v>
                </c:pt>
                <c:pt idx="44">
                  <c:v>0.58169762938338898</c:v>
                </c:pt>
                <c:pt idx="45">
                  <c:v>0.57567852853188195</c:v>
                </c:pt>
                <c:pt idx="46">
                  <c:v>0.569543845995925</c:v>
                </c:pt>
                <c:pt idx="47">
                  <c:v>0.56332431732333899</c:v>
                </c:pt>
                <c:pt idx="48">
                  <c:v>0.55704689534834095</c:v>
                </c:pt>
                <c:pt idx="49">
                  <c:v>0.55073512142484005</c:v>
                </c:pt>
                <c:pt idx="50">
                  <c:v>0.544409474615559</c:v>
                </c:pt>
                <c:pt idx="51">
                  <c:v>0.53808769634459297</c:v>
                </c:pt>
                <c:pt idx="52">
                  <c:v>0.53178508938412905</c:v>
                </c:pt>
                <c:pt idx="53">
                  <c:v>0.52551479105562904</c:v>
                </c:pt>
                <c:pt idx="54">
                  <c:v>0.51928802124782403</c:v>
                </c:pt>
                <c:pt idx="55">
                  <c:v>0.51311430634757205</c:v>
                </c:pt>
                <c:pt idx="56">
                  <c:v>0.50700168049608596</c:v>
                </c:pt>
                <c:pt idx="57">
                  <c:v>0.50095686576487997</c:v>
                </c:pt>
                <c:pt idx="58">
                  <c:v>0.49498543292781599</c:v>
                </c:pt>
                <c:pt idx="59">
                  <c:v>0.48909194451562399</c:v>
                </c:pt>
                <c:pt idx="60">
                  <c:v>0.48328008179888798</c:v>
                </c:pt>
                <c:pt idx="61">
                  <c:v>0.47755275727150198</c:v>
                </c:pt>
                <c:pt idx="62">
                  <c:v>0.47191221411157602</c:v>
                </c:pt>
                <c:pt idx="63">
                  <c:v>0.46636011399007399</c:v>
                </c:pt>
                <c:pt idx="64">
                  <c:v>0.46089761448586303</c:v>
                </c:pt>
                <c:pt idx="65">
                  <c:v>0.45552543725418099</c:v>
                </c:pt>
                <c:pt idx="66">
                  <c:v>0.45024392798698898</c:v>
                </c:pt>
                <c:pt idx="67">
                  <c:v>0.44505310910044799</c:v>
                </c:pt>
                <c:pt idx="68">
                  <c:v>0.43995272598820101</c:v>
                </c:pt>
                <c:pt idx="69">
                  <c:v>0.434942287589759</c:v>
                </c:pt>
                <c:pt idx="70">
                  <c:v>0.43002110194152099</c:v>
                </c:pt>
                <c:pt idx="71">
                  <c:v>0.42518830730363</c:v>
                </c:pt>
                <c:pt idx="72">
                  <c:v>0.420442899388702</c:v>
                </c:pt>
                <c:pt idx="73">
                  <c:v>0.415783755158183</c:v>
                </c:pt>
                <c:pt idx="74">
                  <c:v>0.41120965359806999</c:v>
                </c:pt>
                <c:pt idx="75">
                  <c:v>0.40671929383761901</c:v>
                </c:pt>
                <c:pt idx="76">
                  <c:v>0.40231131093184702</c:v>
                </c:pt>
                <c:pt idx="77">
                  <c:v>0.39798428959063997</c:v>
                </c:pt>
                <c:pt idx="78">
                  <c:v>0.39373677610365099</c:v>
                </c:pt>
                <c:pt idx="79">
                  <c:v>0.389567288680436</c:v>
                </c:pt>
                <c:pt idx="80">
                  <c:v>0.38547432639900903</c:v>
                </c:pt>
                <c:pt idx="81">
                  <c:v>0.38145637693282403</c:v>
                </c:pt>
                <c:pt idx="82">
                  <c:v>0.37751192320579002</c:v>
                </c:pt>
                <c:pt idx="83">
                  <c:v>0.37363944910692498</c:v>
                </c:pt>
                <c:pt idx="84">
                  <c:v>0.36983744438043298</c:v>
                </c:pt>
                <c:pt idx="85">
                  <c:v>0.36610440879304301</c:v>
                </c:pt>
                <c:pt idx="86">
                  <c:v>0.362438855668201</c:v>
                </c:pt>
                <c:pt idx="87">
                  <c:v>0.35883931486591603</c:v>
                </c:pt>
                <c:pt idx="88">
                  <c:v>0.35530433527757699</c:v>
                </c:pt>
                <c:pt idx="89">
                  <c:v>0.35183248689670799</c:v>
                </c:pt>
                <c:pt idx="90">
                  <c:v>0.34842236251931002</c:v>
                </c:pt>
                <c:pt idx="91">
                  <c:v>0.34507257912096301</c:v>
                </c:pt>
                <c:pt idx="92">
                  <c:v>0.34178177895219403</c:v>
                </c:pt>
                <c:pt idx="93">
                  <c:v>0.33854863038861099</c:v>
                </c:pt>
                <c:pt idx="94">
                  <c:v>0.33537182856793102</c:v>
                </c:pt>
                <c:pt idx="95">
                  <c:v>0.33225009584211501</c:v>
                </c:pt>
                <c:pt idx="96">
                  <c:v>0.32918218206947503</c:v>
                </c:pt>
                <c:pt idx="97">
                  <c:v>0.32616686476855999</c:v>
                </c:pt>
                <c:pt idx="98">
                  <c:v>0.32320294915303399</c:v>
                </c:pt>
                <c:pt idx="99">
                  <c:v>0.32028926806439101</c:v>
                </c:pt>
                <c:pt idx="100">
                  <c:v>0.31742468181734301</c:v>
                </c:pt>
                <c:pt idx="101">
                  <c:v>0.31460807797087798</c:v>
                </c:pt>
                <c:pt idx="102">
                  <c:v>0.311838371036398</c:v>
                </c:pt>
                <c:pt idx="103">
                  <c:v>0.30911450213296399</c:v>
                </c:pt>
                <c:pt idx="104">
                  <c:v>0.30643543859841699</c:v>
                </c:pt>
                <c:pt idx="105">
                  <c:v>0.30380017356404398</c:v>
                </c:pt>
                <c:pt idx="106">
                  <c:v>0.301207725499544</c:v>
                </c:pt>
                <c:pt idx="107">
                  <c:v>0.298657137734129</c:v>
                </c:pt>
                <c:pt idx="108">
                  <c:v>0.296147477958912</c:v>
                </c:pt>
                <c:pt idx="109">
                  <c:v>0.29367783771503497</c:v>
                </c:pt>
                <c:pt idx="110">
                  <c:v>0.29124733187142698</c:v>
                </c:pt>
                <c:pt idx="111">
                  <c:v>0.28885509809555998</c:v>
                </c:pt>
                <c:pt idx="112">
                  <c:v>0.28650029632010998</c:v>
                </c:pt>
                <c:pt idx="113">
                  <c:v>0.28418210820807499</c:v>
                </c:pt>
                <c:pt idx="114">
                  <c:v>0.28189973661848</c:v>
                </c:pt>
                <c:pt idx="115">
                  <c:v>0.27965240507455602</c:v>
                </c:pt>
                <c:pt idx="116">
                  <c:v>0.27743935723597501</c:v>
                </c:pt>
                <c:pt idx="117">
                  <c:v>0.27525985637648198</c:v>
                </c:pt>
                <c:pt idx="118">
                  <c:v>0.27311318486807401</c:v>
                </c:pt>
                <c:pt idx="119">
                  <c:v>0.27099864367266602</c:v>
                </c:pt>
                <c:pt idx="120">
                  <c:v>0.26891555184205101</c:v>
                </c:pt>
                <c:pt idx="121">
                  <c:v>0.26686324602678402</c:v>
                </c:pt>
                <c:pt idx="122">
                  <c:v>0.26484107999453299</c:v>
                </c:pt>
                <c:pt idx="123">
                  <c:v>0.26284842415829501</c:v>
                </c:pt>
                <c:pt idx="124">
                  <c:v>0.26088466511481301</c:v>
                </c:pt>
                <c:pt idx="125">
                  <c:v>0.25894920519340803</c:v>
                </c:pt>
                <c:pt idx="126">
                  <c:v>0.25704146201542499</c:v>
                </c:pt>
                <c:pt idx="127">
                  <c:v>0.25516086806435101</c:v>
                </c:pt>
                <c:pt idx="128">
                  <c:v>0.25330687026669502</c:v>
                </c:pt>
                <c:pt idx="129">
                  <c:v>0.25147892958360002</c:v>
                </c:pt>
                <c:pt idx="130">
                  <c:v>0.24967652061316301</c:v>
                </c:pt>
                <c:pt idx="131">
                  <c:v>0.247899131203383</c:v>
                </c:pt>
                <c:pt idx="132">
                  <c:v>0.246146262075634</c:v>
                </c:pt>
                <c:pt idx="133">
                  <c:v>0.244417426458542</c:v>
                </c:pt>
                <c:pt idx="134">
                  <c:v>0.24271214973210001</c:v>
                </c:pt>
                <c:pt idx="135">
                  <c:v>0.24102996908187199</c:v>
                </c:pt>
                <c:pt idx="136">
                  <c:v>0.239370433163099</c:v>
                </c:pt>
                <c:pt idx="137">
                  <c:v>0.23773310177450899</c:v>
                </c:pt>
                <c:pt idx="138">
                  <c:v>0.236117545541634</c:v>
                </c:pt>
                <c:pt idx="139">
                  <c:v>0.23452334560943</c:v>
                </c:pt>
                <c:pt idx="140">
                  <c:v>0.23295009334396899</c:v>
                </c:pt>
                <c:pt idx="141">
                  <c:v>0.23139739004300899</c:v>
                </c:pt>
                <c:pt idx="142">
                  <c:v>0.22986484665519899</c:v>
                </c:pt>
                <c:pt idx="143">
                  <c:v>0.228352083507704</c:v>
                </c:pt>
                <c:pt idx="144">
                  <c:v>0.22685873004203999</c:v>
                </c:pt>
                <c:pt idx="145">
                  <c:v>0.225384424557874</c:v>
                </c:pt>
                <c:pt idx="146">
                  <c:v>0.22392881396459</c:v>
                </c:pt>
                <c:pt idx="147">
                  <c:v>0.22249155354039099</c:v>
                </c:pt>
                <c:pt idx="148">
                  <c:v>0.22107230669872399</c:v>
                </c:pt>
                <c:pt idx="149">
                  <c:v>0.219670744761816</c:v>
                </c:pt>
                <c:pt idx="150">
                  <c:v>0.218286546741113</c:v>
                </c:pt>
                <c:pt idx="151">
                  <c:v>0.21691939912441</c:v>
                </c:pt>
                <c:pt idx="152">
                  <c:v>0.21556899566948101</c:v>
                </c:pt>
                <c:pt idx="153">
                  <c:v>0.214235037204004</c:v>
                </c:pt>
                <c:pt idx="154">
                  <c:v>0.212917231431588</c:v>
                </c:pt>
                <c:pt idx="155">
                  <c:v>0.21161529274372001</c:v>
                </c:pt>
                <c:pt idx="156">
                  <c:v>0.21032894203743899</c:v>
                </c:pt>
                <c:pt idx="157">
                  <c:v>0.20905790653857201</c:v>
                </c:pt>
                <c:pt idx="158">
                  <c:v>0.20780191963033301</c:v>
                </c:pt>
                <c:pt idx="159">
                  <c:v>0.20656072068714901</c:v>
                </c:pt>
                <c:pt idx="160">
                  <c:v>0.205334054913519</c:v>
                </c:pt>
                <c:pt idx="161">
                  <c:v>0.20412167318775501</c:v>
                </c:pt>
                <c:pt idx="162">
                  <c:v>0.202923331910461</c:v>
                </c:pt>
                <c:pt idx="163">
                  <c:v>0.20173879285757901</c:v>
                </c:pt>
                <c:pt idx="164">
                  <c:v>0.20056782303786799</c:v>
                </c:pt>
                <c:pt idx="165">
                  <c:v>0.19941019455467601</c:v>
                </c:pt>
                <c:pt idx="166">
                  <c:v>0.198265684471853</c:v>
                </c:pt>
                <c:pt idx="167">
                  <c:v>0.19713407468368899</c:v>
                </c:pt>
                <c:pt idx="168">
                  <c:v>0.19601515178873399</c:v>
                </c:pt>
                <c:pt idx="169">
                  <c:v>0.19490870696738299</c:v>
                </c:pt>
                <c:pt idx="170">
                  <c:v>0.19381453586309999</c:v>
                </c:pt>
                <c:pt idx="171">
                  <c:v>0.192732438467168</c:v>
                </c:pt>
                <c:pt idx="172">
                  <c:v>0.19166221900684399</c:v>
                </c:pt>
                <c:pt idx="173">
                  <c:v>0.190603685836818</c:v>
                </c:pt>
                <c:pt idx="174">
                  <c:v>0.18955665133386701</c:v>
                </c:pt>
                <c:pt idx="175">
                  <c:v>0.188520931794595</c:v>
                </c:pt>
                <c:pt idx="176">
                  <c:v>0.18749634733616799</c:v>
                </c:pt>
                <c:pt idx="177">
                  <c:v>0.18648272179994299</c:v>
                </c:pt>
                <c:pt idx="178">
                  <c:v>0.18547988265790399</c:v>
                </c:pt>
                <c:pt idx="179">
                  <c:v>0.18448766092180199</c:v>
                </c:pt>
                <c:pt idx="180">
                  <c:v>0.18350589105492701</c:v>
                </c:pt>
                <c:pt idx="181">
                  <c:v>0.182534410886425</c:v>
                </c:pt>
                <c:pt idx="182">
                  <c:v>0.18157306152806901</c:v>
                </c:pt>
                <c:pt idx="183">
                  <c:v>0.18062168729341399</c:v>
                </c:pt>
                <c:pt idx="184">
                  <c:v>0.17968013561926399</c:v>
                </c:pt>
                <c:pt idx="185">
                  <c:v>0.178748256989368</c:v>
                </c:pt>
                <c:pt idx="186">
                  <c:v>0.17782590486028199</c:v>
                </c:pt>
                <c:pt idx="187">
                  <c:v>0.17691293558932</c:v>
                </c:pt>
                <c:pt idx="188">
                  <c:v>0.17600920836454201</c:v>
                </c:pt>
                <c:pt idx="189">
                  <c:v>0.175114585136701</c:v>
                </c:pt>
                <c:pt idx="190">
                  <c:v>0.17422893055309399</c:v>
                </c:pt>
                <c:pt idx="191">
                  <c:v>0.17335211189326</c:v>
                </c:pt>
                <c:pt idx="192">
                  <c:v>0.172483999006461</c:v>
                </c:pt>
                <c:pt idx="193">
                  <c:v>0.17162446425089001</c:v>
                </c:pt>
                <c:pt idx="194">
                  <c:v>0.17077338243456799</c:v>
                </c:pt>
                <c:pt idx="195">
                  <c:v>0.16993063075785</c:v>
                </c:pt>
                <c:pt idx="196">
                  <c:v>0.169096088757517</c:v>
                </c:pt>
                <c:pt idx="197">
                  <c:v>0.16826963825239</c:v>
                </c:pt>
                <c:pt idx="198">
                  <c:v>0.16745116329042301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4272"/>
        <c:axId val="576894664"/>
      </c:scatterChart>
      <c:valAx>
        <c:axId val="5768942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4664"/>
        <c:crosses val="autoZero"/>
        <c:crossBetween val="midCat"/>
      </c:valAx>
      <c:valAx>
        <c:axId val="5768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Nc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0.109707</c:v>
                </c:pt>
                <c:pt idx="1">
                  <c:v>0.240144</c:v>
                </c:pt>
                <c:pt idx="2">
                  <c:v>0.39487800000000001</c:v>
                </c:pt>
                <c:pt idx="3">
                  <c:v>0.57709900000000003</c:v>
                </c:pt>
                <c:pt idx="4">
                  <c:v>0.79196200000000005</c:v>
                </c:pt>
                <c:pt idx="5">
                  <c:v>1.0409820000000001</c:v>
                </c:pt>
                <c:pt idx="6">
                  <c:v>1.31206</c:v>
                </c:pt>
                <c:pt idx="7">
                  <c:v>1.613299</c:v>
                </c:pt>
                <c:pt idx="8">
                  <c:v>1.9469460000000001</c:v>
                </c:pt>
                <c:pt idx="9">
                  <c:v>2.2990740000000001</c:v>
                </c:pt>
                <c:pt idx="10">
                  <c:v>2.6641170000000001</c:v>
                </c:pt>
                <c:pt idx="11">
                  <c:v>3.0541960000000001</c:v>
                </c:pt>
                <c:pt idx="12">
                  <c:v>3.4363199999999998</c:v>
                </c:pt>
                <c:pt idx="13">
                  <c:v>3.8152750000000002</c:v>
                </c:pt>
                <c:pt idx="14">
                  <c:v>4.2202979999999997</c:v>
                </c:pt>
                <c:pt idx="15">
                  <c:v>4.5938689999999998</c:v>
                </c:pt>
                <c:pt idx="16">
                  <c:v>4.9894160000000003</c:v>
                </c:pt>
                <c:pt idx="17">
                  <c:v>5.3575689999999998</c:v>
                </c:pt>
                <c:pt idx="18">
                  <c:v>5.7140899999999997</c:v>
                </c:pt>
                <c:pt idx="19">
                  <c:v>6.0811000000000002</c:v>
                </c:pt>
                <c:pt idx="20">
                  <c:v>6.4186909999999999</c:v>
                </c:pt>
                <c:pt idx="21">
                  <c:v>6.7755450000000002</c:v>
                </c:pt>
                <c:pt idx="22">
                  <c:v>7.0858359999999996</c:v>
                </c:pt>
                <c:pt idx="23">
                  <c:v>7.3948369999999999</c:v>
                </c:pt>
                <c:pt idx="24">
                  <c:v>7.7212670000000001</c:v>
                </c:pt>
                <c:pt idx="25">
                  <c:v>8.0171600000000005</c:v>
                </c:pt>
                <c:pt idx="26">
                  <c:v>8.2811570000000003</c:v>
                </c:pt>
                <c:pt idx="27">
                  <c:v>8.5718060000000005</c:v>
                </c:pt>
                <c:pt idx="28">
                  <c:v>8.8315710000000003</c:v>
                </c:pt>
                <c:pt idx="29">
                  <c:v>9.0876269999999995</c:v>
                </c:pt>
                <c:pt idx="30">
                  <c:v>9.3044309999999992</c:v>
                </c:pt>
                <c:pt idx="31">
                  <c:v>9.5303760000000004</c:v>
                </c:pt>
                <c:pt idx="32">
                  <c:v>9.7464209999999998</c:v>
                </c:pt>
                <c:pt idx="33">
                  <c:v>9.9382710000000003</c:v>
                </c:pt>
                <c:pt idx="34">
                  <c:v>10.135396999999999</c:v>
                </c:pt>
                <c:pt idx="35">
                  <c:v>10.314878999999999</c:v>
                </c:pt>
                <c:pt idx="36">
                  <c:v>10.480536000000001</c:v>
                </c:pt>
                <c:pt idx="37">
                  <c:v>10.638304</c:v>
                </c:pt>
                <c:pt idx="38">
                  <c:v>10.786208</c:v>
                </c:pt>
                <c:pt idx="39">
                  <c:v>10.928376999999999</c:v>
                </c:pt>
                <c:pt idx="40">
                  <c:v>11.054107</c:v>
                </c:pt>
                <c:pt idx="41">
                  <c:v>11.17338</c:v>
                </c:pt>
                <c:pt idx="42">
                  <c:v>11.289229000000001</c:v>
                </c:pt>
                <c:pt idx="43">
                  <c:v>11.402168</c:v>
                </c:pt>
                <c:pt idx="44">
                  <c:v>11.504079000000001</c:v>
                </c:pt>
                <c:pt idx="45">
                  <c:v>11.604170999999999</c:v>
                </c:pt>
                <c:pt idx="46">
                  <c:v>11.680528000000001</c:v>
                </c:pt>
                <c:pt idx="47">
                  <c:v>11.774696</c:v>
                </c:pt>
                <c:pt idx="48">
                  <c:v>11.85547</c:v>
                </c:pt>
                <c:pt idx="49">
                  <c:v>11.929062999999999</c:v>
                </c:pt>
                <c:pt idx="50">
                  <c:v>12.004783</c:v>
                </c:pt>
                <c:pt idx="51">
                  <c:v>12.069934999999999</c:v>
                </c:pt>
                <c:pt idx="52">
                  <c:v>12.131618</c:v>
                </c:pt>
                <c:pt idx="53">
                  <c:v>12.188504</c:v>
                </c:pt>
                <c:pt idx="54">
                  <c:v>12.251701000000001</c:v>
                </c:pt>
                <c:pt idx="55">
                  <c:v>12.304989000000001</c:v>
                </c:pt>
                <c:pt idx="56">
                  <c:v>12.357765000000001</c:v>
                </c:pt>
                <c:pt idx="57">
                  <c:v>12.408977999999999</c:v>
                </c:pt>
                <c:pt idx="58">
                  <c:v>12.453604</c:v>
                </c:pt>
                <c:pt idx="59">
                  <c:v>12.501134</c:v>
                </c:pt>
                <c:pt idx="60">
                  <c:v>12.531447</c:v>
                </c:pt>
                <c:pt idx="61">
                  <c:v>12.578541</c:v>
                </c:pt>
                <c:pt idx="62">
                  <c:v>12.615226</c:v>
                </c:pt>
                <c:pt idx="63">
                  <c:v>12.661638999999999</c:v>
                </c:pt>
                <c:pt idx="64">
                  <c:v>12.687787</c:v>
                </c:pt>
                <c:pt idx="65">
                  <c:v>12.721902999999999</c:v>
                </c:pt>
                <c:pt idx="66">
                  <c:v>12.745222</c:v>
                </c:pt>
                <c:pt idx="67">
                  <c:v>12.784487</c:v>
                </c:pt>
                <c:pt idx="68">
                  <c:v>12.809246</c:v>
                </c:pt>
                <c:pt idx="69">
                  <c:v>12.83498</c:v>
                </c:pt>
                <c:pt idx="70">
                  <c:v>12.86378</c:v>
                </c:pt>
                <c:pt idx="71">
                  <c:v>12.889049</c:v>
                </c:pt>
                <c:pt idx="72">
                  <c:v>12.914305000000001</c:v>
                </c:pt>
                <c:pt idx="73">
                  <c:v>12.93689</c:v>
                </c:pt>
                <c:pt idx="74">
                  <c:v>12.959873</c:v>
                </c:pt>
                <c:pt idx="75">
                  <c:v>12.980524000000001</c:v>
                </c:pt>
                <c:pt idx="76">
                  <c:v>13.00468</c:v>
                </c:pt>
                <c:pt idx="77">
                  <c:v>13.025696999999999</c:v>
                </c:pt>
                <c:pt idx="78">
                  <c:v>13.039588</c:v>
                </c:pt>
                <c:pt idx="79">
                  <c:v>13.061866</c:v>
                </c:pt>
                <c:pt idx="80">
                  <c:v>13.076093</c:v>
                </c:pt>
                <c:pt idx="81">
                  <c:v>13.094988000000001</c:v>
                </c:pt>
                <c:pt idx="82">
                  <c:v>13.114089</c:v>
                </c:pt>
                <c:pt idx="83">
                  <c:v>13.130309</c:v>
                </c:pt>
                <c:pt idx="84">
                  <c:v>13.144216</c:v>
                </c:pt>
                <c:pt idx="85">
                  <c:v>13.16154</c:v>
                </c:pt>
                <c:pt idx="86">
                  <c:v>13.170042</c:v>
                </c:pt>
                <c:pt idx="87">
                  <c:v>13.190378000000001</c:v>
                </c:pt>
                <c:pt idx="88">
                  <c:v>13.203499000000001</c:v>
                </c:pt>
                <c:pt idx="89">
                  <c:v>13.210499</c:v>
                </c:pt>
                <c:pt idx="90">
                  <c:v>13.232495</c:v>
                </c:pt>
                <c:pt idx="91">
                  <c:v>13.244355000000001</c:v>
                </c:pt>
                <c:pt idx="92">
                  <c:v>13.255808</c:v>
                </c:pt>
                <c:pt idx="93">
                  <c:v>13.26416</c:v>
                </c:pt>
                <c:pt idx="94">
                  <c:v>13.278867</c:v>
                </c:pt>
                <c:pt idx="95">
                  <c:v>13.293240000000001</c:v>
                </c:pt>
                <c:pt idx="96">
                  <c:v>13.299555</c:v>
                </c:pt>
                <c:pt idx="97">
                  <c:v>13.309735999999999</c:v>
                </c:pt>
                <c:pt idx="98">
                  <c:v>13.318778999999999</c:v>
                </c:pt>
                <c:pt idx="99">
                  <c:v>13.325869000000001</c:v>
                </c:pt>
                <c:pt idx="100">
                  <c:v>13.338838000000001</c:v>
                </c:pt>
                <c:pt idx="101">
                  <c:v>13.349561</c:v>
                </c:pt>
                <c:pt idx="102">
                  <c:v>13.354202000000001</c:v>
                </c:pt>
                <c:pt idx="103">
                  <c:v>13.368321</c:v>
                </c:pt>
                <c:pt idx="104">
                  <c:v>13.373854</c:v>
                </c:pt>
                <c:pt idx="105">
                  <c:v>13.383668999999999</c:v>
                </c:pt>
                <c:pt idx="106">
                  <c:v>13.393096999999999</c:v>
                </c:pt>
                <c:pt idx="107">
                  <c:v>13.398558</c:v>
                </c:pt>
                <c:pt idx="108">
                  <c:v>13.403269999999999</c:v>
                </c:pt>
                <c:pt idx="109">
                  <c:v>13.414933</c:v>
                </c:pt>
                <c:pt idx="110">
                  <c:v>13.421423000000001</c:v>
                </c:pt>
                <c:pt idx="111">
                  <c:v>13.431150000000001</c:v>
                </c:pt>
                <c:pt idx="112">
                  <c:v>13.437122</c:v>
                </c:pt>
                <c:pt idx="113">
                  <c:v>13.445330999999999</c:v>
                </c:pt>
                <c:pt idx="114">
                  <c:v>13.447816</c:v>
                </c:pt>
                <c:pt idx="115">
                  <c:v>13.455638</c:v>
                </c:pt>
                <c:pt idx="116">
                  <c:v>13.464321999999999</c:v>
                </c:pt>
                <c:pt idx="117">
                  <c:v>13.469101</c:v>
                </c:pt>
                <c:pt idx="118">
                  <c:v>13.473371</c:v>
                </c:pt>
                <c:pt idx="119">
                  <c:v>13.480486000000001</c:v>
                </c:pt>
                <c:pt idx="120">
                  <c:v>13.486983</c:v>
                </c:pt>
                <c:pt idx="121">
                  <c:v>13.494066</c:v>
                </c:pt>
                <c:pt idx="122">
                  <c:v>13.497634</c:v>
                </c:pt>
                <c:pt idx="123">
                  <c:v>13.502020999999999</c:v>
                </c:pt>
                <c:pt idx="124">
                  <c:v>13.508996</c:v>
                </c:pt>
                <c:pt idx="125">
                  <c:v>13.5145</c:v>
                </c:pt>
                <c:pt idx="126">
                  <c:v>13.519003</c:v>
                </c:pt>
                <c:pt idx="127">
                  <c:v>13.525585</c:v>
                </c:pt>
                <c:pt idx="128">
                  <c:v>13.529030000000001</c:v>
                </c:pt>
                <c:pt idx="129">
                  <c:v>13.532232</c:v>
                </c:pt>
                <c:pt idx="130">
                  <c:v>13.538040000000001</c:v>
                </c:pt>
                <c:pt idx="131">
                  <c:v>13.543792</c:v>
                </c:pt>
                <c:pt idx="132">
                  <c:v>13.549804</c:v>
                </c:pt>
                <c:pt idx="133">
                  <c:v>13.553074000000001</c:v>
                </c:pt>
                <c:pt idx="134">
                  <c:v>13.556319999999999</c:v>
                </c:pt>
                <c:pt idx="135">
                  <c:v>13.562063</c:v>
                </c:pt>
                <c:pt idx="136">
                  <c:v>13.565443999999999</c:v>
                </c:pt>
                <c:pt idx="137">
                  <c:v>13.568718000000001</c:v>
                </c:pt>
                <c:pt idx="138">
                  <c:v>13.572626</c:v>
                </c:pt>
                <c:pt idx="139">
                  <c:v>13.578029000000001</c:v>
                </c:pt>
                <c:pt idx="140">
                  <c:v>13.581720000000001</c:v>
                </c:pt>
                <c:pt idx="141">
                  <c:v>13.585673999999999</c:v>
                </c:pt>
                <c:pt idx="142">
                  <c:v>13.58916</c:v>
                </c:pt>
                <c:pt idx="143">
                  <c:v>13.591542</c:v>
                </c:pt>
                <c:pt idx="144">
                  <c:v>13.596738</c:v>
                </c:pt>
                <c:pt idx="145">
                  <c:v>13.599541</c:v>
                </c:pt>
                <c:pt idx="146">
                  <c:v>13.603759</c:v>
                </c:pt>
                <c:pt idx="147">
                  <c:v>13.607220999999999</c:v>
                </c:pt>
                <c:pt idx="148">
                  <c:v>13.609767</c:v>
                </c:pt>
                <c:pt idx="149">
                  <c:v>13.61459</c:v>
                </c:pt>
                <c:pt idx="150">
                  <c:v>13.616809999999999</c:v>
                </c:pt>
                <c:pt idx="151">
                  <c:v>13.620421</c:v>
                </c:pt>
                <c:pt idx="152">
                  <c:v>13.624917</c:v>
                </c:pt>
                <c:pt idx="153">
                  <c:v>13.625025000000001</c:v>
                </c:pt>
                <c:pt idx="154">
                  <c:v>13.629871</c:v>
                </c:pt>
                <c:pt idx="155">
                  <c:v>13.631290999999999</c:v>
                </c:pt>
                <c:pt idx="156">
                  <c:v>13.635999</c:v>
                </c:pt>
                <c:pt idx="157">
                  <c:v>13.639405999999999</c:v>
                </c:pt>
                <c:pt idx="158">
                  <c:v>13.642351</c:v>
                </c:pt>
                <c:pt idx="159">
                  <c:v>13.644219</c:v>
                </c:pt>
                <c:pt idx="160">
                  <c:v>13.647719</c:v>
                </c:pt>
                <c:pt idx="161">
                  <c:v>13.648652999999999</c:v>
                </c:pt>
                <c:pt idx="162">
                  <c:v>13.652949</c:v>
                </c:pt>
                <c:pt idx="163">
                  <c:v>13.655566</c:v>
                </c:pt>
                <c:pt idx="164">
                  <c:v>13.657252</c:v>
                </c:pt>
                <c:pt idx="165">
                  <c:v>13.66187</c:v>
                </c:pt>
                <c:pt idx="166">
                  <c:v>13.664673000000001</c:v>
                </c:pt>
                <c:pt idx="167">
                  <c:v>13.665666</c:v>
                </c:pt>
                <c:pt idx="168">
                  <c:v>13.667674</c:v>
                </c:pt>
                <c:pt idx="169">
                  <c:v>13.670332</c:v>
                </c:pt>
                <c:pt idx="170">
                  <c:v>13.671169000000001</c:v>
                </c:pt>
                <c:pt idx="171">
                  <c:v>13.676099000000001</c:v>
                </c:pt>
                <c:pt idx="172">
                  <c:v>13.676613</c:v>
                </c:pt>
                <c:pt idx="173">
                  <c:v>13.680054999999999</c:v>
                </c:pt>
                <c:pt idx="174">
                  <c:v>13.683408</c:v>
                </c:pt>
                <c:pt idx="175">
                  <c:v>13.684468000000001</c:v>
                </c:pt>
                <c:pt idx="176">
                  <c:v>13.684832</c:v>
                </c:pt>
                <c:pt idx="177">
                  <c:v>13.688128000000001</c:v>
                </c:pt>
                <c:pt idx="178">
                  <c:v>13.691074</c:v>
                </c:pt>
                <c:pt idx="179">
                  <c:v>13.694079</c:v>
                </c:pt>
                <c:pt idx="180">
                  <c:v>13.696386</c:v>
                </c:pt>
                <c:pt idx="181">
                  <c:v>13.698333999999999</c:v>
                </c:pt>
                <c:pt idx="182">
                  <c:v>13.697253999999999</c:v>
                </c:pt>
                <c:pt idx="183">
                  <c:v>13.701885000000001</c:v>
                </c:pt>
                <c:pt idx="184">
                  <c:v>13.703443</c:v>
                </c:pt>
                <c:pt idx="185">
                  <c:v>13.705518</c:v>
                </c:pt>
                <c:pt idx="186">
                  <c:v>13.706554000000001</c:v>
                </c:pt>
                <c:pt idx="187">
                  <c:v>13.707236999999999</c:v>
                </c:pt>
                <c:pt idx="188">
                  <c:v>13.710443</c:v>
                </c:pt>
                <c:pt idx="189">
                  <c:v>13.71157</c:v>
                </c:pt>
                <c:pt idx="190">
                  <c:v>13.713666999999999</c:v>
                </c:pt>
                <c:pt idx="191">
                  <c:v>13.717988</c:v>
                </c:pt>
                <c:pt idx="192">
                  <c:v>13.718571000000001</c:v>
                </c:pt>
                <c:pt idx="193">
                  <c:v>13.719215999999999</c:v>
                </c:pt>
                <c:pt idx="194">
                  <c:v>13.720980000000001</c:v>
                </c:pt>
                <c:pt idx="195">
                  <c:v>13.723636000000001</c:v>
                </c:pt>
                <c:pt idx="196">
                  <c:v>13.724909</c:v>
                </c:pt>
                <c:pt idx="197">
                  <c:v>13.72716</c:v>
                </c:pt>
                <c:pt idx="198">
                  <c:v>13.728103000000001</c:v>
                </c:pt>
                <c:pt idx="199">
                  <c:v>13.729589000000001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6F-42E1-972E-D5B593862186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Nc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Sheet1!$K$2:$K$200</c:f>
              <c:numCache>
                <c:formatCode>General</c:formatCode>
                <c:ptCount val="199"/>
                <c:pt idx="0">
                  <c:v>0.10956434480587</c:v>
                </c:pt>
                <c:pt idx="1">
                  <c:v>0.240530972425853</c:v>
                </c:pt>
                <c:pt idx="2">
                  <c:v>0.39625412930334403</c:v>
                </c:pt>
                <c:pt idx="3">
                  <c:v>0.57973446855084598</c:v>
                </c:pt>
                <c:pt idx="4">
                  <c:v>0.79322677324645496</c:v>
                </c:pt>
                <c:pt idx="5">
                  <c:v>1.0378560814912401</c:v>
                </c:pt>
                <c:pt idx="6">
                  <c:v>1.3133307857602901</c:v>
                </c:pt>
                <c:pt idx="7">
                  <c:v>1.61783612606646</c:v>
                </c:pt>
                <c:pt idx="8">
                  <c:v>1.94815335675171</c:v>
                </c:pt>
                <c:pt idx="9">
                  <c:v>2.2999890752279999</c:v>
                </c:pt>
                <c:pt idx="10">
                  <c:v>2.6684403008138999</c:v>
                </c:pt>
                <c:pt idx="11">
                  <c:v>3.0484891179620801</c:v>
                </c:pt>
                <c:pt idx="12">
                  <c:v>3.4354269671952098</c:v>
                </c:pt>
                <c:pt idx="13">
                  <c:v>3.82514469771092</c:v>
                </c:pt>
                <c:pt idx="14">
                  <c:v>4.2142706241003403</c:v>
                </c:pt>
                <c:pt idx="15">
                  <c:v>4.6001766652337901</c:v>
                </c:pt>
                <c:pt idx="16">
                  <c:v>4.98089311631123</c:v>
                </c:pt>
                <c:pt idx="17">
                  <c:v>5.3549762696987599</c:v>
                </c:pt>
                <c:pt idx="18">
                  <c:v>5.7213657689349304</c:v>
                </c:pt>
                <c:pt idx="19">
                  <c:v>6.0792567276284402</c:v>
                </c:pt>
                <c:pt idx="20">
                  <c:v>6.4279998956837199</c:v>
                </c:pt>
                <c:pt idx="21">
                  <c:v>6.7670338322460299</c:v>
                </c:pt>
                <c:pt idx="22">
                  <c:v>7.0958467734946602</c:v>
                </c:pt>
                <c:pt idx="23">
                  <c:v>7.4139623811276598</c:v>
                </c:pt>
                <c:pt idx="24">
                  <c:v>7.7209422036384296</c:v>
                </c:pt>
                <c:pt idx="25">
                  <c:v>8.0163978191948306</c:v>
                </c:pt>
                <c:pt idx="26">
                  <c:v>8.3000066780738297</c:v>
                </c:pt>
                <c:pt idx="27">
                  <c:v>8.5715271577099106</c:v>
                </c:pt>
                <c:pt idx="28">
                  <c:v>8.8308099323703697</c:v>
                </c:pt>
                <c:pt idx="29">
                  <c:v>9.0778042002203403</c:v>
                </c:pt>
                <c:pt idx="30">
                  <c:v>9.3125584624382096</c:v>
                </c:pt>
                <c:pt idx="31">
                  <c:v>9.5352163579483893</c:v>
                </c:pt>
                <c:pt idx="32">
                  <c:v>9.7460085346807794</c:v>
                </c:pt>
                <c:pt idx="33">
                  <c:v>9.9452417372189892</c:v>
                </c:pt>
                <c:pt idx="34">
                  <c:v>10.1332862837215</c:v>
                </c:pt>
                <c:pt idx="35">
                  <c:v>10.310562966108201</c:v>
                </c:pt>
                <c:pt idx="36">
                  <c:v>10.4775302007998</c:v>
                </c:pt>
                <c:pt idx="37">
                  <c:v>10.6346720314862</c:v>
                </c:pt>
                <c:pt idx="38">
                  <c:v>10.7824873729384</c:v>
                </c:pt>
                <c:pt idx="39">
                  <c:v>10.921480704005299</c:v>
                </c:pt>
                <c:pt idx="40">
                  <c:v>11.052154275998101</c:v>
                </c:pt>
                <c:pt idx="41">
                  <c:v>11.175001799678499</c:v>
                </c:pt>
                <c:pt idx="42">
                  <c:v>11.290503505713</c:v>
                </c:pt>
                <c:pt idx="43">
                  <c:v>11.3991224334855</c:v>
                </c:pt>
                <c:pt idx="44">
                  <c:v>11.5013017848646</c:v>
                </c:pt>
                <c:pt idx="45">
                  <c:v>11.597463176746</c:v>
                </c:pt>
                <c:pt idx="46">
                  <c:v>11.6880056337166</c:v>
                </c:pt>
                <c:pt idx="47">
                  <c:v>11.7733051759167</c:v>
                </c:pt>
                <c:pt idx="48">
                  <c:v>11.853714874062399</c:v>
                </c:pt>
                <c:pt idx="49">
                  <c:v>11.929565261488101</c:v>
                </c:pt>
                <c:pt idx="50">
                  <c:v>12.001165010560999</c:v>
                </c:pt>
                <c:pt idx="51">
                  <c:v>12.0688017970636</c:v>
                </c:pt>
                <c:pt idx="52">
                  <c:v>12.1327432906631</c:v>
                </c:pt>
                <c:pt idx="53">
                  <c:v>12.1932382222281</c:v>
                </c:pt>
                <c:pt idx="54">
                  <c:v>12.250517489504601</c:v>
                </c:pt>
                <c:pt idx="55">
                  <c:v>12.3047952716467</c:v>
                </c:pt>
                <c:pt idx="56">
                  <c:v>12.356270130481599</c:v>
                </c:pt>
                <c:pt idx="57">
                  <c:v>12.4051260823675</c:v>
                </c:pt>
                <c:pt idx="58">
                  <c:v>12.451533629289299</c:v>
                </c:pt>
                <c:pt idx="59">
                  <c:v>12.495650741604999</c:v>
                </c:pt>
                <c:pt idx="60">
                  <c:v>12.537623787792301</c:v>
                </c:pt>
                <c:pt idx="61">
                  <c:v>12.577588408794</c:v>
                </c:pt>
                <c:pt idx="62">
                  <c:v>12.615670336257599</c:v>
                </c:pt>
                <c:pt idx="63">
                  <c:v>12.6519861552168</c:v>
                </c:pt>
                <c:pt idx="64">
                  <c:v>12.6866440126652</c:v>
                </c:pt>
                <c:pt idx="65">
                  <c:v>12.719744274100901</c:v>
                </c:pt>
                <c:pt idx="66">
                  <c:v>12.751380130531601</c:v>
                </c:pt>
                <c:pt idx="67">
                  <c:v>12.781638158686</c:v>
                </c:pt>
                <c:pt idx="68">
                  <c:v>12.810598837297899</c:v>
                </c:pt>
                <c:pt idx="69">
                  <c:v>12.83833702237</c:v>
                </c:pt>
                <c:pt idx="70">
                  <c:v>12.8649223842898</c:v>
                </c:pt>
                <c:pt idx="71">
                  <c:v>12.890419809589799</c:v>
                </c:pt>
                <c:pt idx="72">
                  <c:v>12.914889770033801</c:v>
                </c:pt>
                <c:pt idx="73">
                  <c:v>12.9383886615748</c:v>
                </c:pt>
                <c:pt idx="74">
                  <c:v>12.9609691155853</c:v>
                </c:pt>
                <c:pt idx="75">
                  <c:v>12.982680284608399</c:v>
                </c:pt>
                <c:pt idx="76">
                  <c:v>13.003568104722101</c:v>
                </c:pt>
                <c:pt idx="77">
                  <c:v>13.023675536462999</c:v>
                </c:pt>
                <c:pt idx="78">
                  <c:v>13.043042786101701</c:v>
                </c:pt>
                <c:pt idx="79">
                  <c:v>13.0617075089297</c:v>
                </c:pt>
                <c:pt idx="80">
                  <c:v>13.0797049960774</c:v>
                </c:pt>
                <c:pt idx="81">
                  <c:v>13.0970683462645</c:v>
                </c:pt>
                <c:pt idx="82">
                  <c:v>13.1138286237617</c:v>
                </c:pt>
                <c:pt idx="83">
                  <c:v>13.1300150037381</c:v>
                </c:pt>
                <c:pt idx="84">
                  <c:v>13.1456549060665</c:v>
                </c:pt>
                <c:pt idx="85">
                  <c:v>13.1607741185667</c:v>
                </c:pt>
                <c:pt idx="86">
                  <c:v>13.1753969105816</c:v>
                </c:pt>
                <c:pt idx="87">
                  <c:v>13.189546137703299</c:v>
                </c:pt>
                <c:pt idx="88">
                  <c:v>13.203243338394399</c:v>
                </c:pt>
                <c:pt idx="89">
                  <c:v>13.216508823183901</c:v>
                </c:pt>
                <c:pt idx="90">
                  <c:v>13.2293617570588</c:v>
                </c:pt>
                <c:pt idx="91">
                  <c:v>13.241820235616601</c:v>
                </c:pt>
                <c:pt idx="92">
                  <c:v>13.2539013554942</c:v>
                </c:pt>
                <c:pt idx="93">
                  <c:v>13.2656212795457</c:v>
                </c:pt>
                <c:pt idx="94">
                  <c:v>13.276995297197001</c:v>
                </c:pt>
                <c:pt idx="95">
                  <c:v>13.288037880370201</c:v>
                </c:pt>
                <c:pt idx="96">
                  <c:v>13.2987627353357</c:v>
                </c:pt>
                <c:pt idx="97">
                  <c:v>13.3091828508199</c:v>
                </c:pt>
                <c:pt idx="98">
                  <c:v>13.319310542665299</c:v>
                </c:pt>
                <c:pt idx="99">
                  <c:v>13.329157495318301</c:v>
                </c:pt>
                <c:pt idx="100">
                  <c:v>13.3387348003938</c:v>
                </c:pt>
                <c:pt idx="101">
                  <c:v>13.348052992544201</c:v>
                </c:pt>
                <c:pt idx="102">
                  <c:v>13.3571220828435</c:v>
                </c:pt>
                <c:pt idx="103">
                  <c:v>13.365951589877</c:v>
                </c:pt>
                <c:pt idx="104">
                  <c:v>13.374550568712399</c:v>
                </c:pt>
                <c:pt idx="105">
                  <c:v>13.382927637914101</c:v>
                </c:pt>
                <c:pt idx="106">
                  <c:v>13.3910910047461</c:v>
                </c:pt>
                <c:pt idx="107">
                  <c:v>13.3990484887023</c:v>
                </c:pt>
                <c:pt idx="108">
                  <c:v>13.4068075434849</c:v>
                </c:pt>
                <c:pt idx="109">
                  <c:v>13.4143752775481</c:v>
                </c:pt>
                <c:pt idx="110">
                  <c:v>13.421758473311</c:v>
                </c:pt>
                <c:pt idx="111">
                  <c:v>13.428963605135699</c:v>
                </c:pt>
                <c:pt idx="112">
                  <c:v>13.4359968561612</c:v>
                </c:pt>
                <c:pt idx="113">
                  <c:v>13.4428641340734</c:v>
                </c:pt>
                <c:pt idx="114">
                  <c:v>13.4495710858876</c:v>
                </c:pt>
                <c:pt idx="115">
                  <c:v>13.4561231118125</c:v>
                </c:pt>
                <c:pt idx="116">
                  <c:v>13.462525378260899</c:v>
                </c:pt>
                <c:pt idx="117">
                  <c:v>13.4687828300649</c:v>
                </c:pt>
                <c:pt idx="118">
                  <c:v>13.474900201951</c:v>
                </c:pt>
                <c:pt idx="119">
                  <c:v>13.4808820293268</c:v>
                </c:pt>
                <c:pt idx="120">
                  <c:v>13.4867326584233</c:v>
                </c:pt>
                <c:pt idx="121">
                  <c:v>13.492456255838899</c:v>
                </c:pt>
                <c:pt idx="122">
                  <c:v>13.4980568175238</c:v>
                </c:pt>
                <c:pt idx="123">
                  <c:v>13.503538177240999</c:v>
                </c:pt>
                <c:pt idx="124">
                  <c:v>13.508904014540599</c:v>
                </c:pt>
                <c:pt idx="125">
                  <c:v>13.5141578622768</c:v>
                </c:pt>
                <c:pt idx="126">
                  <c:v>13.5193031136988</c:v>
                </c:pt>
                <c:pt idx="127">
                  <c:v>13.5243430291421</c:v>
                </c:pt>
                <c:pt idx="128">
                  <c:v>13.529280742346399</c:v>
                </c:pt>
                <c:pt idx="129">
                  <c:v>13.534119266423</c:v>
                </c:pt>
                <c:pt idx="130">
                  <c:v>13.5388614994944</c:v>
                </c:pt>
                <c:pt idx="131">
                  <c:v>13.543510230025801</c:v>
                </c:pt>
                <c:pt idx="132">
                  <c:v>13.5480681418689</c:v>
                </c:pt>
                <c:pt idx="133">
                  <c:v>13.5525378190335</c:v>
                </c:pt>
                <c:pt idx="134">
                  <c:v>13.5569217502063</c:v>
                </c:pt>
                <c:pt idx="135">
                  <c:v>13.561222333029299</c:v>
                </c:pt>
                <c:pt idx="136">
                  <c:v>13.565441878154701</c:v>
                </c:pt>
                <c:pt idx="137">
                  <c:v>13.5695826130881</c:v>
                </c:pt>
                <c:pt idx="138">
                  <c:v>13.5736466858332</c:v>
                </c:pt>
                <c:pt idx="139">
                  <c:v>13.5776361683497</c:v>
                </c:pt>
                <c:pt idx="140">
                  <c:v>13.5815530598344</c:v>
                </c:pt>
                <c:pt idx="141">
                  <c:v>13.585399289837801</c:v>
                </c:pt>
                <c:pt idx="142">
                  <c:v>13.5891767212229</c:v>
                </c:pt>
                <c:pt idx="143">
                  <c:v>13.5928871529778</c:v>
                </c:pt>
                <c:pt idx="144">
                  <c:v>13.596532322888701</c:v>
                </c:pt>
                <c:pt idx="145">
                  <c:v>13.6001139100815</c:v>
                </c:pt>
                <c:pt idx="146">
                  <c:v>13.603633537440899</c:v>
                </c:pt>
                <c:pt idx="147">
                  <c:v>13.607092773910299</c:v>
                </c:pt>
                <c:pt idx="148">
                  <c:v>13.6104931366839</c:v>
                </c:pt>
                <c:pt idx="149">
                  <c:v>13.613836093291599</c:v>
                </c:pt>
                <c:pt idx="150">
                  <c:v>13.617123063587799</c:v>
                </c:pt>
                <c:pt idx="151">
                  <c:v>13.620355421644399</c:v>
                </c:pt>
                <c:pt idx="152">
                  <c:v>13.6235344975572</c:v>
                </c:pt>
                <c:pt idx="153">
                  <c:v>13.6266615791678</c:v>
                </c:pt>
                <c:pt idx="154">
                  <c:v>13.629737913706199</c:v>
                </c:pt>
                <c:pt idx="155">
                  <c:v>13.632764709358399</c:v>
                </c:pt>
                <c:pt idx="156">
                  <c:v>13.6357431367634</c:v>
                </c:pt>
                <c:pt idx="157">
                  <c:v>13.638674330441599</c:v>
                </c:pt>
                <c:pt idx="158">
                  <c:v>13.641559390160699</c:v>
                </c:pt>
                <c:pt idx="159">
                  <c:v>13.6443993822392</c:v>
                </c:pt>
                <c:pt idx="160">
                  <c:v>13.6471953407936</c:v>
                </c:pt>
                <c:pt idx="161">
                  <c:v>13.6499482689307</c:v>
                </c:pt>
                <c:pt idx="162">
                  <c:v>13.652659139887</c:v>
                </c:pt>
                <c:pt idx="163">
                  <c:v>13.6553288981201</c:v>
                </c:pt>
                <c:pt idx="164">
                  <c:v>13.6579584603522</c:v>
                </c:pt>
                <c:pt idx="165">
                  <c:v>13.6605487165693</c:v>
                </c:pt>
                <c:pt idx="166">
                  <c:v>13.663100530978101</c:v>
                </c:pt>
                <c:pt idx="167">
                  <c:v>13.6656147429222</c:v>
                </c:pt>
                <c:pt idx="168">
                  <c:v>13.668092167760699</c:v>
                </c:pt>
                <c:pt idx="169">
                  <c:v>13.670533597708999</c:v>
                </c:pt>
                <c:pt idx="170">
                  <c:v>13.6729398026458</c:v>
                </c:pt>
                <c:pt idx="171">
                  <c:v>13.675311530886701</c:v>
                </c:pt>
                <c:pt idx="172">
                  <c:v>13.677649509925899</c:v>
                </c:pt>
                <c:pt idx="173">
                  <c:v>13.6799544471481</c:v>
                </c:pt>
                <c:pt idx="174">
                  <c:v>13.682227030511401</c:v>
                </c:pt>
                <c:pt idx="175">
                  <c:v>13.684467929203301</c:v>
                </c:pt>
                <c:pt idx="176">
                  <c:v>13.6866777942701</c:v>
                </c:pt>
                <c:pt idx="177">
                  <c:v>13.6888572592212</c:v>
                </c:pt>
                <c:pt idx="178">
                  <c:v>13.6910069406108</c:v>
                </c:pt>
                <c:pt idx="179">
                  <c:v>13.6931274385951</c:v>
                </c:pt>
                <c:pt idx="180">
                  <c:v>13.695219337469201</c:v>
                </c:pt>
                <c:pt idx="181">
                  <c:v>13.697283206182799</c:v>
                </c:pt>
                <c:pt idx="182">
                  <c:v>13.6993195988358</c:v>
                </c:pt>
                <c:pt idx="183">
                  <c:v>13.7013290551557</c:v>
                </c:pt>
                <c:pt idx="184">
                  <c:v>13.703312100955801</c:v>
                </c:pt>
                <c:pt idx="185">
                  <c:v>13.705269248577499</c:v>
                </c:pt>
                <c:pt idx="186">
                  <c:v>13.7072009973145</c:v>
                </c:pt>
                <c:pt idx="187">
                  <c:v>13.7091078338226</c:v>
                </c:pt>
                <c:pt idx="188">
                  <c:v>13.710990232513</c:v>
                </c:pt>
                <c:pt idx="189">
                  <c:v>13.7128486559323</c:v>
                </c:pt>
                <c:pt idx="190">
                  <c:v>13.7146835551276</c:v>
                </c:pt>
                <c:pt idx="191">
                  <c:v>13.716495369998899</c:v>
                </c:pt>
                <c:pt idx="192">
                  <c:v>13.7182845296384</c:v>
                </c:pt>
                <c:pt idx="193">
                  <c:v>13.7200514526579</c:v>
                </c:pt>
                <c:pt idx="194">
                  <c:v>13.7217965475042</c:v>
                </c:pt>
                <c:pt idx="195">
                  <c:v>13.7235202127631</c:v>
                </c:pt>
                <c:pt idx="196">
                  <c:v>13.725222837453201</c:v>
                </c:pt>
                <c:pt idx="197">
                  <c:v>13.726904801309001</c:v>
                </c:pt>
                <c:pt idx="198">
                  <c:v>13.7285664750537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6F-42E1-972E-D5B59386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220</xdr:row>
      <xdr:rowOff>0</xdr:rowOff>
    </xdr:from>
    <xdr:to>
      <xdr:col>8</xdr:col>
      <xdr:colOff>0</xdr:colOff>
      <xdr:row>234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B1:E203" totalsRowShown="0" headerRowDxfId="20" dataDxfId="19">
  <autoFilter ref="B1:E203" xr:uid="{00000000-0009-0000-0100-000006000000}"/>
  <tableColumns count="4">
    <tableColumn id="1" xr3:uid="{00000000-0010-0000-0000-000001000000}" name="Pb Simulation" dataDxfId="18"/>
    <tableColumn id="2" xr3:uid="{00000000-0010-0000-0000-000002000000}" name="Pb Analytic" dataDxfId="17"/>
    <tableColumn id="3" xr3:uid="{00000000-0010-0000-0000-000003000000}" name="Absolute Error" dataDxfId="16">
      <calculatedColumnFormula>B2-C2</calculatedColumnFormula>
    </tableColumn>
    <tableColumn id="4" xr3:uid="{00000000-0010-0000-0000-000004000000}" name="Relative Error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F1:I203" totalsRowShown="0" headerRowDxfId="14" dataDxfId="13">
  <autoFilter ref="F1:I203" xr:uid="{00000000-0009-0000-0100-000007000000}"/>
  <tableColumns count="4">
    <tableColumn id="1" xr3:uid="{00000000-0010-0000-0100-000001000000}" name="Pd Simulation" dataDxfId="12"/>
    <tableColumn id="2" xr3:uid="{00000000-0010-0000-0100-000002000000}" name="Pd Analytic" dataDxfId="11">
      <calculatedColumnFormula>ABS(Table7[[#This Row],[Pd Analytic]]-Table7[[#This Row],[Pd Simulation]])</calculatedColumnFormula>
    </tableColumn>
    <tableColumn id="3" xr3:uid="{00000000-0010-0000-0100-000003000000}" name="Absolute Error" dataDxfId="10">
      <calculatedColumnFormula>F2-G2</calculatedColumnFormula>
    </tableColumn>
    <tableColumn id="4" xr3:uid="{00000000-0010-0000-0100-000004000000}" name="Relative Error" dataDxfId="9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e11" displayName="Table11" ref="A1:A203" totalsRowShown="0" headerRowDxfId="8" dataDxfId="7">
  <autoFilter ref="A1:A203" xr:uid="{00000000-0009-0000-0100-00000B000000}"/>
  <tableColumns count="1">
    <tableColumn id="1" xr3:uid="{00000000-0010-0000-0200-000001000000}" name="lambda" dataDxfId="6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J1:M203" totalsRowShown="0" headerRowDxfId="5" dataDxfId="4">
  <autoFilter ref="J1:M203" xr:uid="{00000000-0009-0000-0100-000002000000}"/>
  <tableColumns count="4">
    <tableColumn id="1" xr3:uid="{00000000-0010-0000-0300-000001000000}" name="Nc Simulation" dataDxfId="3"/>
    <tableColumn id="2" xr3:uid="{00000000-0010-0000-0300-000002000000}" name="Nc Analytic" dataDxfId="2"/>
    <tableColumn id="3" xr3:uid="{00000000-0010-0000-0300-000003000000}" name="Absolute Error" dataDxfId="1">
      <calculatedColumnFormula>J2 - K2</calculatedColumnFormula>
    </tableColumn>
    <tableColumn id="4" xr3:uid="{00000000-0010-0000-0300-000004000000}" name="Relative Error" dataDxfId="0">
      <calculatedColumnFormula>100*IF(Table2[[#This Row],[Nc Analytic]]&gt;0, Table2[[#This Row],[Absolute Error]]/Table2[[#This Row],[Nc Analytic]],1)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3"/>
  <sheetViews>
    <sheetView tabSelected="1" zoomScale="90" zoomScaleNormal="115" workbookViewId="0">
      <pane xSplit="1" ySplit="1" topLeftCell="B193" activePane="bottomRight" state="frozen"/>
      <selection pane="topRight" activeCell="B1" sqref="B1"/>
      <selection pane="bottomLeft" activeCell="A2" sqref="A2"/>
      <selection pane="bottomRight" activeCell="I198" sqref="I198"/>
    </sheetView>
  </sheetViews>
  <sheetFormatPr baseColWidth="10" defaultColWidth="9.1640625" defaultRowHeight="15" x14ac:dyDescent="0.2"/>
  <cols>
    <col min="1" max="1" width="9.6640625" style="1" customWidth="1"/>
    <col min="2" max="2" width="13" style="1" customWidth="1"/>
    <col min="3" max="3" width="15.33203125" style="1" customWidth="1"/>
    <col min="4" max="4" width="15.83203125" style="1" customWidth="1"/>
    <col min="5" max="5" width="15.1640625" style="1" customWidth="1"/>
    <col min="6" max="6" width="13.83203125" style="1" customWidth="1"/>
    <col min="7" max="7" width="15.33203125" style="1" customWidth="1"/>
    <col min="8" max="8" width="15.83203125" style="1" customWidth="1"/>
    <col min="9" max="11" width="15.1640625" style="1" customWidth="1"/>
    <col min="12" max="12" width="14.5" style="1" customWidth="1"/>
    <col min="13" max="13" width="14" style="1" customWidth="1"/>
    <col min="14" max="16384" width="9.1640625" style="1"/>
  </cols>
  <sheetData>
    <row r="1" spans="1:13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</v>
      </c>
      <c r="I1" s="1" t="s">
        <v>4</v>
      </c>
      <c r="J1" s="1" t="s">
        <v>9</v>
      </c>
      <c r="K1" s="1" t="s">
        <v>10</v>
      </c>
      <c r="L1" s="1" t="s">
        <v>3</v>
      </c>
      <c r="M1" s="1" t="s">
        <v>4</v>
      </c>
    </row>
    <row r="2" spans="1:13" x14ac:dyDescent="0.2">
      <c r="A2" s="1">
        <v>0.1</v>
      </c>
      <c r="B2">
        <v>0</v>
      </c>
      <c r="C2" s="4">
        <v>1.4543918015136501E-19</v>
      </c>
      <c r="D2" s="2">
        <f>ABS(Table6[[#This Row],[Pb Analytic]]-Table6[[#This Row],[Pb Simulation]])</f>
        <v>1.4543918015136501E-19</v>
      </c>
      <c r="E2" s="1">
        <f>100*IF(Table6[[#This Row],[Pb Analytic]]&gt;0, Table6[[#This Row],[Absolute Error]]/Table6[[#This Row],[Pb Analytic]],1)</f>
        <v>100</v>
      </c>
      <c r="F2">
        <v>6.1050000000000002E-3</v>
      </c>
      <c r="G2">
        <v>6.0525638031141398E-3</v>
      </c>
      <c r="H2" s="2">
        <f>ABS(Table7[[#This Row],[Pd Analytic]]-Table7[[#This Row],[Pd Simulation]])</f>
        <v>5.2436196885860369E-5</v>
      </c>
      <c r="I2" s="1">
        <f>100*IF(Table7[[#This Row],[Pd Analytic]]&gt;0, Table7[[#This Row],[Absolute Error]]/Table7[[#This Row],[Pd Analytic]],1)</f>
        <v>0.86634686707277864</v>
      </c>
      <c r="J2">
        <v>0.109707</v>
      </c>
      <c r="K2">
        <v>0.10956434480587</v>
      </c>
      <c r="L2" s="2">
        <f>ABS(Table2[[#This Row],[Nc Analytic]]-Table2[[#This Row],[Nc Simulation]])</f>
        <v>1.4265519412999528E-4</v>
      </c>
      <c r="M2" s="1">
        <f>100*IF(Table2[[#This Row],[Nc Analytic]]&gt;0, Table2[[#This Row],[Absolute Error]]/Table2[[#This Row],[Nc Analytic]],1)</f>
        <v>0.13020220618555867</v>
      </c>
    </row>
    <row r="3" spans="1:13" x14ac:dyDescent="0.2">
      <c r="A3" s="1">
        <v>0.2</v>
      </c>
      <c r="B3">
        <v>0</v>
      </c>
      <c r="C3" s="4">
        <v>2.1243969299996199E-15</v>
      </c>
      <c r="D3" s="2">
        <f>ABS(Table6[[#This Row],[Pb Analytic]]-Table6[[#This Row],[Pb Simulation]])</f>
        <v>2.1243969299996199E-15</v>
      </c>
      <c r="E3" s="1">
        <f>100*IF(Table6[[#This Row],[Pb Analytic]]&gt;0, Table6[[#This Row],[Absolute Error]]/Table6[[#This Row],[Pb Analytic]],1)</f>
        <v>100</v>
      </c>
      <c r="F3">
        <v>1.468E-2</v>
      </c>
      <c r="G3">
        <v>1.45677347294529E-2</v>
      </c>
      <c r="H3" s="2">
        <f>ABS(Table7[[#This Row],[Pd Analytic]]-Table7[[#This Row],[Pd Simulation]])</f>
        <v>1.1226527054710063E-4</v>
      </c>
      <c r="I3" s="1">
        <f>100*IF(Table7[[#This Row],[Pd Analytic]]&gt;0, Table7[[#This Row],[Absolute Error]]/Table7[[#This Row],[Pd Analytic]],1)</f>
        <v>0.77064329239963325</v>
      </c>
      <c r="J3">
        <v>0.240144</v>
      </c>
      <c r="K3">
        <v>0.240530972425853</v>
      </c>
      <c r="L3" s="2">
        <f>ABS(Table2[[#This Row],[Nc Analytic]]-Table2[[#This Row],[Nc Simulation]])</f>
        <v>3.8697242585300495E-4</v>
      </c>
      <c r="M3" s="1">
        <f>100*IF(Table2[[#This Row],[Nc Analytic]]&gt;0, Table2[[#This Row],[Absolute Error]]/Table2[[#This Row],[Nc Analytic]],1)</f>
        <v>0.16088257655562199</v>
      </c>
    </row>
    <row r="4" spans="1:13" x14ac:dyDescent="0.2">
      <c r="A4" s="1">
        <v>0.3</v>
      </c>
      <c r="B4">
        <v>0</v>
      </c>
      <c r="C4" s="4">
        <v>5.4670810330876104E-13</v>
      </c>
      <c r="D4" s="2">
        <f>ABS(Table6[[#This Row],[Pb Analytic]]-Table6[[#This Row],[Pb Simulation]])</f>
        <v>5.4670810330876104E-13</v>
      </c>
      <c r="E4" s="1">
        <f>100*IF(Table6[[#This Row],[Pb Analytic]]&gt;0, Table6[[#This Row],[Absolute Error]]/Table6[[#This Row],[Pb Analytic]],1)</f>
        <v>100</v>
      </c>
      <c r="F4">
        <v>2.5623E-2</v>
      </c>
      <c r="G4">
        <v>2.60024246975653E-2</v>
      </c>
      <c r="H4" s="2">
        <f>ABS(Table7[[#This Row],[Pd Analytic]]-Table7[[#This Row],[Pd Simulation]])</f>
        <v>3.794246975653004E-4</v>
      </c>
      <c r="I4" s="1">
        <f>100*IF(Table7[[#This Row],[Pd Analytic]]&gt;0, Table7[[#This Row],[Absolute Error]]/Table7[[#This Row],[Pd Analytic]],1)</f>
        <v>1.4591896793410473</v>
      </c>
      <c r="J4">
        <v>0.39487800000000001</v>
      </c>
      <c r="K4">
        <v>0.39625412930334403</v>
      </c>
      <c r="L4" s="2">
        <f>ABS(Table2[[#This Row],[Nc Analytic]]-Table2[[#This Row],[Nc Simulation]])</f>
        <v>1.3761293033440203E-3</v>
      </c>
      <c r="M4" s="1">
        <f>100*IF(Table2[[#This Row],[Nc Analytic]]&gt;0, Table2[[#This Row],[Absolute Error]]/Table2[[#This Row],[Nc Analytic]],1)</f>
        <v>0.34728453322704766</v>
      </c>
    </row>
    <row r="5" spans="1:13" x14ac:dyDescent="0.2">
      <c r="A5" s="1">
        <v>0.4</v>
      </c>
      <c r="B5">
        <v>0</v>
      </c>
      <c r="C5" s="4">
        <v>2.6716455337060601E-11</v>
      </c>
      <c r="D5" s="2">
        <f>ABS(Table6[[#This Row],[Pb Analytic]]-Table6[[#This Row],[Pb Simulation]])</f>
        <v>2.6716455337060601E-11</v>
      </c>
      <c r="E5" s="1">
        <f>100*IF(Table6[[#This Row],[Pb Analytic]]&gt;0, Table6[[#This Row],[Absolute Error]]/Table6[[#This Row],[Pb Analytic]],1)</f>
        <v>100</v>
      </c>
      <c r="F5">
        <v>4.0501000000000002E-2</v>
      </c>
      <c r="G5">
        <v>4.0749467827229102E-2</v>
      </c>
      <c r="H5" s="2">
        <f>ABS(Table7[[#This Row],[Pd Analytic]]-Table7[[#This Row],[Pd Simulation]])</f>
        <v>2.4846782722909994E-4</v>
      </c>
      <c r="I5" s="1">
        <f>100*IF(Table7[[#This Row],[Pd Analytic]]&gt;0, Table7[[#This Row],[Absolute Error]]/Table7[[#This Row],[Pd Analytic]],1)</f>
        <v>0.6097449622718063</v>
      </c>
      <c r="J5">
        <v>0.57709900000000003</v>
      </c>
      <c r="K5">
        <v>0.57973446855084598</v>
      </c>
      <c r="L5" s="2">
        <f>ABS(Table2[[#This Row],[Nc Analytic]]-Table2[[#This Row],[Nc Simulation]])</f>
        <v>2.6354685508459541E-3</v>
      </c>
      <c r="M5" s="1">
        <f>100*IF(Table2[[#This Row],[Nc Analytic]]&gt;0, Table2[[#This Row],[Absolute Error]]/Table2[[#This Row],[Nc Analytic]],1)</f>
        <v>0.45459925083181574</v>
      </c>
    </row>
    <row r="6" spans="1:13" x14ac:dyDescent="0.2">
      <c r="A6" s="1">
        <v>0.5</v>
      </c>
      <c r="B6">
        <v>0</v>
      </c>
      <c r="C6" s="4">
        <v>5.2194528472673295E-10</v>
      </c>
      <c r="D6" s="2">
        <f>ABS(Table6[[#This Row],[Pb Analytic]]-Table6[[#This Row],[Pb Simulation]])</f>
        <v>5.2194528472673295E-10</v>
      </c>
      <c r="E6" s="1">
        <f>100*IF(Table6[[#This Row],[Pb Analytic]]&gt;0, Table6[[#This Row],[Absolute Error]]/Table6[[#This Row],[Pb Analytic]],1)</f>
        <v>100</v>
      </c>
      <c r="F6">
        <v>5.8977000000000002E-2</v>
      </c>
      <c r="G6">
        <v>5.9078064080080997E-2</v>
      </c>
      <c r="H6" s="2">
        <f>ABS(Table7[[#This Row],[Pd Analytic]]-Table7[[#This Row],[Pd Simulation]])</f>
        <v>1.0106408008099532E-4</v>
      </c>
      <c r="I6" s="1">
        <f>100*IF(Table7[[#This Row],[Pd Analytic]]&gt;0, Table7[[#This Row],[Absolute Error]]/Table7[[#This Row],[Pd Analytic]],1)</f>
        <v>0.17106870655748263</v>
      </c>
      <c r="J6">
        <v>0.79196200000000005</v>
      </c>
      <c r="K6">
        <v>0.79322677324645496</v>
      </c>
      <c r="L6" s="2">
        <f>ABS(Table2[[#This Row],[Nc Analytic]]-Table2[[#This Row],[Nc Simulation]])</f>
        <v>1.2647732464549089E-3</v>
      </c>
      <c r="M6" s="1">
        <f>100*IF(Table2[[#This Row],[Nc Analytic]]&gt;0, Table2[[#This Row],[Absolute Error]]/Table2[[#This Row],[Nc Analytic]],1)</f>
        <v>0.15944661591269119</v>
      </c>
    </row>
    <row r="7" spans="1:13" x14ac:dyDescent="0.2">
      <c r="A7" s="1">
        <v>0.6</v>
      </c>
      <c r="B7">
        <v>0</v>
      </c>
      <c r="C7" s="4">
        <v>5.6776543546754799E-9</v>
      </c>
      <c r="D7" s="2">
        <f>ABS(Table6[[#This Row],[Pb Analytic]]-Table6[[#This Row],[Pb Simulation]])</f>
        <v>5.6776543546754799E-9</v>
      </c>
      <c r="E7" s="1">
        <f>100*IF(Table6[[#This Row],[Pb Analytic]]&gt;0, Table6[[#This Row],[Absolute Error]]/Table6[[#This Row],[Pb Analytic]],1)</f>
        <v>100</v>
      </c>
      <c r="F7">
        <v>8.1312999999999996E-2</v>
      </c>
      <c r="G7">
        <v>8.1077873360180006E-2</v>
      </c>
      <c r="H7" s="2">
        <f>ABS(Table7[[#This Row],[Pd Analytic]]-Table7[[#This Row],[Pd Simulation]])</f>
        <v>2.3512663981999082E-4</v>
      </c>
      <c r="I7" s="1">
        <f>100*IF(Table7[[#This Row],[Pd Analytic]]&gt;0, Table7[[#This Row],[Absolute Error]]/Table7[[#This Row],[Pd Analytic]],1)</f>
        <v>0.29000099543245939</v>
      </c>
      <c r="J7">
        <v>1.0409820000000001</v>
      </c>
      <c r="K7">
        <v>1.0378560814912401</v>
      </c>
      <c r="L7" s="2">
        <f>ABS(Table2[[#This Row],[Nc Analytic]]-Table2[[#This Row],[Nc Simulation]])</f>
        <v>3.1259185087599839E-3</v>
      </c>
      <c r="M7" s="1">
        <f>100*IF(Table2[[#This Row],[Nc Analytic]]&gt;0, Table2[[#This Row],[Absolute Error]]/Table2[[#This Row],[Nc Analytic]],1)</f>
        <v>0.30118997850535484</v>
      </c>
    </row>
    <row r="8" spans="1:13" x14ac:dyDescent="0.2">
      <c r="A8" s="1">
        <v>0.7</v>
      </c>
      <c r="B8">
        <v>0</v>
      </c>
      <c r="C8" s="4">
        <v>4.1032414236405201E-8</v>
      </c>
      <c r="D8" s="2">
        <f>ABS(Table6[[#This Row],[Pb Analytic]]-Table6[[#This Row],[Pb Simulation]])</f>
        <v>4.1032414236405201E-8</v>
      </c>
      <c r="E8" s="1">
        <f>100*IF(Table6[[#This Row],[Pb Analytic]]&gt;0, Table6[[#This Row],[Absolute Error]]/Table6[[#This Row],[Pb Analytic]],1)</f>
        <v>100</v>
      </c>
      <c r="F8">
        <v>0.106438</v>
      </c>
      <c r="G8">
        <v>0.106620427933157</v>
      </c>
      <c r="H8" s="2">
        <f>ABS(Table7[[#This Row],[Pd Analytic]]-Table7[[#This Row],[Pd Simulation]])</f>
        <v>1.8242793315699501E-4</v>
      </c>
      <c r="I8" s="1">
        <f>100*IF(Table7[[#This Row],[Pd Analytic]]&gt;0, Table7[[#This Row],[Absolute Error]]/Table7[[#This Row],[Pd Analytic]],1)</f>
        <v>0.17110035730804196</v>
      </c>
      <c r="J8">
        <v>1.31206</v>
      </c>
      <c r="K8">
        <v>1.3133307857602901</v>
      </c>
      <c r="L8" s="2">
        <f>ABS(Table2[[#This Row],[Nc Analytic]]-Table2[[#This Row],[Nc Simulation]])</f>
        <v>1.2707857602900496E-3</v>
      </c>
      <c r="M8" s="1">
        <f>100*IF(Table2[[#This Row],[Nc Analytic]]&gt;0, Table2[[#This Row],[Absolute Error]]/Table2[[#This Row],[Nc Analytic]],1)</f>
        <v>9.6760524771707768E-2</v>
      </c>
    </row>
    <row r="9" spans="1:13" x14ac:dyDescent="0.2">
      <c r="A9" s="1">
        <v>0.8</v>
      </c>
      <c r="B9">
        <v>0</v>
      </c>
      <c r="C9" s="4">
        <v>2.1895372475134299E-7</v>
      </c>
      <c r="D9" s="2">
        <f>ABS(Table6[[#This Row],[Pb Analytic]]-Table6[[#This Row],[Pb Simulation]])</f>
        <v>2.1895372475134299E-7</v>
      </c>
      <c r="E9" s="1">
        <f>100*IF(Table6[[#This Row],[Pb Analytic]]&gt;0, Table6[[#This Row],[Absolute Error]]/Table6[[#This Row],[Pb Analytic]],1)</f>
        <v>100</v>
      </c>
      <c r="F9">
        <v>0.13503499999999999</v>
      </c>
      <c r="G9">
        <v>0.13534998430940601</v>
      </c>
      <c r="H9" s="2">
        <f>ABS(Table7[[#This Row],[Pd Analytic]]-Table7[[#This Row],[Pd Simulation]])</f>
        <v>3.1498430940601896E-4</v>
      </c>
      <c r="I9" s="1">
        <f>100*IF(Table7[[#This Row],[Pd Analytic]]&gt;0, Table7[[#This Row],[Absolute Error]]/Table7[[#This Row],[Pd Analytic]],1)</f>
        <v>0.23271839373543943</v>
      </c>
      <c r="J9">
        <v>1.613299</v>
      </c>
      <c r="K9">
        <v>1.61783612606646</v>
      </c>
      <c r="L9" s="2">
        <f>ABS(Table2[[#This Row],[Nc Analytic]]-Table2[[#This Row],[Nc Simulation]])</f>
        <v>4.5371260664599511E-3</v>
      </c>
      <c r="M9" s="1">
        <f>100*IF(Table2[[#This Row],[Nc Analytic]]&gt;0, Table2[[#This Row],[Absolute Error]]/Table2[[#This Row],[Nc Analytic]],1)</f>
        <v>0.28044410638123973</v>
      </c>
    </row>
    <row r="10" spans="1:13" x14ac:dyDescent="0.2">
      <c r="A10" s="1">
        <v>0.9</v>
      </c>
      <c r="B10" s="4">
        <v>3.0000000000000001E-6</v>
      </c>
      <c r="C10" s="4">
        <v>9.2374120861864399E-7</v>
      </c>
      <c r="D10" s="2">
        <f>ABS(Table6[[#This Row],[Pb Analytic]]-Table6[[#This Row],[Pb Simulation]])</f>
        <v>2.0762587913813563E-6</v>
      </c>
      <c r="E10" s="1">
        <f>100*IF(Table6[[#This Row],[Pb Analytic]]&gt;0, Table6[[#This Row],[Absolute Error]]/Table6[[#This Row],[Pb Analytic]],1)</f>
        <v>224.76628432395898</v>
      </c>
      <c r="F10">
        <v>0.166628</v>
      </c>
      <c r="G10">
        <v>0.16670939121862599</v>
      </c>
      <c r="H10" s="2">
        <f>ABS(Table7[[#This Row],[Pd Analytic]]-Table7[[#This Row],[Pd Simulation]])</f>
        <v>8.1391218625992412E-5</v>
      </c>
      <c r="I10" s="1">
        <f>100*IF(Table7[[#This Row],[Pd Analytic]]&gt;0, Table7[[#This Row],[Absolute Error]]/Table7[[#This Row],[Pd Analytic]],1)</f>
        <v>4.882221573183862E-2</v>
      </c>
      <c r="J10">
        <v>1.9469460000000001</v>
      </c>
      <c r="K10">
        <v>1.94815335675171</v>
      </c>
      <c r="L10" s="2">
        <f>ABS(Table2[[#This Row],[Nc Analytic]]-Table2[[#This Row],[Nc Simulation]])</f>
        <v>1.2073567517099093E-3</v>
      </c>
      <c r="M10" s="1">
        <f>100*IF(Table2[[#This Row],[Nc Analytic]]&gt;0, Table2[[#This Row],[Absolute Error]]/Table2[[#This Row],[Nc Analytic]],1)</f>
        <v>6.1974420418473529E-2</v>
      </c>
    </row>
    <row r="11" spans="1:13" x14ac:dyDescent="0.2">
      <c r="A11" s="1">
        <v>1</v>
      </c>
      <c r="B11" s="4">
        <v>5.0000000000000004E-6</v>
      </c>
      <c r="C11" s="4">
        <v>3.2298124386325701E-6</v>
      </c>
      <c r="D11" s="2">
        <f>ABS(Table6[[#This Row],[Pb Analytic]]-Table6[[#This Row],[Pb Simulation]])</f>
        <v>1.7701875613674303E-6</v>
      </c>
      <c r="E11" s="1">
        <f>100*IF(Table6[[#This Row],[Pb Analytic]]&gt;0, Table6[[#This Row],[Absolute Error]]/Table6[[#This Row],[Pb Analytic]],1)</f>
        <v>54.807751069188647</v>
      </c>
      <c r="F11">
        <v>0.199517</v>
      </c>
      <c r="G11">
        <v>0.19999693907793101</v>
      </c>
      <c r="H11" s="2">
        <f>ABS(Table7[[#This Row],[Pd Analytic]]-Table7[[#This Row],[Pd Simulation]])</f>
        <v>4.7993907793100754E-4</v>
      </c>
      <c r="I11" s="1">
        <f>100*IF(Table7[[#This Row],[Pd Analytic]]&gt;0, Table7[[#This Row],[Absolute Error]]/Table7[[#This Row],[Pd Analytic]],1)</f>
        <v>0.23997321166200147</v>
      </c>
      <c r="J11">
        <v>2.2990740000000001</v>
      </c>
      <c r="K11">
        <v>2.2999890752279999</v>
      </c>
      <c r="L11" s="2">
        <f>ABS(Table2[[#This Row],[Nc Analytic]]-Table2[[#This Row],[Nc Simulation]])</f>
        <v>9.1507522799982866E-4</v>
      </c>
      <c r="M11" s="1">
        <f>100*IF(Table2[[#This Row],[Nc Analytic]]&gt;0, Table2[[#This Row],[Absolute Error]]/Table2[[#This Row],[Nc Analytic]],1)</f>
        <v>3.9786068458134587E-2</v>
      </c>
    </row>
    <row r="12" spans="1:13" x14ac:dyDescent="0.2">
      <c r="A12" s="1">
        <v>1.1000000000000001</v>
      </c>
      <c r="B12" s="4">
        <v>1.0000000000000001E-5</v>
      </c>
      <c r="C12" s="4">
        <v>9.6831417356870606E-6</v>
      </c>
      <c r="D12" s="2">
        <f>ABS(Table6[[#This Row],[Pb Analytic]]-Table6[[#This Row],[Pb Simulation]])</f>
        <v>3.1685826431294024E-7</v>
      </c>
      <c r="E12" s="1">
        <f>100*IF(Table6[[#This Row],[Pb Analytic]]&gt;0, Table6[[#This Row],[Absolute Error]]/Table6[[#This Row],[Pb Analytic]],1)</f>
        <v>3.2722671314947736</v>
      </c>
      <c r="F12">
        <v>0.234129</v>
      </c>
      <c r="G12">
        <v>0.23444143356472399</v>
      </c>
      <c r="H12" s="2">
        <f>ABS(Table7[[#This Row],[Pd Analytic]]-Table7[[#This Row],[Pd Simulation]])</f>
        <v>3.1243356472399064E-4</v>
      </c>
      <c r="I12" s="1">
        <f>100*IF(Table7[[#This Row],[Pd Analytic]]&gt;0, Table7[[#This Row],[Absolute Error]]/Table7[[#This Row],[Pd Analytic]],1)</f>
        <v>0.13326721304053737</v>
      </c>
      <c r="J12">
        <v>2.6641170000000001</v>
      </c>
      <c r="K12">
        <v>2.6684403008138999</v>
      </c>
      <c r="L12" s="2">
        <f>ABS(Table2[[#This Row],[Nc Analytic]]-Table2[[#This Row],[Nc Simulation]])</f>
        <v>4.3233008138998663E-3</v>
      </c>
      <c r="M12" s="1">
        <f>100*IF(Table2[[#This Row],[Nc Analytic]]&gt;0, Table2[[#This Row],[Absolute Error]]/Table2[[#This Row],[Nc Analytic]],1)</f>
        <v>0.16201602159063547</v>
      </c>
    </row>
    <row r="13" spans="1:13" x14ac:dyDescent="0.2">
      <c r="A13" s="1">
        <v>1.2</v>
      </c>
      <c r="B13" s="4">
        <v>3.1000000000000001E-5</v>
      </c>
      <c r="C13" s="4">
        <v>2.5537115239602501E-5</v>
      </c>
      <c r="D13" s="2">
        <f>ABS(Table6[[#This Row],[Pb Analytic]]-Table6[[#This Row],[Pb Simulation]])</f>
        <v>5.4628847603975003E-6</v>
      </c>
      <c r="E13" s="1">
        <f>100*IF(Table6[[#This Row],[Pb Analytic]]&gt;0, Table6[[#This Row],[Absolute Error]]/Table6[[#This Row],[Pb Analytic]],1)</f>
        <v>21.391941529581057</v>
      </c>
      <c r="F13">
        <v>0.26925900000000003</v>
      </c>
      <c r="G13">
        <v>0.26927866266078998</v>
      </c>
      <c r="H13" s="2">
        <f>ABS(Table7[[#This Row],[Pd Analytic]]-Table7[[#This Row],[Pd Simulation]])</f>
        <v>1.9662660789954156E-5</v>
      </c>
      <c r="I13" s="1">
        <f>100*IF(Table7[[#This Row],[Pd Analytic]]&gt;0, Table7[[#This Row],[Absolute Error]]/Table7[[#This Row],[Pd Analytic]],1)</f>
        <v>7.3019750602086085E-3</v>
      </c>
      <c r="J13">
        <v>3.0541960000000001</v>
      </c>
      <c r="K13">
        <v>3.0484891179620801</v>
      </c>
      <c r="L13" s="2">
        <f>ABS(Table2[[#This Row],[Nc Analytic]]-Table2[[#This Row],[Nc Simulation]])</f>
        <v>5.7068820379200247E-3</v>
      </c>
      <c r="M13" s="1">
        <f>100*IF(Table2[[#This Row],[Nc Analytic]]&gt;0, Table2[[#This Row],[Absolute Error]]/Table2[[#This Row],[Nc Analytic]],1)</f>
        <v>0.18720362176444588</v>
      </c>
    </row>
    <row r="14" spans="1:13" x14ac:dyDescent="0.2">
      <c r="A14" s="1">
        <v>1.3</v>
      </c>
      <c r="B14" s="4">
        <v>6.8999999999999997E-5</v>
      </c>
      <c r="C14" s="4">
        <v>6.0429275923156997E-5</v>
      </c>
      <c r="D14" s="2">
        <f>ABS(Table6[[#This Row],[Pb Analytic]]-Table6[[#This Row],[Pb Simulation]])</f>
        <v>8.5707240768429998E-6</v>
      </c>
      <c r="E14" s="1">
        <f>100*IF(Table6[[#This Row],[Pb Analytic]]&gt;0, Table6[[#This Row],[Absolute Error]]/Table6[[#This Row],[Pb Analytic]],1)</f>
        <v>14.183065982358773</v>
      </c>
      <c r="F14">
        <v>0.30416500000000002</v>
      </c>
      <c r="G14">
        <v>0.303814320637872</v>
      </c>
      <c r="H14" s="2">
        <f>ABS(Table7[[#This Row],[Pd Analytic]]-Table7[[#This Row],[Pd Simulation]])</f>
        <v>3.5067936212801465E-4</v>
      </c>
      <c r="I14" s="1">
        <f>100*IF(Table7[[#This Row],[Pd Analytic]]&gt;0, Table7[[#This Row],[Absolute Error]]/Table7[[#This Row],[Pd Analytic]],1)</f>
        <v>0.11542555380264742</v>
      </c>
      <c r="J14">
        <v>3.4363199999999998</v>
      </c>
      <c r="K14">
        <v>3.4354269671952098</v>
      </c>
      <c r="L14" s="2">
        <f>ABS(Table2[[#This Row],[Nc Analytic]]-Table2[[#This Row],[Nc Simulation]])</f>
        <v>8.9303280479002822E-4</v>
      </c>
      <c r="M14" s="1">
        <f>100*IF(Table2[[#This Row],[Nc Analytic]]&gt;0, Table2[[#This Row],[Absolute Error]]/Table2[[#This Row],[Nc Analytic]],1)</f>
        <v>2.5994812677363598E-2</v>
      </c>
    </row>
    <row r="15" spans="1:13" x14ac:dyDescent="0.2">
      <c r="A15" s="1">
        <v>1.4</v>
      </c>
      <c r="B15">
        <v>1.2999999999999999E-4</v>
      </c>
      <c r="C15" s="4">
        <v>1.3033869872194101E-4</v>
      </c>
      <c r="D15" s="2">
        <f>ABS(Table6[[#This Row],[Pb Analytic]]-Table6[[#This Row],[Pb Simulation]])</f>
        <v>3.3869872194101946E-7</v>
      </c>
      <c r="E15" s="1">
        <f>100*IF(Table6[[#This Row],[Pb Analytic]]&gt;0, Table6[[#This Row],[Absolute Error]]/Table6[[#This Row],[Pb Analytic]],1)</f>
        <v>0.25986044456649426</v>
      </c>
      <c r="F15">
        <v>0.33566800000000002</v>
      </c>
      <c r="G15">
        <v>0.33746465634212902</v>
      </c>
      <c r="H15" s="2">
        <f>ABS(Table7[[#This Row],[Pd Analytic]]-Table7[[#This Row],[Pd Simulation]])</f>
        <v>1.7966563421289994E-3</v>
      </c>
      <c r="I15" s="1">
        <f>100*IF(Table7[[#This Row],[Pd Analytic]]&gt;0, Table7[[#This Row],[Absolute Error]]/Table7[[#This Row],[Pd Analytic]],1)</f>
        <v>0.53239837368554244</v>
      </c>
      <c r="J15">
        <v>3.8152750000000002</v>
      </c>
      <c r="K15">
        <v>3.82514469771092</v>
      </c>
      <c r="L15" s="2">
        <f>ABS(Table2[[#This Row],[Nc Analytic]]-Table2[[#This Row],[Nc Simulation]])</f>
        <v>9.8696977109198336E-3</v>
      </c>
      <c r="M15" s="1">
        <f>100*IF(Table2[[#This Row],[Nc Analytic]]&gt;0, Table2[[#This Row],[Absolute Error]]/Table2[[#This Row],[Nc Analytic]],1)</f>
        <v>0.2580215518860281</v>
      </c>
    </row>
    <row r="16" spans="1:13" x14ac:dyDescent="0.2">
      <c r="A16" s="1">
        <v>1.5</v>
      </c>
      <c r="B16">
        <v>2.5599999999999999E-4</v>
      </c>
      <c r="C16" s="4">
        <v>2.5952372216871302E-4</v>
      </c>
      <c r="D16" s="2">
        <f>ABS(Table6[[#This Row],[Pb Analytic]]-Table6[[#This Row],[Pb Simulation]])</f>
        <v>3.523722168713027E-6</v>
      </c>
      <c r="E16" s="1">
        <f>100*IF(Table6[[#This Row],[Pb Analytic]]&gt;0, Table6[[#This Row],[Absolute Error]]/Table6[[#This Row],[Pb Analytic]],1)</f>
        <v>1.3577649623961161</v>
      </c>
      <c r="F16">
        <v>0.37037799999999999</v>
      </c>
      <c r="G16">
        <v>0.36977340153288502</v>
      </c>
      <c r="H16" s="2">
        <f>ABS(Table7[[#This Row],[Pd Analytic]]-Table7[[#This Row],[Pd Simulation]])</f>
        <v>6.0459846711496956E-4</v>
      </c>
      <c r="I16" s="1">
        <f>100*IF(Table7[[#This Row],[Pd Analytic]]&gt;0, Table7[[#This Row],[Absolute Error]]/Table7[[#This Row],[Pd Analytic]],1)</f>
        <v>0.16350512627696423</v>
      </c>
      <c r="J16">
        <v>4.2202979999999997</v>
      </c>
      <c r="K16">
        <v>4.2142706241003403</v>
      </c>
      <c r="L16" s="2">
        <f>ABS(Table2[[#This Row],[Nc Analytic]]-Table2[[#This Row],[Nc Simulation]])</f>
        <v>6.027375899659404E-3</v>
      </c>
      <c r="M16" s="1">
        <f>100*IF(Table2[[#This Row],[Nc Analytic]]&gt;0, Table2[[#This Row],[Absolute Error]]/Table2[[#This Row],[Nc Analytic]],1)</f>
        <v>0.14302299110053293</v>
      </c>
    </row>
    <row r="17" spans="1:13" x14ac:dyDescent="0.2">
      <c r="A17" s="1">
        <v>1.6</v>
      </c>
      <c r="B17" s="4">
        <v>4.3100000000000001E-4</v>
      </c>
      <c r="C17" s="4">
        <v>4.8205704784399199E-4</v>
      </c>
      <c r="D17" s="2">
        <f>ABS(Table6[[#This Row],[Pb Analytic]]-Table6[[#This Row],[Pb Simulation]])</f>
        <v>5.1057047843991975E-5</v>
      </c>
      <c r="E17" s="1">
        <f>100*IF(Table6[[#This Row],[Pb Analytic]]&gt;0, Table6[[#This Row],[Absolute Error]]/Table6[[#This Row],[Pb Analytic]],1)</f>
        <v>10.591494942838292</v>
      </c>
      <c r="F17">
        <v>0.39920499999999998</v>
      </c>
      <c r="G17">
        <v>0.40040911774030702</v>
      </c>
      <c r="H17" s="2">
        <f>ABS(Table7[[#This Row],[Pd Analytic]]-Table7[[#This Row],[Pd Simulation]])</f>
        <v>1.2041177403070424E-3</v>
      </c>
      <c r="I17" s="1">
        <f>100*IF(Table7[[#This Row],[Pd Analytic]]&gt;0, Table7[[#This Row],[Absolute Error]]/Table7[[#This Row],[Pd Analytic]],1)</f>
        <v>0.30072185845877664</v>
      </c>
      <c r="J17">
        <v>4.5938689999999998</v>
      </c>
      <c r="K17">
        <v>4.6001766652337901</v>
      </c>
      <c r="L17" s="2">
        <f>ABS(Table2[[#This Row],[Nc Analytic]]-Table2[[#This Row],[Nc Simulation]])</f>
        <v>6.3076652337903383E-3</v>
      </c>
      <c r="M17" s="1">
        <f>100*IF(Table2[[#This Row],[Nc Analytic]]&gt;0, Table2[[#This Row],[Absolute Error]]/Table2[[#This Row],[Nc Analytic]],1)</f>
        <v>0.1371178911771157</v>
      </c>
    </row>
    <row r="18" spans="1:13" x14ac:dyDescent="0.2">
      <c r="A18" s="1">
        <v>1.7</v>
      </c>
      <c r="B18" s="4">
        <v>8.8199999999999997E-4</v>
      </c>
      <c r="C18" s="4">
        <v>8.4258043296808695E-4</v>
      </c>
      <c r="D18" s="2">
        <f>ABS(Table6[[#This Row],[Pb Analytic]]-Table6[[#This Row],[Pb Simulation]])</f>
        <v>3.9419567031913024E-5</v>
      </c>
      <c r="E18" s="1">
        <f>100*IF(Table6[[#This Row],[Pb Analytic]]&gt;0, Table6[[#This Row],[Absolute Error]]/Table6[[#This Row],[Pb Analytic]],1)</f>
        <v>4.6784337126193449</v>
      </c>
      <c r="F18">
        <v>0.42916199999999999</v>
      </c>
      <c r="G18">
        <v>0.42914977240778701</v>
      </c>
      <c r="H18" s="2">
        <f>ABS(Table7[[#This Row],[Pd Analytic]]-Table7[[#This Row],[Pd Simulation]])</f>
        <v>1.2227592212976646E-5</v>
      </c>
      <c r="I18" s="1">
        <f>100*IF(Table7[[#This Row],[Pd Analytic]]&gt;0, Table7[[#This Row],[Absolute Error]]/Table7[[#This Row],[Pd Analytic]],1)</f>
        <v>2.8492598619760503E-3</v>
      </c>
      <c r="J18">
        <v>4.9894160000000003</v>
      </c>
      <c r="K18">
        <v>4.98089311631123</v>
      </c>
      <c r="L18" s="2">
        <f>ABS(Table2[[#This Row],[Nc Analytic]]-Table2[[#This Row],[Nc Simulation]])</f>
        <v>8.5228836887702997E-3</v>
      </c>
      <c r="M18" s="1">
        <f>100*IF(Table2[[#This Row],[Nc Analytic]]&gt;0, Table2[[#This Row],[Absolute Error]]/Table2[[#This Row],[Nc Analytic]],1)</f>
        <v>0.17111155549312834</v>
      </c>
    </row>
    <row r="19" spans="1:13" x14ac:dyDescent="0.2">
      <c r="A19" s="1">
        <v>1.8</v>
      </c>
      <c r="B19" s="4">
        <v>1.3699999999999999E-3</v>
      </c>
      <c r="C19" s="4">
        <v>1.39599600971435E-3</v>
      </c>
      <c r="D19" s="2">
        <f>ABS(Table6[[#This Row],[Pb Analytic]]-Table6[[#This Row],[Pb Simulation]])</f>
        <v>2.5996009714350119E-5</v>
      </c>
      <c r="E19" s="1">
        <f>100*IF(Table6[[#This Row],[Pb Analytic]]&gt;0, Table6[[#This Row],[Absolute Error]]/Table6[[#This Row],[Pb Analytic]],1)</f>
        <v>1.8621836691115934</v>
      </c>
      <c r="F19">
        <v>0.456592</v>
      </c>
      <c r="G19">
        <v>0.45586141403025698</v>
      </c>
      <c r="H19" s="2">
        <f>ABS(Table7[[#This Row],[Pd Analytic]]-Table7[[#This Row],[Pd Simulation]])</f>
        <v>7.3058596974301393E-4</v>
      </c>
      <c r="I19" s="1">
        <f>100*IF(Table7[[#This Row],[Pd Analytic]]&gt;0, Table7[[#This Row],[Absolute Error]]/Table7[[#This Row],[Pd Analytic]],1)</f>
        <v>0.16026492860712324</v>
      </c>
      <c r="J19">
        <v>5.3575689999999998</v>
      </c>
      <c r="K19">
        <v>5.3549762696987599</v>
      </c>
      <c r="L19" s="2">
        <f>ABS(Table2[[#This Row],[Nc Analytic]]-Table2[[#This Row],[Nc Simulation]])</f>
        <v>2.5927303012398539E-3</v>
      </c>
      <c r="M19" s="1">
        <f>100*IF(Table2[[#This Row],[Nc Analytic]]&gt;0, Table2[[#This Row],[Absolute Error]]/Table2[[#This Row],[Nc Analytic]],1)</f>
        <v>4.84172136468815E-2</v>
      </c>
    </row>
    <row r="20" spans="1:13" x14ac:dyDescent="0.2">
      <c r="A20" s="1">
        <v>1.9</v>
      </c>
      <c r="B20" s="4">
        <v>2.0709999999999999E-3</v>
      </c>
      <c r="C20" s="4">
        <v>2.2059722480612699E-3</v>
      </c>
      <c r="D20" s="2">
        <f>ABS(Table6[[#This Row],[Pb Analytic]]-Table6[[#This Row],[Pb Simulation]])</f>
        <v>1.3497224806127001E-4</v>
      </c>
      <c r="E20" s="1">
        <f>100*IF(Table6[[#This Row],[Pb Analytic]]&gt;0, Table6[[#This Row],[Absolute Error]]/Table6[[#This Row],[Pb Analytic]],1)</f>
        <v>6.1184925685212521</v>
      </c>
      <c r="F20">
        <v>0.48025499999999999</v>
      </c>
      <c r="G20">
        <v>0.480476302528768</v>
      </c>
      <c r="H20" s="2">
        <f>ABS(Table7[[#This Row],[Pd Analytic]]-Table7[[#This Row],[Pd Simulation]])</f>
        <v>2.2130252876800816E-4</v>
      </c>
      <c r="I20" s="1">
        <f>100*IF(Table7[[#This Row],[Pd Analytic]]&gt;0, Table7[[#This Row],[Absolute Error]]/Table7[[#This Row],[Pd Analytic]],1)</f>
        <v>4.6058989299427082E-2</v>
      </c>
      <c r="J20">
        <v>5.7140899999999997</v>
      </c>
      <c r="K20">
        <v>5.7213657689349304</v>
      </c>
      <c r="L20" s="2">
        <f>ABS(Table2[[#This Row],[Nc Analytic]]-Table2[[#This Row],[Nc Simulation]])</f>
        <v>7.2757689349307597E-3</v>
      </c>
      <c r="M20" s="1">
        <f>100*IF(Table2[[#This Row],[Nc Analytic]]&gt;0, Table2[[#This Row],[Absolute Error]]/Table2[[#This Row],[Nc Analytic]],1)</f>
        <v>0.12716839350554565</v>
      </c>
    </row>
    <row r="21" spans="1:13" x14ac:dyDescent="0.2">
      <c r="A21" s="1">
        <v>2</v>
      </c>
      <c r="B21" s="4">
        <v>3.3270000000000001E-3</v>
      </c>
      <c r="C21" s="4">
        <v>3.3423318620708002E-3</v>
      </c>
      <c r="D21" s="2">
        <f>ABS(Table6[[#This Row],[Pb Analytic]]-Table6[[#This Row],[Pb Simulation]])</f>
        <v>1.53318620708001E-5</v>
      </c>
      <c r="E21" s="1">
        <f>100*IF(Table6[[#This Row],[Pb Analytic]]&gt;0, Table6[[#This Row],[Absolute Error]]/Table6[[#This Row],[Pb Analytic]],1)</f>
        <v>0.45871752726855131</v>
      </c>
      <c r="F21">
        <v>0.50361999999999996</v>
      </c>
      <c r="G21">
        <v>0.50297382189561202</v>
      </c>
      <c r="H21" s="2">
        <f>ABS(Table7[[#This Row],[Pd Analytic]]-Table7[[#This Row],[Pd Simulation]])</f>
        <v>6.4617810438793999E-4</v>
      </c>
      <c r="I21" s="1">
        <f>100*IF(Table7[[#This Row],[Pd Analytic]]&gt;0, Table7[[#This Row],[Absolute Error]]/Table7[[#This Row],[Pd Analytic]],1)</f>
        <v>0.12847151805090343</v>
      </c>
      <c r="J21">
        <v>6.0811000000000002</v>
      </c>
      <c r="K21">
        <v>6.0792567276284402</v>
      </c>
      <c r="L21" s="2">
        <f>ABS(Table2[[#This Row],[Nc Analytic]]-Table2[[#This Row],[Nc Simulation]])</f>
        <v>1.8432723715600119E-3</v>
      </c>
      <c r="M21" s="1">
        <f>100*IF(Table2[[#This Row],[Nc Analytic]]&gt;0, Table2[[#This Row],[Absolute Error]]/Table2[[#This Row],[Nc Analytic]],1)</f>
        <v>3.0320686461272135E-2</v>
      </c>
    </row>
    <row r="22" spans="1:13" x14ac:dyDescent="0.2">
      <c r="A22" s="1">
        <v>2.1</v>
      </c>
      <c r="B22">
        <v>4.8310000000000002E-3</v>
      </c>
      <c r="C22">
        <v>4.8775657497805098E-3</v>
      </c>
      <c r="D22" s="2">
        <f>ABS(Table6[[#This Row],[Pb Analytic]]-Table6[[#This Row],[Pb Simulation]])</f>
        <v>4.6565749780509529E-5</v>
      </c>
      <c r="E22" s="1">
        <f>100*IF(Table6[[#This Row],[Pb Analytic]]&gt;0, Table6[[#This Row],[Absolute Error]]/Table6[[#This Row],[Pb Analytic]],1)</f>
        <v>0.95469240537874833</v>
      </c>
      <c r="F22">
        <v>0.52183000000000002</v>
      </c>
      <c r="G22">
        <v>0.52336566282937202</v>
      </c>
      <c r="H22" s="2">
        <f>ABS(Table7[[#This Row],[Pd Analytic]]-Table7[[#This Row],[Pd Simulation]])</f>
        <v>1.5356628293720087E-3</v>
      </c>
      <c r="I22" s="1">
        <f>100*IF(Table7[[#This Row],[Pd Analytic]]&gt;0, Table7[[#This Row],[Absolute Error]]/Table7[[#This Row],[Pd Analytic]],1)</f>
        <v>0.29342063082053327</v>
      </c>
      <c r="J22">
        <v>6.4186909999999999</v>
      </c>
      <c r="K22">
        <v>6.4279998956837199</v>
      </c>
      <c r="L22" s="2">
        <f>ABS(Table2[[#This Row],[Nc Analytic]]-Table2[[#This Row],[Nc Simulation]])</f>
        <v>9.3088956837199532E-3</v>
      </c>
      <c r="M22" s="1">
        <f>100*IF(Table2[[#This Row],[Nc Analytic]]&gt;0, Table2[[#This Row],[Absolute Error]]/Table2[[#This Row],[Nc Analytic]],1)</f>
        <v>0.14481791902284721</v>
      </c>
    </row>
    <row r="23" spans="1:13" x14ac:dyDescent="0.2">
      <c r="A23" s="1">
        <v>2.2000000000000002</v>
      </c>
      <c r="B23">
        <v>7.1329999999999996E-3</v>
      </c>
      <c r="C23">
        <v>6.8828471107956497E-3</v>
      </c>
      <c r="D23" s="2">
        <f>ABS(Table6[[#This Row],[Pb Analytic]]-Table6[[#This Row],[Pb Simulation]])</f>
        <v>2.5015288920434992E-4</v>
      </c>
      <c r="E23" s="1">
        <f>100*IF(Table6[[#This Row],[Pb Analytic]]&gt;0, Table6[[#This Row],[Absolute Error]]/Table6[[#This Row],[Pb Analytic]],1)</f>
        <v>3.6344391380129397</v>
      </c>
      <c r="F23">
        <v>0.54211600000000004</v>
      </c>
      <c r="G23">
        <v>0.54168542847963497</v>
      </c>
      <c r="H23" s="2">
        <f>ABS(Table7[[#This Row],[Pd Analytic]]-Table7[[#This Row],[Pd Simulation]])</f>
        <v>4.3057152036507507E-4</v>
      </c>
      <c r="I23" s="1">
        <f>100*IF(Table7[[#This Row],[Pd Analytic]]&gt;0, Table7[[#This Row],[Absolute Error]]/Table7[[#This Row],[Pd Analytic]],1)</f>
        <v>7.9487373617114512E-2</v>
      </c>
      <c r="J23">
        <v>6.7755450000000002</v>
      </c>
      <c r="K23">
        <v>6.7670338322460299</v>
      </c>
      <c r="L23" s="2">
        <f>ABS(Table2[[#This Row],[Nc Analytic]]-Table2[[#This Row],[Nc Simulation]])</f>
        <v>8.5111677539702058E-3</v>
      </c>
      <c r="M23" s="1">
        <f>100*IF(Table2[[#This Row],[Nc Analytic]]&gt;0, Table2[[#This Row],[Absolute Error]]/Table2[[#This Row],[Nc Analytic]],1)</f>
        <v>0.12577397963363343</v>
      </c>
    </row>
    <row r="24" spans="1:13" x14ac:dyDescent="0.2">
      <c r="A24" s="1">
        <v>2.2999999999999998</v>
      </c>
      <c r="B24">
        <v>9.5420000000000001E-3</v>
      </c>
      <c r="C24">
        <v>9.4239819008111198E-3</v>
      </c>
      <c r="D24" s="2">
        <f>ABS(Table6[[#This Row],[Pb Analytic]]-Table6[[#This Row],[Pb Simulation]])</f>
        <v>1.1801809918888032E-4</v>
      </c>
      <c r="E24" s="1">
        <f>100*IF(Table6[[#This Row],[Pb Analytic]]&gt;0, Table6[[#This Row],[Absolute Error]]/Table6[[#This Row],[Pb Analytic]],1)</f>
        <v>1.2523167004249289</v>
      </c>
      <c r="F24">
        <v>0.55690300000000004</v>
      </c>
      <c r="G24">
        <v>0.55798202738362501</v>
      </c>
      <c r="H24" s="2">
        <f>ABS(Table7[[#This Row],[Pd Analytic]]-Table7[[#This Row],[Pd Simulation]])</f>
        <v>1.0790273836249753E-3</v>
      </c>
      <c r="I24" s="1">
        <f>100*IF(Table7[[#This Row],[Pd Analytic]]&gt;0, Table7[[#This Row],[Absolute Error]]/Table7[[#This Row],[Pd Analytic]],1)</f>
        <v>0.19338031167142236</v>
      </c>
      <c r="J24">
        <v>7.0858359999999996</v>
      </c>
      <c r="K24">
        <v>7.0958467734946602</v>
      </c>
      <c r="L24" s="2">
        <f>ABS(Table2[[#This Row],[Nc Analytic]]-Table2[[#This Row],[Nc Simulation]])</f>
        <v>1.0010773494660619E-2</v>
      </c>
      <c r="M24" s="1">
        <f>100*IF(Table2[[#This Row],[Nc Analytic]]&gt;0, Table2[[#This Row],[Absolute Error]]/Table2[[#This Row],[Nc Analytic]],1)</f>
        <v>0.14107933576094364</v>
      </c>
    </row>
    <row r="25" spans="1:13" x14ac:dyDescent="0.2">
      <c r="A25" s="1">
        <v>2.4</v>
      </c>
      <c r="B25">
        <v>1.2298999999999999E-2</v>
      </c>
      <c r="C25" s="4">
        <v>1.2557720320863001E-2</v>
      </c>
      <c r="D25" s="2">
        <f>ABS(Table6[[#This Row],[Pb Analytic]]-Table6[[#This Row],[Pb Simulation]])</f>
        <v>2.5872032086300158E-4</v>
      </c>
      <c r="E25" s="1">
        <f>100*IF(Table6[[#This Row],[Pb Analytic]]&gt;0, Table6[[#This Row],[Absolute Error]]/Table6[[#This Row],[Pb Analytic]],1)</f>
        <v>2.060249107739498</v>
      </c>
      <c r="F25">
        <v>0.57186700000000001</v>
      </c>
      <c r="G25">
        <v>0.57231587728017597</v>
      </c>
      <c r="H25" s="2">
        <f>ABS(Table7[[#This Row],[Pd Analytic]]-Table7[[#This Row],[Pd Simulation]])</f>
        <v>4.4887728017595219E-4</v>
      </c>
      <c r="I25" s="1">
        <f>100*IF(Table7[[#This Row],[Pd Analytic]]&gt;0, Table7[[#This Row],[Absolute Error]]/Table7[[#This Row],[Pd Analytic]],1)</f>
        <v>7.843173638815637E-2</v>
      </c>
      <c r="J25">
        <v>7.3948369999999999</v>
      </c>
      <c r="K25">
        <v>7.4139623811276598</v>
      </c>
      <c r="L25" s="2">
        <f>ABS(Table2[[#This Row],[Nc Analytic]]-Table2[[#This Row],[Nc Simulation]])</f>
        <v>1.9125381127659935E-2</v>
      </c>
      <c r="M25" s="1">
        <f>100*IF(Table2[[#This Row],[Nc Analytic]]&gt;0, Table2[[#This Row],[Absolute Error]]/Table2[[#This Row],[Nc Analytic]],1)</f>
        <v>0.25796436702112013</v>
      </c>
    </row>
    <row r="26" spans="1:13" x14ac:dyDescent="0.2">
      <c r="A26" s="1">
        <v>2.5</v>
      </c>
      <c r="B26">
        <v>1.6605000000000002E-2</v>
      </c>
      <c r="C26" s="4">
        <v>1.6328778806858801E-2</v>
      </c>
      <c r="D26" s="2">
        <f>ABS(Table6[[#This Row],[Pb Analytic]]-Table6[[#This Row],[Pb Simulation]])</f>
        <v>2.7622119314120105E-4</v>
      </c>
      <c r="E26" s="1">
        <f>100*IF(Table6[[#This Row],[Pb Analytic]]&gt;0, Table6[[#This Row],[Absolute Error]]/Table6[[#This Row],[Pb Analytic]],1)</f>
        <v>1.6916218684104904</v>
      </c>
      <c r="F26">
        <v>0.58468799999999999</v>
      </c>
      <c r="G26">
        <v>0.58475691318786704</v>
      </c>
      <c r="H26" s="2">
        <f>ABS(Table7[[#This Row],[Pd Analytic]]-Table7[[#This Row],[Pd Simulation]])</f>
        <v>6.8913187867059023E-5</v>
      </c>
      <c r="I26" s="1">
        <f>100*IF(Table7[[#This Row],[Pd Analytic]]&gt;0, Table7[[#This Row],[Absolute Error]]/Table7[[#This Row],[Pd Analytic]],1)</f>
        <v>1.1784929141131679E-2</v>
      </c>
      <c r="J26">
        <v>7.7212670000000001</v>
      </c>
      <c r="K26">
        <v>7.7209422036384296</v>
      </c>
      <c r="L26" s="2">
        <f>ABS(Table2[[#This Row],[Nc Analytic]]-Table2[[#This Row],[Nc Simulation]])</f>
        <v>3.2479636157045633E-4</v>
      </c>
      <c r="M26" s="1">
        <f>100*IF(Table2[[#This Row],[Nc Analytic]]&gt;0, Table2[[#This Row],[Absolute Error]]/Table2[[#This Row],[Nc Analytic]],1)</f>
        <v>4.2066933413566904E-3</v>
      </c>
    </row>
    <row r="27" spans="1:13" x14ac:dyDescent="0.2">
      <c r="A27" s="1">
        <v>2.6</v>
      </c>
      <c r="B27">
        <v>2.0986000000000001E-2</v>
      </c>
      <c r="C27" s="4">
        <v>2.0767803845367298E-2</v>
      </c>
      <c r="D27" s="2">
        <f>ABS(Table6[[#This Row],[Pb Analytic]]-Table6[[#This Row],[Pb Simulation]])</f>
        <v>2.1819615463270284E-4</v>
      </c>
      <c r="E27" s="1">
        <f>100*IF(Table6[[#This Row],[Pb Analytic]]&gt;0, Table6[[#This Row],[Absolute Error]]/Table6[[#This Row],[Pb Analytic]],1)</f>
        <v>1.0506462611903769</v>
      </c>
      <c r="F27">
        <v>0.59378799999999998</v>
      </c>
      <c r="G27">
        <v>0.59538354322869402</v>
      </c>
      <c r="H27" s="2">
        <f>ABS(Table7[[#This Row],[Pd Analytic]]-Table7[[#This Row],[Pd Simulation]])</f>
        <v>1.5955432286940407E-3</v>
      </c>
      <c r="I27" s="1">
        <f>100*IF(Table7[[#This Row],[Pd Analytic]]&gt;0, Table7[[#This Row],[Absolute Error]]/Table7[[#This Row],[Pd Analytic]],1)</f>
        <v>0.26798577939215446</v>
      </c>
      <c r="J27">
        <v>8.0171600000000005</v>
      </c>
      <c r="K27">
        <v>8.0163978191948306</v>
      </c>
      <c r="L27" s="2">
        <f>ABS(Table2[[#This Row],[Nc Analytic]]-Table2[[#This Row],[Nc Simulation]])</f>
        <v>7.6218080516987641E-4</v>
      </c>
      <c r="M27" s="1">
        <f>100*IF(Table2[[#This Row],[Nc Analytic]]&gt;0, Table2[[#This Row],[Absolute Error]]/Table2[[#This Row],[Nc Analytic]],1)</f>
        <v>9.5077717244131249E-3</v>
      </c>
    </row>
    <row r="28" spans="1:13" x14ac:dyDescent="0.2">
      <c r="A28" s="1">
        <v>2.7</v>
      </c>
      <c r="B28">
        <v>2.6002999999999998E-2</v>
      </c>
      <c r="C28" s="4">
        <v>2.5890373860333198E-2</v>
      </c>
      <c r="D28" s="2">
        <f>ABS(Table6[[#This Row],[Pb Analytic]]-Table6[[#This Row],[Pb Simulation]])</f>
        <v>1.1262613966680005E-4</v>
      </c>
      <c r="E28" s="1">
        <f>100*IF(Table6[[#This Row],[Pb Analytic]]&gt;0, Table6[[#This Row],[Absolute Error]]/Table6[[#This Row],[Pb Analytic]],1)</f>
        <v>0.43501163897580969</v>
      </c>
      <c r="F28">
        <v>0.60313799999999995</v>
      </c>
      <c r="G28">
        <v>0.60428192465162001</v>
      </c>
      <c r="H28" s="2">
        <f>ABS(Table7[[#This Row],[Pd Analytic]]-Table7[[#This Row],[Pd Simulation]])</f>
        <v>1.1439246516200541E-3</v>
      </c>
      <c r="I28" s="1">
        <f>100*IF(Table7[[#This Row],[Pd Analytic]]&gt;0, Table7[[#This Row],[Absolute Error]]/Table7[[#This Row],[Pd Analytic]],1)</f>
        <v>0.18930313897433693</v>
      </c>
      <c r="J28">
        <v>8.2811570000000003</v>
      </c>
      <c r="K28">
        <v>8.3000066780738297</v>
      </c>
      <c r="L28" s="2">
        <f>ABS(Table2[[#This Row],[Nc Analytic]]-Table2[[#This Row],[Nc Simulation]])</f>
        <v>1.8849678073829423E-2</v>
      </c>
      <c r="M28" s="1">
        <f>100*IF(Table2[[#This Row],[Nc Analytic]]&gt;0, Table2[[#This Row],[Absolute Error]]/Table2[[#This Row],[Nc Analytic]],1)</f>
        <v>0.22710437238110562</v>
      </c>
    </row>
    <row r="29" spans="1:13" x14ac:dyDescent="0.2">
      <c r="A29" s="1">
        <v>2.8</v>
      </c>
      <c r="B29">
        <v>3.1578000000000002E-2</v>
      </c>
      <c r="C29" s="4">
        <v>3.1697008103988802E-2</v>
      </c>
      <c r="D29" s="2">
        <f>ABS(Table6[[#This Row],[Pb Analytic]]-Table6[[#This Row],[Pb Simulation]])</f>
        <v>1.1900810398880052E-4</v>
      </c>
      <c r="E29" s="1">
        <f>100*IF(Table6[[#This Row],[Pb Analytic]]&gt;0, Table6[[#This Row],[Absolute Error]]/Table6[[#This Row],[Pb Analytic]],1)</f>
        <v>0.37545532246566937</v>
      </c>
      <c r="F29">
        <v>0.61169300000000004</v>
      </c>
      <c r="G29">
        <v>0.61154517033064404</v>
      </c>
      <c r="H29" s="2">
        <f>ABS(Table7[[#This Row],[Pd Analytic]]-Table7[[#This Row],[Pd Simulation]])</f>
        <v>1.4782966935600328E-4</v>
      </c>
      <c r="I29" s="1">
        <f>100*IF(Table7[[#This Row],[Pd Analytic]]&gt;0, Table7[[#This Row],[Absolute Error]]/Table7[[#This Row],[Pd Analytic]],1)</f>
        <v>2.4173139864071894E-2</v>
      </c>
      <c r="J29">
        <v>8.5718060000000005</v>
      </c>
      <c r="K29">
        <v>8.5715271577099106</v>
      </c>
      <c r="L29" s="2">
        <f>ABS(Table2[[#This Row],[Nc Analytic]]-Table2[[#This Row],[Nc Simulation]])</f>
        <v>2.7884229008989792E-4</v>
      </c>
      <c r="M29" s="1">
        <f>100*IF(Table2[[#This Row],[Nc Analytic]]&gt;0, Table2[[#This Row],[Absolute Error]]/Table2[[#This Row],[Nc Analytic]],1)</f>
        <v>3.2531226345014269E-3</v>
      </c>
    </row>
    <row r="30" spans="1:13" x14ac:dyDescent="0.2">
      <c r="A30" s="1">
        <v>2.9</v>
      </c>
      <c r="B30">
        <v>3.8530000000000002E-2</v>
      </c>
      <c r="C30" s="4">
        <v>3.8174050461707999E-2</v>
      </c>
      <c r="D30" s="2">
        <f>ABS(Table6[[#This Row],[Pb Analytic]]-Table6[[#This Row],[Pb Simulation]])</f>
        <v>3.5594953829200249E-4</v>
      </c>
      <c r="E30" s="1">
        <f>100*IF(Table6[[#This Row],[Pb Analytic]]&gt;0, Table6[[#This Row],[Absolute Error]]/Table6[[#This Row],[Pb Analytic]],1)</f>
        <v>0.93243848631952697</v>
      </c>
      <c r="F30">
        <v>0.61633599999999999</v>
      </c>
      <c r="G30">
        <v>0.61727230073452499</v>
      </c>
      <c r="H30" s="2">
        <f>ABS(Table7[[#This Row],[Pd Analytic]]-Table7[[#This Row],[Pd Simulation]])</f>
        <v>9.363007345249974E-4</v>
      </c>
      <c r="I30" s="1">
        <f>100*IF(Table7[[#This Row],[Pd Analytic]]&gt;0, Table7[[#This Row],[Absolute Error]]/Table7[[#This Row],[Pd Analytic]],1)</f>
        <v>0.15168358168847745</v>
      </c>
      <c r="J30">
        <v>8.8315710000000003</v>
      </c>
      <c r="K30">
        <v>8.8308099323703697</v>
      </c>
      <c r="L30" s="2">
        <f>ABS(Table2[[#This Row],[Nc Analytic]]-Table2[[#This Row],[Nc Simulation]])</f>
        <v>7.6106762963057406E-4</v>
      </c>
      <c r="M30" s="1">
        <f>100*IF(Table2[[#This Row],[Nc Analytic]]&gt;0, Table2[[#This Row],[Absolute Error]]/Table2[[#This Row],[Nc Analytic]],1)</f>
        <v>8.6183219371622002E-3</v>
      </c>
    </row>
    <row r="31" spans="1:13" x14ac:dyDescent="0.2">
      <c r="A31" s="1">
        <v>3</v>
      </c>
      <c r="B31">
        <v>4.5522E-2</v>
      </c>
      <c r="C31" s="4">
        <v>4.5295231192731898E-2</v>
      </c>
      <c r="D31" s="2">
        <f>ABS(Table6[[#This Row],[Pb Analytic]]-Table6[[#This Row],[Pb Simulation]])</f>
        <v>2.2676880726810178E-4</v>
      </c>
      <c r="E31" s="1">
        <f>100*IF(Table6[[#This Row],[Pb Analytic]]&gt;0, Table6[[#This Row],[Absolute Error]]/Table6[[#This Row],[Pb Analytic]],1)</f>
        <v>0.50064609738538934</v>
      </c>
      <c r="F31">
        <v>0.62156800000000001</v>
      </c>
      <c r="G31">
        <v>0.62156690844749096</v>
      </c>
      <c r="H31" s="2">
        <f>ABS(Table7[[#This Row],[Pd Analytic]]-Table7[[#This Row],[Pd Simulation]])</f>
        <v>1.0915525090471334E-6</v>
      </c>
      <c r="I31" s="1">
        <f>100*IF(Table7[[#This Row],[Pd Analytic]]&gt;0, Table7[[#This Row],[Absolute Error]]/Table7[[#This Row],[Pd Analytic]],1)</f>
        <v>1.756130344476577E-4</v>
      </c>
      <c r="J31">
        <v>9.0876269999999995</v>
      </c>
      <c r="K31">
        <v>9.0778042002203403</v>
      </c>
      <c r="L31" s="2">
        <f>ABS(Table2[[#This Row],[Nc Analytic]]-Table2[[#This Row],[Nc Simulation]])</f>
        <v>9.8227997796591637E-3</v>
      </c>
      <c r="M31" s="1">
        <f>100*IF(Table2[[#This Row],[Nc Analytic]]&gt;0, Table2[[#This Row],[Absolute Error]]/Table2[[#This Row],[Nc Analytic]],1)</f>
        <v>0.10820678176139491</v>
      </c>
    </row>
    <row r="32" spans="1:13" x14ac:dyDescent="0.2">
      <c r="A32" s="1">
        <v>3.1</v>
      </c>
      <c r="B32">
        <v>5.2519000000000003E-2</v>
      </c>
      <c r="C32" s="4">
        <v>5.3023682150828103E-2</v>
      </c>
      <c r="D32" s="2">
        <f>ABS(Table6[[#This Row],[Pb Analytic]]-Table6[[#This Row],[Pb Simulation]])</f>
        <v>5.0468215082809936E-4</v>
      </c>
      <c r="E32" s="1">
        <f>100*IF(Table6[[#This Row],[Pb Analytic]]&gt;0, Table6[[#This Row],[Absolute Error]]/Table6[[#This Row],[Pb Analytic]],1)</f>
        <v>0.95180517526585517</v>
      </c>
      <c r="F32">
        <v>0.62449699999999997</v>
      </c>
      <c r="G32">
        <v>0.62453559840312201</v>
      </c>
      <c r="H32" s="2">
        <f>ABS(Table7[[#This Row],[Pd Analytic]]-Table7[[#This Row],[Pd Simulation]])</f>
        <v>3.8598403122036551E-5</v>
      </c>
      <c r="I32" s="1">
        <f>100*IF(Table7[[#This Row],[Pd Analytic]]&gt;0, Table7[[#This Row],[Absolute Error]]/Table7[[#This Row],[Pd Analytic]],1)</f>
        <v>6.1803367527373922E-3</v>
      </c>
      <c r="J32">
        <v>9.3044309999999992</v>
      </c>
      <c r="K32">
        <v>9.3125584624382096</v>
      </c>
      <c r="L32" s="2">
        <f>ABS(Table2[[#This Row],[Nc Analytic]]-Table2[[#This Row],[Nc Simulation]])</f>
        <v>8.1274624382103866E-3</v>
      </c>
      <c r="M32" s="1">
        <f>100*IF(Table2[[#This Row],[Nc Analytic]]&gt;0, Table2[[#This Row],[Absolute Error]]/Table2[[#This Row],[Nc Analytic]],1)</f>
        <v>8.7274216543092267E-2</v>
      </c>
    </row>
    <row r="33" spans="1:13" x14ac:dyDescent="0.2">
      <c r="A33" s="1">
        <v>3.2</v>
      </c>
      <c r="B33">
        <v>6.0970999999999997E-2</v>
      </c>
      <c r="C33" s="4">
        <v>6.1314185658730799E-2</v>
      </c>
      <c r="D33" s="2">
        <f>ABS(Table6[[#This Row],[Pb Analytic]]-Table6[[#This Row],[Pb Simulation]])</f>
        <v>3.4318565873080187E-4</v>
      </c>
      <c r="E33" s="1">
        <f>100*IF(Table6[[#This Row],[Pb Analytic]]&gt;0, Table6[[#This Row],[Absolute Error]]/Table6[[#This Row],[Pb Analytic]],1)</f>
        <v>0.5597165729982001</v>
      </c>
      <c r="F33">
        <v>0.62563800000000003</v>
      </c>
      <c r="G33">
        <v>0.62628631394501999</v>
      </c>
      <c r="H33" s="2">
        <f>ABS(Table7[[#This Row],[Pd Analytic]]-Table7[[#This Row],[Pd Simulation]])</f>
        <v>6.4831394501996265E-4</v>
      </c>
      <c r="I33" s="1">
        <f>100*IF(Table7[[#This Row],[Pd Analytic]]&gt;0, Table7[[#This Row],[Absolute Error]]/Table7[[#This Row],[Pd Analytic]],1)</f>
        <v>0.10351718225106805</v>
      </c>
      <c r="J33">
        <v>9.5303760000000004</v>
      </c>
      <c r="K33">
        <v>9.5352163579483893</v>
      </c>
      <c r="L33" s="2">
        <f>ABS(Table2[[#This Row],[Nc Analytic]]-Table2[[#This Row],[Nc Simulation]])</f>
        <v>4.8403579483888848E-3</v>
      </c>
      <c r="M33" s="1">
        <f>100*IF(Table2[[#This Row],[Nc Analytic]]&gt;0, Table2[[#This Row],[Absolute Error]]/Table2[[#This Row],[Nc Analytic]],1)</f>
        <v>5.0762958769719438E-2</v>
      </c>
    </row>
    <row r="34" spans="1:13" x14ac:dyDescent="0.2">
      <c r="A34" s="1">
        <v>3.3</v>
      </c>
      <c r="B34">
        <v>7.0022000000000001E-2</v>
      </c>
      <c r="C34" s="4">
        <v>7.0115464931562899E-2</v>
      </c>
      <c r="D34" s="2">
        <f>ABS(Table6[[#This Row],[Pb Analytic]]-Table6[[#This Row],[Pb Simulation]])</f>
        <v>9.3464931562897702E-5</v>
      </c>
      <c r="E34" s="1">
        <f>100*IF(Table6[[#This Row],[Pb Analytic]]&gt;0, Table6[[#This Row],[Absolute Error]]/Table6[[#This Row],[Pb Analytic]],1)</f>
        <v>0.13330145019237247</v>
      </c>
      <c r="F34">
        <v>0.62636499999999995</v>
      </c>
      <c r="G34">
        <v>0.62692666859180901</v>
      </c>
      <c r="H34" s="2">
        <f>ABS(Table7[[#This Row],[Pd Analytic]]-Table7[[#This Row],[Pd Simulation]])</f>
        <v>5.6166859180906137E-4</v>
      </c>
      <c r="I34" s="1">
        <f>100*IF(Table7[[#This Row],[Pd Analytic]]&gt;0, Table7[[#This Row],[Absolute Error]]/Table7[[#This Row],[Pd Analytic]],1)</f>
        <v>8.9590795853472127E-2</v>
      </c>
      <c r="J34">
        <v>9.7464209999999998</v>
      </c>
      <c r="K34">
        <v>9.7460085346807794</v>
      </c>
      <c r="L34" s="2">
        <f>ABS(Table2[[#This Row],[Nc Analytic]]-Table2[[#This Row],[Nc Simulation]])</f>
        <v>4.1246531922034535E-4</v>
      </c>
      <c r="M34" s="1">
        <f>100*IF(Table2[[#This Row],[Nc Analytic]]&gt;0, Table2[[#This Row],[Absolute Error]]/Table2[[#This Row],[Nc Analytic]],1)</f>
        <v>4.2321460909110027E-3</v>
      </c>
    </row>
    <row r="35" spans="1:13" x14ac:dyDescent="0.2">
      <c r="A35" s="1">
        <v>3.4</v>
      </c>
      <c r="B35" s="4">
        <v>7.918E-2</v>
      </c>
      <c r="C35" s="4">
        <v>7.9372364793847502E-2</v>
      </c>
      <c r="D35" s="2">
        <f>ABS(Table6[[#This Row],[Pb Analytic]]-Table6[[#This Row],[Pb Simulation]])</f>
        <v>1.9236479384750205E-4</v>
      </c>
      <c r="E35" s="1">
        <f>100*IF(Table6[[#This Row],[Pb Analytic]]&gt;0, Table6[[#This Row],[Absolute Error]]/Table6[[#This Row],[Pb Analytic]],1)</f>
        <v>0.24235739271108764</v>
      </c>
      <c r="F35">
        <v>0.62662499999999999</v>
      </c>
      <c r="G35">
        <v>0.62656238903255601</v>
      </c>
      <c r="H35" s="2">
        <f>ABS(Table7[[#This Row],[Pd Analytic]]-Table7[[#This Row],[Pd Simulation]])</f>
        <v>6.2610967443976762E-5</v>
      </c>
      <c r="I35" s="1">
        <f>100*IF(Table7[[#This Row],[Pd Analytic]]&gt;0, Table7[[#This Row],[Absolute Error]]/Table7[[#This Row],[Pd Analytic]],1)</f>
        <v>9.9927746286608832E-3</v>
      </c>
      <c r="J35">
        <v>9.9382710000000003</v>
      </c>
      <c r="K35">
        <v>9.9452417372189892</v>
      </c>
      <c r="L35" s="2">
        <f>ABS(Table2[[#This Row],[Nc Analytic]]-Table2[[#This Row],[Nc Simulation]])</f>
        <v>6.9707372189888872E-3</v>
      </c>
      <c r="M35" s="1">
        <f>100*IF(Table2[[#This Row],[Nc Analytic]]&gt;0, Table2[[#This Row],[Absolute Error]]/Table2[[#This Row],[Nc Analytic]],1)</f>
        <v>7.0091179311425472E-2</v>
      </c>
    </row>
    <row r="36" spans="1:13" x14ac:dyDescent="0.2">
      <c r="A36" s="1">
        <v>3.5</v>
      </c>
      <c r="B36" s="4">
        <v>8.9514999999999997E-2</v>
      </c>
      <c r="C36" s="4">
        <v>8.9027816553025094E-2</v>
      </c>
      <c r="D36" s="2">
        <f>ABS(Table6[[#This Row],[Pb Analytic]]-Table6[[#This Row],[Pb Simulation]])</f>
        <v>4.8718344697490368E-4</v>
      </c>
      <c r="E36" s="1">
        <f>100*IF(Table6[[#This Row],[Pb Analytic]]&gt;0, Table6[[#This Row],[Absolute Error]]/Table6[[#This Row],[Pb Analytic]],1)</f>
        <v>0.54722609835627778</v>
      </c>
      <c r="F36">
        <v>0.62539100000000003</v>
      </c>
      <c r="G36">
        <v>0.62529594803544097</v>
      </c>
      <c r="H36" s="2">
        <f>ABS(Table7[[#This Row],[Pd Analytic]]-Table7[[#This Row],[Pd Simulation]])</f>
        <v>9.5051964559056401E-5</v>
      </c>
      <c r="I36" s="1">
        <f>100*IF(Table7[[#This Row],[Pd Analytic]]&gt;0, Table7[[#This Row],[Absolute Error]]/Table7[[#This Row],[Pd Analytic]],1)</f>
        <v>1.5201116344619103E-2</v>
      </c>
      <c r="J36">
        <v>10.135396999999999</v>
      </c>
      <c r="K36">
        <v>10.1332862837215</v>
      </c>
      <c r="L36" s="2">
        <f>ABS(Table2[[#This Row],[Nc Analytic]]-Table2[[#This Row],[Nc Simulation]])</f>
        <v>2.1107162784996802E-3</v>
      </c>
      <c r="M36" s="1">
        <f>100*IF(Table2[[#This Row],[Nc Analytic]]&gt;0, Table2[[#This Row],[Absolute Error]]/Table2[[#This Row],[Nc Analytic]],1)</f>
        <v>2.0829533671523875E-2</v>
      </c>
    </row>
    <row r="37" spans="1:13" x14ac:dyDescent="0.2">
      <c r="A37" s="1">
        <v>3.6</v>
      </c>
      <c r="B37" s="4">
        <v>0.10012799999999999</v>
      </c>
      <c r="C37" s="4">
        <v>9.9024523649372795E-2</v>
      </c>
      <c r="D37" s="2">
        <f>ABS(Table6[[#This Row],[Pb Analytic]]-Table6[[#This Row],[Pb Simulation]])</f>
        <v>1.1034763506272E-3</v>
      </c>
      <c r="E37" s="1">
        <f>100*IF(Table6[[#This Row],[Pb Analytic]]&gt;0, Table6[[#This Row],[Absolute Error]]/Table6[[#This Row],[Pb Analytic]],1)</f>
        <v>1.1143465375651813</v>
      </c>
      <c r="F37">
        <v>0.62324999999999997</v>
      </c>
      <c r="G37">
        <v>0.62322543549771403</v>
      </c>
      <c r="H37" s="2">
        <f>ABS(Table7[[#This Row],[Pd Analytic]]-Table7[[#This Row],[Pd Simulation]])</f>
        <v>2.456450228593976E-5</v>
      </c>
      <c r="I37" s="1">
        <f>100*IF(Table7[[#This Row],[Pd Analytic]]&gt;0, Table7[[#This Row],[Absolute Error]]/Table7[[#This Row],[Pd Analytic]],1)</f>
        <v>3.9415115120136754E-3</v>
      </c>
      <c r="J37">
        <v>10.314878999999999</v>
      </c>
      <c r="K37">
        <v>10.310562966108201</v>
      </c>
      <c r="L37" s="2">
        <f>ABS(Table2[[#This Row],[Nc Analytic]]-Table2[[#This Row],[Nc Simulation]])</f>
        <v>4.3160338917989094E-3</v>
      </c>
      <c r="M37" s="1">
        <f>100*IF(Table2[[#This Row],[Nc Analytic]]&gt;0, Table2[[#This Row],[Absolute Error]]/Table2[[#This Row],[Nc Analytic]],1)</f>
        <v>4.1860312632647917E-2</v>
      </c>
    </row>
    <row r="38" spans="1:13" x14ac:dyDescent="0.2">
      <c r="A38" s="1">
        <v>3.7</v>
      </c>
      <c r="B38" s="4">
        <v>0.109482</v>
      </c>
      <c r="C38" s="4">
        <v>0.10930634099257799</v>
      </c>
      <c r="D38" s="2">
        <f>ABS(Table6[[#This Row],[Pb Analytic]]-Table6[[#This Row],[Pb Simulation]])</f>
        <v>1.7565900742200213E-4</v>
      </c>
      <c r="E38" s="1">
        <f>100*IF(Table6[[#This Row],[Pb Analytic]]&gt;0, Table6[[#This Row],[Absolute Error]]/Table6[[#This Row],[Pb Analytic]],1)</f>
        <v>0.16070340094352767</v>
      </c>
      <c r="F38">
        <v>0.61977199999999999</v>
      </c>
      <c r="G38">
        <v>0.62044368763954405</v>
      </c>
      <c r="H38" s="2">
        <f>ABS(Table7[[#This Row],[Pd Analytic]]-Table7[[#This Row],[Pd Simulation]])</f>
        <v>6.7168763954406074E-4</v>
      </c>
      <c r="I38" s="1">
        <f>100*IF(Table7[[#This Row],[Pd Analytic]]&gt;0, Table7[[#This Row],[Absolute Error]]/Table7[[#This Row],[Pd Analytic]],1)</f>
        <v>0.10825924301034837</v>
      </c>
      <c r="J38">
        <v>10.480536000000001</v>
      </c>
      <c r="K38">
        <v>10.4775302007998</v>
      </c>
      <c r="L38" s="2">
        <f>ABS(Table2[[#This Row],[Nc Analytic]]-Table2[[#This Row],[Nc Simulation]])</f>
        <v>3.0057992002010536E-3</v>
      </c>
      <c r="M38" s="1">
        <f>100*IF(Table2[[#This Row],[Nc Analytic]]&gt;0, Table2[[#This Row],[Absolute Error]]/Table2[[#This Row],[Nc Analytic]],1)</f>
        <v>2.8688050929899553E-2</v>
      </c>
    </row>
    <row r="39" spans="1:13" x14ac:dyDescent="0.2">
      <c r="A39" s="1">
        <v>3.8</v>
      </c>
      <c r="B39" s="4">
        <v>0.12027599999999999</v>
      </c>
      <c r="C39" s="4">
        <v>0.119819348865093</v>
      </c>
      <c r="D39" s="2">
        <f>ABS(Table6[[#This Row],[Pb Analytic]]-Table6[[#This Row],[Pb Simulation]])</f>
        <v>4.5665113490699072E-4</v>
      </c>
      <c r="E39" s="1">
        <f>100*IF(Table6[[#This Row],[Pb Analytic]]&gt;0, Table6[[#This Row],[Absolute Error]]/Table6[[#This Row],[Pb Analytic]],1)</f>
        <v>0.38111635493958773</v>
      </c>
      <c r="F39">
        <v>0.61745799999999995</v>
      </c>
      <c r="G39">
        <v>0.61703767149449495</v>
      </c>
      <c r="H39" s="2">
        <f>ABS(Table7[[#This Row],[Pd Analytic]]-Table7[[#This Row],[Pd Simulation]])</f>
        <v>4.2032850550499656E-4</v>
      </c>
      <c r="I39" s="1">
        <f>100*IF(Table7[[#This Row],[Pd Analytic]]&gt;0, Table7[[#This Row],[Absolute Error]]/Table7[[#This Row],[Pd Analytic]],1)</f>
        <v>6.8120396034644148E-2</v>
      </c>
      <c r="J39">
        <v>10.638304</v>
      </c>
      <c r="K39">
        <v>10.6346720314862</v>
      </c>
      <c r="L39" s="2">
        <f>ABS(Table2[[#This Row],[Nc Analytic]]-Table2[[#This Row],[Nc Simulation]])</f>
        <v>3.6319685137993218E-3</v>
      </c>
      <c r="M39" s="1">
        <f>100*IF(Table2[[#This Row],[Nc Analytic]]&gt;0, Table2[[#This Row],[Absolute Error]]/Table2[[#This Row],[Nc Analytic]],1)</f>
        <v>3.4152144072201844E-2</v>
      </c>
    </row>
    <row r="40" spans="1:13" x14ac:dyDescent="0.2">
      <c r="A40" s="1">
        <v>3.9</v>
      </c>
      <c r="B40" s="4">
        <v>0.13053600000000001</v>
      </c>
      <c r="C40" s="4">
        <v>0.13051264175983401</v>
      </c>
      <c r="D40" s="2">
        <f>ABS(Table6[[#This Row],[Pb Analytic]]-Table6[[#This Row],[Pb Simulation]])</f>
        <v>2.33582401659993E-5</v>
      </c>
      <c r="E40" s="1">
        <f>100*IF(Table6[[#This Row],[Pb Analytic]]&gt;0, Table6[[#This Row],[Absolute Error]]/Table6[[#This Row],[Pb Analytic]],1)</f>
        <v>1.7897300867591455E-2</v>
      </c>
      <c r="F40">
        <v>0.61339100000000002</v>
      </c>
      <c r="G40">
        <v>0.61308810547399695</v>
      </c>
      <c r="H40" s="2">
        <f>ABS(Table7[[#This Row],[Pd Analytic]]-Table7[[#This Row],[Pd Simulation]])</f>
        <v>3.0289452600307243E-4</v>
      </c>
      <c r="I40" s="1">
        <f>100*IF(Table7[[#This Row],[Pd Analytic]]&gt;0, Table7[[#This Row],[Absolute Error]]/Table7[[#This Row],[Pd Analytic]],1)</f>
        <v>4.9404730461846992E-2</v>
      </c>
      <c r="J40">
        <v>10.786208</v>
      </c>
      <c r="K40">
        <v>10.7824873729384</v>
      </c>
      <c r="L40" s="2">
        <f>ABS(Table2[[#This Row],[Nc Analytic]]-Table2[[#This Row],[Nc Simulation]])</f>
        <v>3.7206270616003678E-3</v>
      </c>
      <c r="M40" s="1">
        <f>100*IF(Table2[[#This Row],[Nc Analytic]]&gt;0, Table2[[#This Row],[Absolute Error]]/Table2[[#This Row],[Nc Analytic]],1)</f>
        <v>3.450620374421489E-2</v>
      </c>
    </row>
    <row r="41" spans="1:13" x14ac:dyDescent="0.2">
      <c r="A41" s="1">
        <v>4</v>
      </c>
      <c r="B41" s="4">
        <v>0.14168800000000001</v>
      </c>
      <c r="C41" s="4">
        <v>0.141338864435615</v>
      </c>
      <c r="D41" s="2">
        <f>ABS(Table6[[#This Row],[Pb Analytic]]-Table6[[#This Row],[Pb Simulation]])</f>
        <v>3.4913556438501137E-4</v>
      </c>
      <c r="E41" s="1">
        <f>100*IF(Table6[[#This Row],[Pb Analytic]]&gt;0, Table6[[#This Row],[Absolute Error]]/Table6[[#This Row],[Pb Analytic]],1)</f>
        <v>0.24702021328610246</v>
      </c>
      <c r="F41">
        <v>0.60776300000000005</v>
      </c>
      <c r="G41">
        <v>0.60866928663747499</v>
      </c>
      <c r="H41" s="2">
        <f>ABS(Table7[[#This Row],[Pd Analytic]]-Table7[[#This Row],[Pd Simulation]])</f>
        <v>9.0628663747494009E-4</v>
      </c>
      <c r="I41" s="1">
        <f>100*IF(Table7[[#This Row],[Pd Analytic]]&gt;0, Table7[[#This Row],[Absolute Error]]/Table7[[#This Row],[Pd Analytic]],1)</f>
        <v>0.14889639700429419</v>
      </c>
      <c r="J41">
        <v>10.928376999999999</v>
      </c>
      <c r="K41">
        <v>10.921480704005299</v>
      </c>
      <c r="L41" s="2">
        <f>ABS(Table2[[#This Row],[Nc Analytic]]-Table2[[#This Row],[Nc Simulation]])</f>
        <v>6.8962959947000968E-3</v>
      </c>
      <c r="M41" s="1">
        <f>100*IF(Table2[[#This Row],[Nc Analytic]]&gt;0, Table2[[#This Row],[Absolute Error]]/Table2[[#This Row],[Nc Analytic]],1)</f>
        <v>6.3144331630517622E-2</v>
      </c>
    </row>
    <row r="42" spans="1:13" x14ac:dyDescent="0.2">
      <c r="A42" s="1">
        <v>4.0999999999999996</v>
      </c>
      <c r="B42">
        <v>0.152893</v>
      </c>
      <c r="C42">
        <v>0.15225453326240099</v>
      </c>
      <c r="D42" s="2">
        <f>ABS(Table6[[#This Row],[Pb Analytic]]-Table6[[#This Row],[Pb Simulation]])</f>
        <v>6.3846673759901384E-4</v>
      </c>
      <c r="E42" s="1">
        <f>100*IF(Table6[[#This Row],[Pb Analytic]]&gt;0, Table6[[#This Row],[Absolute Error]]/Table6[[#This Row],[Pb Analytic]],1)</f>
        <v>0.41934169309668906</v>
      </c>
      <c r="F42">
        <v>0.60349799999999998</v>
      </c>
      <c r="G42">
        <v>0.60384909040430901</v>
      </c>
      <c r="H42" s="2">
        <f>ABS(Table7[[#This Row],[Pd Analytic]]-Table7[[#This Row],[Pd Simulation]])</f>
        <v>3.5109040430902905E-4</v>
      </c>
      <c r="I42" s="1">
        <f>100*IF(Table7[[#This Row],[Pd Analytic]]&gt;0, Table7[[#This Row],[Absolute Error]]/Table7[[#This Row],[Pd Analytic]],1)</f>
        <v>5.8142077199115336E-2</v>
      </c>
      <c r="J42">
        <v>11.054107</v>
      </c>
      <c r="K42">
        <v>11.052154275998101</v>
      </c>
      <c r="L42" s="2">
        <f>ABS(Table2[[#This Row],[Nc Analytic]]-Table2[[#This Row],[Nc Simulation]])</f>
        <v>1.9527240018994974E-3</v>
      </c>
      <c r="M42" s="1">
        <f>100*IF(Table2[[#This Row],[Nc Analytic]]&gt;0, Table2[[#This Row],[Absolute Error]]/Table2[[#This Row],[Nc Analytic]],1)</f>
        <v>1.7668265870484784E-2</v>
      </c>
    </row>
    <row r="43" spans="1:13" x14ac:dyDescent="0.2">
      <c r="A43" s="1">
        <v>4.2</v>
      </c>
      <c r="B43">
        <v>0.163795</v>
      </c>
      <c r="C43">
        <v>0.163220182170496</v>
      </c>
      <c r="D43" s="2">
        <f>ABS(Table6[[#This Row],[Pb Analytic]]-Table6[[#This Row],[Pb Simulation]])</f>
        <v>5.7481782950399851E-4</v>
      </c>
      <c r="E43" s="1">
        <f>100*IF(Table6[[#This Row],[Pb Analytic]]&gt;0, Table6[[#This Row],[Absolute Error]]/Table6[[#This Row],[Pb Analytic]],1)</f>
        <v>0.35217325569674784</v>
      </c>
      <c r="F43">
        <v>0.59894499999999995</v>
      </c>
      <c r="G43">
        <v>0.59868910753767202</v>
      </c>
      <c r="H43" s="2">
        <f>ABS(Table7[[#This Row],[Pd Analytic]]-Table7[[#This Row],[Pd Simulation]])</f>
        <v>2.558924623279335E-4</v>
      </c>
      <c r="I43" s="1">
        <f>100*IF(Table7[[#This Row],[Pd Analytic]]&gt;0, Table7[[#This Row],[Absolute Error]]/Table7[[#This Row],[Pd Analytic]],1)</f>
        <v>4.2742127609500843E-2</v>
      </c>
      <c r="J43">
        <v>11.17338</v>
      </c>
      <c r="K43">
        <v>11.175001799678499</v>
      </c>
      <c r="L43" s="2">
        <f>ABS(Table2[[#This Row],[Nc Analytic]]-Table2[[#This Row],[Nc Simulation]])</f>
        <v>1.6217996784995137E-3</v>
      </c>
      <c r="M43" s="1">
        <f>100*IF(Table2[[#This Row],[Nc Analytic]]&gt;0, Table2[[#This Row],[Absolute Error]]/Table2[[#This Row],[Nc Analytic]],1)</f>
        <v>1.4512746463684438E-2</v>
      </c>
    </row>
    <row r="44" spans="1:13" x14ac:dyDescent="0.2">
      <c r="A44" s="1">
        <v>4.3</v>
      </c>
      <c r="B44">
        <v>0.17452400000000001</v>
      </c>
      <c r="C44">
        <v>0.17420037067857</v>
      </c>
      <c r="D44" s="2">
        <f>ABS(Table6[[#This Row],[Pb Analytic]]-Table6[[#This Row],[Pb Simulation]])</f>
        <v>3.2362932143001344E-4</v>
      </c>
      <c r="E44" s="1">
        <f>100*IF(Table6[[#This Row],[Pb Analytic]]&gt;0, Table6[[#This Row],[Absolute Error]]/Table6[[#This Row],[Pb Analytic]],1)</f>
        <v>0.18577992697108886</v>
      </c>
      <c r="F44">
        <v>0.59383300000000006</v>
      </c>
      <c r="G44">
        <v>0.593244885064243</v>
      </c>
      <c r="H44" s="2">
        <f>ABS(Table7[[#This Row],[Pd Analytic]]-Table7[[#This Row],[Pd Simulation]])</f>
        <v>5.8811493575705587E-4</v>
      </c>
      <c r="I44" s="1">
        <f>100*IF(Table7[[#This Row],[Pd Analytic]]&gt;0, Table7[[#This Row],[Absolute Error]]/Table7[[#This Row],[Pd Analytic]],1)</f>
        <v>9.9135272897189569E-2</v>
      </c>
      <c r="J44">
        <v>11.289229000000001</v>
      </c>
      <c r="K44">
        <v>11.290503505713</v>
      </c>
      <c r="L44" s="2">
        <f>ABS(Table2[[#This Row],[Nc Analytic]]-Table2[[#This Row],[Nc Simulation]])</f>
        <v>1.27450571299903E-3</v>
      </c>
      <c r="M44" s="1">
        <f>100*IF(Table2[[#This Row],[Nc Analytic]]&gt;0, Table2[[#This Row],[Absolute Error]]/Table2[[#This Row],[Nc Analytic]],1)</f>
        <v>1.1288298279648286E-2</v>
      </c>
    </row>
    <row r="45" spans="1:13" x14ac:dyDescent="0.2">
      <c r="A45" s="1">
        <v>4.4000000000000004</v>
      </c>
      <c r="B45">
        <v>0.18481800000000001</v>
      </c>
      <c r="C45">
        <v>0.18516358777693201</v>
      </c>
      <c r="D45" s="2">
        <f>ABS(Table6[[#This Row],[Pb Analytic]]-Table6[[#This Row],[Pb Simulation]])</f>
        <v>3.4558777693199927E-4</v>
      </c>
      <c r="E45" s="1">
        <f>100*IF(Table6[[#This Row],[Pb Analytic]]&gt;0, Table6[[#This Row],[Absolute Error]]/Table6[[#This Row],[Pb Analytic]],1)</f>
        <v>0.18663916652356699</v>
      </c>
      <c r="F45">
        <v>0.58818499999999996</v>
      </c>
      <c r="G45">
        <v>0.58756624128965695</v>
      </c>
      <c r="H45" s="2">
        <f>ABS(Table7[[#This Row],[Pd Analytic]]-Table7[[#This Row],[Pd Simulation]])</f>
        <v>6.1875871034300367E-4</v>
      </c>
      <c r="I45" s="1">
        <f>100*IF(Table7[[#This Row],[Pd Analytic]]&gt;0, Table7[[#This Row],[Absolute Error]]/Table7[[#This Row],[Pd Analytic]],1)</f>
        <v>0.10530875786615684</v>
      </c>
      <c r="J45">
        <v>11.402168</v>
      </c>
      <c r="K45">
        <v>11.3991224334855</v>
      </c>
      <c r="L45" s="2">
        <f>ABS(Table2[[#This Row],[Nc Analytic]]-Table2[[#This Row],[Nc Simulation]])</f>
        <v>3.0455665144994981E-3</v>
      </c>
      <c r="M45" s="1">
        <f>100*IF(Table2[[#This Row],[Nc Analytic]]&gt;0, Table2[[#This Row],[Absolute Error]]/Table2[[#This Row],[Nc Analytic]],1)</f>
        <v>2.6717552445554862E-2</v>
      </c>
    </row>
    <row r="46" spans="1:13" x14ac:dyDescent="0.2">
      <c r="A46" s="1">
        <v>4.5</v>
      </c>
      <c r="B46">
        <v>0.196663</v>
      </c>
      <c r="C46">
        <v>0.19608208082211401</v>
      </c>
      <c r="D46" s="2">
        <f>ABS(Table6[[#This Row],[Pb Analytic]]-Table6[[#This Row],[Pb Simulation]])</f>
        <v>5.8091917788599678E-4</v>
      </c>
      <c r="E46" s="1">
        <f>100*IF(Table6[[#This Row],[Pb Analytic]]&gt;0, Table6[[#This Row],[Absolute Error]]/Table6[[#This Row],[Pb Analytic]],1)</f>
        <v>0.29626326661282609</v>
      </c>
      <c r="F46">
        <v>0.58130800000000005</v>
      </c>
      <c r="G46">
        <v>0.58169762938338898</v>
      </c>
      <c r="H46" s="2">
        <f>ABS(Table7[[#This Row],[Pd Analytic]]-Table7[[#This Row],[Pd Simulation]])</f>
        <v>3.8962938338893416E-4</v>
      </c>
      <c r="I46" s="1">
        <f>100*IF(Table7[[#This Row],[Pd Analytic]]&gt;0, Table7[[#This Row],[Absolute Error]]/Table7[[#This Row],[Pd Analytic]],1)</f>
        <v>6.6981428788346453E-2</v>
      </c>
      <c r="J46">
        <v>11.504079000000001</v>
      </c>
      <c r="K46">
        <v>11.5013017848646</v>
      </c>
      <c r="L46" s="2">
        <f>ABS(Table2[[#This Row],[Nc Analytic]]-Table2[[#This Row],[Nc Simulation]])</f>
        <v>2.7772151354010788E-3</v>
      </c>
      <c r="M46" s="1">
        <f>100*IF(Table2[[#This Row],[Nc Analytic]]&gt;0, Table2[[#This Row],[Absolute Error]]/Table2[[#This Row],[Nc Analytic]],1)</f>
        <v>2.414696342509522E-2</v>
      </c>
    </row>
    <row r="47" spans="1:13" x14ac:dyDescent="0.2">
      <c r="A47" s="1">
        <v>4.5999999999999996</v>
      </c>
      <c r="B47">
        <v>0.208007</v>
      </c>
      <c r="C47">
        <v>0.206931633722959</v>
      </c>
      <c r="D47" s="2">
        <f>ABS(Table6[[#This Row],[Pb Analytic]]-Table6[[#This Row],[Pb Simulation]])</f>
        <v>1.0753662770409955E-3</v>
      </c>
      <c r="E47" s="1">
        <f>100*IF(Table6[[#This Row],[Pb Analytic]]&gt;0, Table6[[#This Row],[Absolute Error]]/Table6[[#This Row],[Pb Analytic]],1)</f>
        <v>0.51967225005370654</v>
      </c>
      <c r="F47">
        <v>0.57470500000000002</v>
      </c>
      <c r="G47">
        <v>0.57567852853188195</v>
      </c>
      <c r="H47" s="2">
        <f>ABS(Table7[[#This Row],[Pd Analytic]]-Table7[[#This Row],[Pd Simulation]])</f>
        <v>9.7352853188192867E-4</v>
      </c>
      <c r="I47" s="1">
        <f>100*IF(Table7[[#This Row],[Pd Analytic]]&gt;0, Table7[[#This Row],[Absolute Error]]/Table7[[#This Row],[Pd Analytic]],1)</f>
        <v>0.16910975199381839</v>
      </c>
      <c r="J47">
        <v>11.604170999999999</v>
      </c>
      <c r="K47">
        <v>11.597463176746</v>
      </c>
      <c r="L47" s="2">
        <f>ABS(Table2[[#This Row],[Nc Analytic]]-Table2[[#This Row],[Nc Simulation]])</f>
        <v>6.7078232539987681E-3</v>
      </c>
      <c r="M47" s="1">
        <f>100*IF(Table2[[#This Row],[Nc Analytic]]&gt;0, Table2[[#This Row],[Absolute Error]]/Table2[[#This Row],[Nc Analytic]],1)</f>
        <v>5.7838711378265739E-2</v>
      </c>
    </row>
    <row r="48" spans="1:13" x14ac:dyDescent="0.2">
      <c r="A48" s="1">
        <v>4.7</v>
      </c>
      <c r="B48">
        <v>0.21626400000000001</v>
      </c>
      <c r="C48">
        <v>0.21769131400261299</v>
      </c>
      <c r="D48" s="2">
        <f>ABS(Table6[[#This Row],[Pb Analytic]]-Table6[[#This Row],[Pb Simulation]])</f>
        <v>1.4273140026129782E-3</v>
      </c>
      <c r="E48" s="1">
        <f>100*IF(Table6[[#This Row],[Pb Analytic]]&gt;0, Table6[[#This Row],[Absolute Error]]/Table6[[#This Row],[Pb Analytic]],1)</f>
        <v>0.65565960183227434</v>
      </c>
      <c r="F48">
        <v>0.57096999999999998</v>
      </c>
      <c r="G48">
        <v>0.569543845995925</v>
      </c>
      <c r="H48" s="2">
        <f>ABS(Table7[[#This Row],[Pd Analytic]]-Table7[[#This Row],[Pd Simulation]])</f>
        <v>1.4261540040749754E-3</v>
      </c>
      <c r="I48" s="1">
        <f>100*IF(Table7[[#This Row],[Pd Analytic]]&gt;0, Table7[[#This Row],[Absolute Error]]/Table7[[#This Row],[Pd Analytic]],1)</f>
        <v>0.25040284678717772</v>
      </c>
      <c r="J48">
        <v>11.680528000000001</v>
      </c>
      <c r="K48">
        <v>11.6880056337166</v>
      </c>
      <c r="L48" s="2">
        <f>ABS(Table2[[#This Row],[Nc Analytic]]-Table2[[#This Row],[Nc Simulation]])</f>
        <v>7.4776337165989304E-3</v>
      </c>
      <c r="M48" s="1">
        <f>100*IF(Table2[[#This Row],[Nc Analytic]]&gt;0, Table2[[#This Row],[Absolute Error]]/Table2[[#This Row],[Nc Analytic]],1)</f>
        <v>6.3976985902779393E-2</v>
      </c>
    </row>
    <row r="49" spans="1:13" x14ac:dyDescent="0.2">
      <c r="A49" s="1">
        <v>4.8</v>
      </c>
      <c r="B49">
        <v>0.22823399999999999</v>
      </c>
      <c r="C49">
        <v>0.22834320406081399</v>
      </c>
      <c r="D49" s="2">
        <f>ABS(Table6[[#This Row],[Pb Analytic]]-Table6[[#This Row],[Pb Simulation]])</f>
        <v>1.0920406081399436E-4</v>
      </c>
      <c r="E49" s="1">
        <f>100*IF(Table6[[#This Row],[Pb Analytic]]&gt;0, Table6[[#This Row],[Absolute Error]]/Table6[[#This Row],[Pb Analytic]],1)</f>
        <v>4.7824528548224436E-2</v>
      </c>
      <c r="F49">
        <v>0.56311800000000001</v>
      </c>
      <c r="G49">
        <v>0.56332431732333899</v>
      </c>
      <c r="H49" s="2">
        <f>ABS(Table7[[#This Row],[Pd Analytic]]-Table7[[#This Row],[Pd Simulation]])</f>
        <v>2.0631732333897812E-4</v>
      </c>
      <c r="I49" s="1">
        <f>100*IF(Table7[[#This Row],[Pd Analytic]]&gt;0, Table7[[#This Row],[Absolute Error]]/Table7[[#This Row],[Pd Analytic]],1)</f>
        <v>3.6624963097510906E-2</v>
      </c>
      <c r="J49">
        <v>11.774696</v>
      </c>
      <c r="K49">
        <v>11.7733051759167</v>
      </c>
      <c r="L49" s="2">
        <f>ABS(Table2[[#This Row],[Nc Analytic]]-Table2[[#This Row],[Nc Simulation]])</f>
        <v>1.3908240833000463E-3</v>
      </c>
      <c r="M49" s="1">
        <f>100*IF(Table2[[#This Row],[Nc Analytic]]&gt;0, Table2[[#This Row],[Absolute Error]]/Table2[[#This Row],[Nc Analytic]],1)</f>
        <v>1.1813369844052759E-2</v>
      </c>
    </row>
    <row r="50" spans="1:13" x14ac:dyDescent="0.2">
      <c r="A50" s="1">
        <v>4.9000000000000004</v>
      </c>
      <c r="B50">
        <v>0.238369</v>
      </c>
      <c r="C50">
        <v>0.23887212826071899</v>
      </c>
      <c r="D50" s="2">
        <f>ABS(Table6[[#This Row],[Pb Analytic]]-Table6[[#This Row],[Pb Simulation]])</f>
        <v>5.0312826071899353E-4</v>
      </c>
      <c r="E50" s="1">
        <f>100*IF(Table6[[#This Row],[Pb Analytic]]&gt;0, Table6[[#This Row],[Absolute Error]]/Table6[[#This Row],[Pb Analytic]],1)</f>
        <v>0.21062660779320808</v>
      </c>
      <c r="F50">
        <v>0.55808100000000005</v>
      </c>
      <c r="G50">
        <v>0.55704689534834095</v>
      </c>
      <c r="H50" s="2">
        <f>ABS(Table7[[#This Row],[Pd Analytic]]-Table7[[#This Row],[Pd Simulation]])</f>
        <v>1.0341046516590957E-3</v>
      </c>
      <c r="I50" s="1">
        <f>100*IF(Table7[[#This Row],[Pd Analytic]]&gt;0, Table7[[#This Row],[Absolute Error]]/Table7[[#This Row],[Pd Analytic]],1)</f>
        <v>0.1856405017772218</v>
      </c>
      <c r="J50">
        <v>11.85547</v>
      </c>
      <c r="K50">
        <v>11.853714874062399</v>
      </c>
      <c r="L50" s="2">
        <f>ABS(Table2[[#This Row],[Nc Analytic]]-Table2[[#This Row],[Nc Simulation]])</f>
        <v>1.7551259376009654E-3</v>
      </c>
      <c r="M50" s="1">
        <f>100*IF(Table2[[#This Row],[Nc Analytic]]&gt;0, Table2[[#This Row],[Absolute Error]]/Table2[[#This Row],[Nc Analytic]],1)</f>
        <v>1.4806547620285928E-2</v>
      </c>
    </row>
    <row r="51" spans="1:13" x14ac:dyDescent="0.2">
      <c r="A51" s="1">
        <v>5</v>
      </c>
      <c r="B51">
        <v>0.248695</v>
      </c>
      <c r="C51">
        <v>0.24926538435901899</v>
      </c>
      <c r="D51" s="2">
        <f>ABS(Table6[[#This Row],[Pb Analytic]]-Table6[[#This Row],[Pb Simulation]])</f>
        <v>5.7038435901898832E-4</v>
      </c>
      <c r="E51" s="1">
        <f>100*IF(Table6[[#This Row],[Pb Analytic]]&gt;0, Table6[[#This Row],[Absolute Error]]/Table6[[#This Row],[Pb Analytic]],1)</f>
        <v>0.2288261406555589</v>
      </c>
      <c r="F51">
        <v>0.55149099999999995</v>
      </c>
      <c r="G51">
        <v>0.55073512142484005</v>
      </c>
      <c r="H51" s="2">
        <f>ABS(Table7[[#This Row],[Pd Analytic]]-Table7[[#This Row],[Pd Simulation]])</f>
        <v>7.5587857515990731E-4</v>
      </c>
      <c r="I51" s="1">
        <f>100*IF(Table7[[#This Row],[Pd Analytic]]&gt;0, Table7[[#This Row],[Absolute Error]]/Table7[[#This Row],[Pd Analytic]],1)</f>
        <v>0.1372490233062181</v>
      </c>
      <c r="J51">
        <v>11.929062999999999</v>
      </c>
      <c r="K51">
        <v>11.929565261488101</v>
      </c>
      <c r="L51" s="2">
        <f>ABS(Table2[[#This Row],[Nc Analytic]]-Table2[[#This Row],[Nc Simulation]])</f>
        <v>5.0226148810139648E-4</v>
      </c>
      <c r="M51" s="1">
        <f>100*IF(Table2[[#This Row],[Nc Analytic]]&gt;0, Table2[[#This Row],[Absolute Error]]/Table2[[#This Row],[Nc Analytic]],1)</f>
        <v>4.2102245730851057E-3</v>
      </c>
    </row>
    <row r="52" spans="1:13" x14ac:dyDescent="0.2">
      <c r="A52" s="1">
        <v>5.0999999999999996</v>
      </c>
      <c r="B52">
        <v>0.25988299999999998</v>
      </c>
      <c r="C52">
        <v>0.25951248526578702</v>
      </c>
      <c r="D52" s="2">
        <f>ABS(Table6[[#This Row],[Pb Analytic]]-Table6[[#This Row],[Pb Simulation]])</f>
        <v>3.7051473421295666E-4</v>
      </c>
      <c r="E52" s="1">
        <f>100*IF(Table6[[#This Row],[Pb Analytic]]&gt;0, Table6[[#This Row],[Absolute Error]]/Table6[[#This Row],[Pb Analytic]],1)</f>
        <v>0.14277337517440966</v>
      </c>
      <c r="F52">
        <v>0.54422099999999995</v>
      </c>
      <c r="G52">
        <v>0.544409474615559</v>
      </c>
      <c r="H52" s="2">
        <f>ABS(Table7[[#This Row],[Pd Analytic]]-Table7[[#This Row],[Pd Simulation]])</f>
        <v>1.8847461555904221E-4</v>
      </c>
      <c r="I52" s="1">
        <f>100*IF(Table7[[#This Row],[Pd Analytic]]&gt;0, Table7[[#This Row],[Absolute Error]]/Table7[[#This Row],[Pd Analytic]],1)</f>
        <v>3.4620010184821956E-2</v>
      </c>
      <c r="J52">
        <v>12.004783</v>
      </c>
      <c r="K52">
        <v>12.001165010560999</v>
      </c>
      <c r="L52" s="2">
        <f>ABS(Table2[[#This Row],[Nc Analytic]]-Table2[[#This Row],[Nc Simulation]])</f>
        <v>3.6179894390002687E-3</v>
      </c>
      <c r="M52" s="1">
        <f>100*IF(Table2[[#This Row],[Nc Analytic]]&gt;0, Table2[[#This Row],[Absolute Error]]/Table2[[#This Row],[Nc Analytic]],1)</f>
        <v>3.0146985195324338E-2</v>
      </c>
    </row>
    <row r="53" spans="1:13" x14ac:dyDescent="0.2">
      <c r="A53" s="1">
        <v>5.2</v>
      </c>
      <c r="B53">
        <v>0.270368</v>
      </c>
      <c r="C53">
        <v>0.26960491510780199</v>
      </c>
      <c r="D53" s="2">
        <f>ABS(Table6[[#This Row],[Pb Analytic]]-Table6[[#This Row],[Pb Simulation]])</f>
        <v>7.6308489219800713E-4</v>
      </c>
      <c r="E53" s="1">
        <f>100*IF(Table6[[#This Row],[Pb Analytic]]&gt;0, Table6[[#This Row],[Absolute Error]]/Table6[[#This Row],[Pb Analytic]],1)</f>
        <v>0.28303819753912357</v>
      </c>
      <c r="F53">
        <v>0.53762900000000002</v>
      </c>
      <c r="G53">
        <v>0.53808769634459297</v>
      </c>
      <c r="H53" s="2">
        <f>ABS(Table7[[#This Row],[Pd Analytic]]-Table7[[#This Row],[Pd Simulation]])</f>
        <v>4.5869634459294595E-4</v>
      </c>
      <c r="I53" s="1">
        <f>100*IF(Table7[[#This Row],[Pd Analytic]]&gt;0, Table7[[#This Row],[Absolute Error]]/Table7[[#This Row],[Pd Analytic]],1)</f>
        <v>8.5245648192482634E-2</v>
      </c>
      <c r="J53">
        <v>12.069934999999999</v>
      </c>
      <c r="K53">
        <v>12.0688017970636</v>
      </c>
      <c r="L53" s="2">
        <f>ABS(Table2[[#This Row],[Nc Analytic]]-Table2[[#This Row],[Nc Simulation]])</f>
        <v>1.1332029363995133E-3</v>
      </c>
      <c r="M53" s="1">
        <f>100*IF(Table2[[#This Row],[Nc Analytic]]&gt;0, Table2[[#This Row],[Absolute Error]]/Table2[[#This Row],[Nc Analytic]],1)</f>
        <v>9.3895231312459467E-3</v>
      </c>
    </row>
    <row r="54" spans="1:13" x14ac:dyDescent="0.2">
      <c r="A54" s="1">
        <v>5.3</v>
      </c>
      <c r="B54">
        <v>0.27956199999999998</v>
      </c>
      <c r="C54">
        <v>0.27953590200797301</v>
      </c>
      <c r="D54" s="2">
        <f>ABS(Table6[[#This Row],[Pb Analytic]]-Table6[[#This Row],[Pb Simulation]])</f>
        <v>2.6097992026963279E-5</v>
      </c>
      <c r="E54" s="1">
        <f>100*IF(Table6[[#This Row],[Pb Analytic]]&gt;0, Table6[[#This Row],[Absolute Error]]/Table6[[#This Row],[Pb Analytic]],1)</f>
        <v>9.3361860997085468E-3</v>
      </c>
      <c r="F54">
        <v>0.53187700000000004</v>
      </c>
      <c r="G54">
        <v>0.53178508938412905</v>
      </c>
      <c r="H54" s="2">
        <f>ABS(Table7[[#This Row],[Pd Analytic]]-Table7[[#This Row],[Pd Simulation]])</f>
        <v>9.1910615870993695E-5</v>
      </c>
      <c r="I54" s="1">
        <f>100*IF(Table7[[#This Row],[Pd Analytic]]&gt;0, Table7[[#This Row],[Absolute Error]]/Table7[[#This Row],[Pd Analytic]],1)</f>
        <v>1.7283413488978643E-2</v>
      </c>
      <c r="J54">
        <v>12.131618</v>
      </c>
      <c r="K54">
        <v>12.1327432906631</v>
      </c>
      <c r="L54" s="2">
        <f>ABS(Table2[[#This Row],[Nc Analytic]]-Table2[[#This Row],[Nc Simulation]])</f>
        <v>1.125290663100742E-3</v>
      </c>
      <c r="M54" s="1">
        <f>100*IF(Table2[[#This Row],[Nc Analytic]]&gt;0, Table2[[#This Row],[Absolute Error]]/Table2[[#This Row],[Nc Analytic]],1)</f>
        <v>9.2748246306894426E-3</v>
      </c>
    </row>
    <row r="55" spans="1:13" x14ac:dyDescent="0.2">
      <c r="A55" s="1">
        <v>5.4</v>
      </c>
      <c r="B55">
        <v>0.28900900000000002</v>
      </c>
      <c r="C55">
        <v>0.28930020881187701</v>
      </c>
      <c r="D55" s="2">
        <f>ABS(Table6[[#This Row],[Pb Analytic]]-Table6[[#This Row],[Pb Simulation]])</f>
        <v>2.9120881187699732E-4</v>
      </c>
      <c r="E55" s="1">
        <f>100*IF(Table6[[#This Row],[Pb Analytic]]&gt;0, Table6[[#This Row],[Absolute Error]]/Table6[[#This Row],[Pb Analytic]],1)</f>
        <v>0.10065973096699747</v>
      </c>
      <c r="F55">
        <v>0.52607300000000001</v>
      </c>
      <c r="G55">
        <v>0.52551479105562904</v>
      </c>
      <c r="H55" s="2">
        <f>ABS(Table7[[#This Row],[Pd Analytic]]-Table7[[#This Row],[Pd Simulation]])</f>
        <v>5.5820894437097479E-4</v>
      </c>
      <c r="I55" s="1">
        <f>100*IF(Table7[[#This Row],[Pd Analytic]]&gt;0, Table7[[#This Row],[Absolute Error]]/Table7[[#This Row],[Pd Analytic]],1)</f>
        <v>0.10622135739503569</v>
      </c>
      <c r="J55">
        <v>12.188504</v>
      </c>
      <c r="K55">
        <v>12.1932382222281</v>
      </c>
      <c r="L55" s="2">
        <f>ABS(Table2[[#This Row],[Nc Analytic]]-Table2[[#This Row],[Nc Simulation]])</f>
        <v>4.734222228099938E-3</v>
      </c>
      <c r="M55" s="1">
        <f>100*IF(Table2[[#This Row],[Nc Analytic]]&gt;0, Table2[[#This Row],[Absolute Error]]/Table2[[#This Row],[Nc Analytic]],1)</f>
        <v>3.8826619654404176E-2</v>
      </c>
    </row>
    <row r="56" spans="1:13" x14ac:dyDescent="0.2">
      <c r="A56" s="1">
        <v>5.5</v>
      </c>
      <c r="B56">
        <v>0.29997699999999999</v>
      </c>
      <c r="C56">
        <v>0.29889394212169501</v>
      </c>
      <c r="D56" s="2">
        <f>ABS(Table6[[#This Row],[Pb Analytic]]-Table6[[#This Row],[Pb Simulation]])</f>
        <v>1.0830578783049827E-3</v>
      </c>
      <c r="E56" s="1">
        <f>100*IF(Table6[[#This Row],[Pb Analytic]]&gt;0, Table6[[#This Row],[Absolute Error]]/Table6[[#This Row],[Pb Analytic]],1)</f>
        <v>0.36235524568243488</v>
      </c>
      <c r="F56">
        <v>0.51885700000000001</v>
      </c>
      <c r="G56">
        <v>0.51928802124782403</v>
      </c>
      <c r="H56" s="2">
        <f>ABS(Table7[[#This Row],[Pd Analytic]]-Table7[[#This Row],[Pd Simulation]])</f>
        <v>4.3102124782401496E-4</v>
      </c>
      <c r="I56" s="1">
        <f>100*IF(Table7[[#This Row],[Pd Analytic]]&gt;0, Table7[[#This Row],[Absolute Error]]/Table7[[#This Row],[Pd Analytic]],1)</f>
        <v>8.3002347481132291E-2</v>
      </c>
      <c r="J56">
        <v>12.251701000000001</v>
      </c>
      <c r="K56">
        <v>12.250517489504601</v>
      </c>
      <c r="L56" s="2">
        <f>ABS(Table2[[#This Row],[Nc Analytic]]-Table2[[#This Row],[Nc Simulation]])</f>
        <v>1.1835104953998865E-3</v>
      </c>
      <c r="M56" s="1">
        <f>100*IF(Table2[[#This Row],[Nc Analytic]]&gt;0, Table2[[#This Row],[Absolute Error]]/Table2[[#This Row],[Nc Analytic]],1)</f>
        <v>9.6609020509854926E-3</v>
      </c>
    </row>
    <row r="57" spans="1:13" x14ac:dyDescent="0.2">
      <c r="A57" s="1">
        <v>5.6</v>
      </c>
      <c r="B57">
        <v>0.30832999999999999</v>
      </c>
      <c r="C57">
        <v>0.30831437937578898</v>
      </c>
      <c r="D57" s="2">
        <f>ABS(Table6[[#This Row],[Pb Analytic]]-Table6[[#This Row],[Pb Simulation]])</f>
        <v>1.5620624211010181E-5</v>
      </c>
      <c r="E57" s="1">
        <f>100*IF(Table6[[#This Row],[Pb Analytic]]&gt;0, Table6[[#This Row],[Absolute Error]]/Table6[[#This Row],[Pb Analytic]],1)</f>
        <v>5.0664598396726037E-3</v>
      </c>
      <c r="F57">
        <v>0.51294300000000004</v>
      </c>
      <c r="G57">
        <v>0.51311430634757205</v>
      </c>
      <c r="H57" s="2">
        <f>ABS(Table7[[#This Row],[Pd Analytic]]-Table7[[#This Row],[Pd Simulation]])</f>
        <v>1.7130634757200891E-4</v>
      </c>
      <c r="I57" s="1">
        <f>100*IF(Table7[[#This Row],[Pd Analytic]]&gt;0, Table7[[#This Row],[Absolute Error]]/Table7[[#This Row],[Pd Analytic]],1)</f>
        <v>3.3385611247403003E-2</v>
      </c>
      <c r="J57">
        <v>12.304989000000001</v>
      </c>
      <c r="K57">
        <v>12.3047952716467</v>
      </c>
      <c r="L57" s="2">
        <f>ABS(Table2[[#This Row],[Nc Analytic]]-Table2[[#This Row],[Nc Simulation]])</f>
        <v>1.9372835330067062E-4</v>
      </c>
      <c r="M57" s="1">
        <f>100*IF(Table2[[#This Row],[Nc Analytic]]&gt;0, Table2[[#This Row],[Absolute Error]]/Table2[[#This Row],[Nc Analytic]],1)</f>
        <v>1.5744134625877832E-3</v>
      </c>
    </row>
    <row r="58" spans="1:13" x14ac:dyDescent="0.2">
      <c r="A58" s="1">
        <v>5.7</v>
      </c>
      <c r="B58">
        <v>0.31804100000000002</v>
      </c>
      <c r="C58">
        <v>0.31755981328524602</v>
      </c>
      <c r="D58" s="2">
        <f>ABS(Table6[[#This Row],[Pb Analytic]]-Table6[[#This Row],[Pb Simulation]])</f>
        <v>4.8118671475400054E-4</v>
      </c>
      <c r="E58" s="1">
        <f>100*IF(Table6[[#This Row],[Pb Analytic]]&gt;0, Table6[[#This Row],[Absolute Error]]/Table6[[#This Row],[Pb Analytic]],1)</f>
        <v>0.15152632500189114</v>
      </c>
      <c r="F58">
        <v>0.50592300000000001</v>
      </c>
      <c r="G58">
        <v>0.50700168049608596</v>
      </c>
      <c r="H58" s="2">
        <f>ABS(Table7[[#This Row],[Pd Analytic]]-Table7[[#This Row],[Pd Simulation]])</f>
        <v>1.0786804960859486E-3</v>
      </c>
      <c r="I58" s="1">
        <f>100*IF(Table7[[#This Row],[Pd Analytic]]&gt;0, Table7[[#This Row],[Absolute Error]]/Table7[[#This Row],[Pd Analytic]],1)</f>
        <v>0.21275678909594387</v>
      </c>
      <c r="J58">
        <v>12.357765000000001</v>
      </c>
      <c r="K58">
        <v>12.356270130481599</v>
      </c>
      <c r="L58" s="2">
        <f>ABS(Table2[[#This Row],[Nc Analytic]]-Table2[[#This Row],[Nc Simulation]])</f>
        <v>1.4948695184013872E-3</v>
      </c>
      <c r="M58" s="1">
        <f>100*IF(Table2[[#This Row],[Nc Analytic]]&gt;0, Table2[[#This Row],[Absolute Error]]/Table2[[#This Row],[Nc Analytic]],1)</f>
        <v>1.2098064404675838E-2</v>
      </c>
    </row>
    <row r="59" spans="1:13" x14ac:dyDescent="0.2">
      <c r="A59" s="1">
        <v>5.8</v>
      </c>
      <c r="B59">
        <v>0.3271</v>
      </c>
      <c r="C59">
        <v>0.32662941266170697</v>
      </c>
      <c r="D59" s="2">
        <f>ABS(Table6[[#This Row],[Pb Analytic]]-Table6[[#This Row],[Pb Simulation]])</f>
        <v>4.7058733829302701E-4</v>
      </c>
      <c r="E59" s="1">
        <f>100*IF(Table6[[#This Row],[Pb Analytic]]&gt;0, Table6[[#This Row],[Absolute Error]]/Table6[[#This Row],[Pb Analytic]],1)</f>
        <v>0.14407377904463814</v>
      </c>
      <c r="F59">
        <v>0.50073599999999996</v>
      </c>
      <c r="G59">
        <v>0.50095686576487997</v>
      </c>
      <c r="H59" s="2">
        <f>ABS(Table7[[#This Row],[Pd Analytic]]-Table7[[#This Row],[Pd Simulation]])</f>
        <v>2.208657648800072E-4</v>
      </c>
      <c r="I59" s="1">
        <f>100*IF(Table7[[#This Row],[Pd Analytic]]&gt;0, Table7[[#This Row],[Absolute Error]]/Table7[[#This Row],[Pd Analytic]],1)</f>
        <v>4.4088778889731547E-2</v>
      </c>
      <c r="J59">
        <v>12.408977999999999</v>
      </c>
      <c r="K59">
        <v>12.4051260823675</v>
      </c>
      <c r="L59" s="2">
        <f>ABS(Table2[[#This Row],[Nc Analytic]]-Table2[[#This Row],[Nc Simulation]])</f>
        <v>3.8519176324989246E-3</v>
      </c>
      <c r="M59" s="1">
        <f>100*IF(Table2[[#This Row],[Nc Analytic]]&gt;0, Table2[[#This Row],[Absolute Error]]/Table2[[#This Row],[Nc Analytic]],1)</f>
        <v>3.105101557955138E-2</v>
      </c>
    </row>
    <row r="60" spans="1:13" x14ac:dyDescent="0.2">
      <c r="A60" s="1">
        <v>5.9</v>
      </c>
      <c r="B60">
        <v>0.33715499999999998</v>
      </c>
      <c r="C60">
        <v>0.33552309850694301</v>
      </c>
      <c r="D60" s="2">
        <f>ABS(Table6[[#This Row],[Pb Analytic]]-Table6[[#This Row],[Pb Simulation]])</f>
        <v>1.6319014930569753E-3</v>
      </c>
      <c r="E60" s="1">
        <f>100*IF(Table6[[#This Row],[Pb Analytic]]&gt;0, Table6[[#This Row],[Absolute Error]]/Table6[[#This Row],[Pb Analytic]],1)</f>
        <v>0.48637530480579005</v>
      </c>
      <c r="F60">
        <v>0.49378300000000003</v>
      </c>
      <c r="G60">
        <v>0.49498543292781599</v>
      </c>
      <c r="H60" s="2">
        <f>ABS(Table7[[#This Row],[Pd Analytic]]-Table7[[#This Row],[Pd Simulation]])</f>
        <v>1.2024329278159662E-3</v>
      </c>
      <c r="I60" s="1">
        <f>100*IF(Table7[[#This Row],[Pd Analytic]]&gt;0, Table7[[#This Row],[Absolute Error]]/Table7[[#This Row],[Pd Analytic]],1)</f>
        <v>0.24292289183211532</v>
      </c>
      <c r="J60">
        <v>12.453604</v>
      </c>
      <c r="K60">
        <v>12.451533629289299</v>
      </c>
      <c r="L60" s="2">
        <f>ABS(Table2[[#This Row],[Nc Analytic]]-Table2[[#This Row],[Nc Simulation]])</f>
        <v>2.0703707107010416E-3</v>
      </c>
      <c r="M60" s="1">
        <f>100*IF(Table2[[#This Row],[Nc Analytic]]&gt;0, Table2[[#This Row],[Absolute Error]]/Table2[[#This Row],[Nc Analytic]],1)</f>
        <v>1.662743540145916E-2</v>
      </c>
    </row>
    <row r="61" spans="1:13" x14ac:dyDescent="0.2">
      <c r="A61" s="1">
        <v>6</v>
      </c>
      <c r="B61">
        <v>0.34445900000000002</v>
      </c>
      <c r="C61">
        <v>0.34424143415415198</v>
      </c>
      <c r="D61" s="2">
        <f>ABS(Table6[[#This Row],[Pb Analytic]]-Table6[[#This Row],[Pb Simulation]])</f>
        <v>2.175658458480334E-4</v>
      </c>
      <c r="E61" s="1">
        <f>100*IF(Table6[[#This Row],[Pb Analytic]]&gt;0, Table6[[#This Row],[Absolute Error]]/Table6[[#This Row],[Pb Analytic]],1)</f>
        <v>6.3201527841243832E-2</v>
      </c>
      <c r="F61">
        <v>0.48914200000000002</v>
      </c>
      <c r="G61">
        <v>0.48909194451562399</v>
      </c>
      <c r="H61" s="2">
        <f>ABS(Table7[[#This Row],[Pd Analytic]]-Table7[[#This Row],[Pd Simulation]])</f>
        <v>5.0055484376032577E-5</v>
      </c>
      <c r="I61" s="1">
        <f>100*IF(Table7[[#This Row],[Pd Analytic]]&gt;0, Table7[[#This Row],[Absolute Error]]/Table7[[#This Row],[Pd Analytic]],1)</f>
        <v>1.0234371049722647E-2</v>
      </c>
      <c r="J61">
        <v>12.501134</v>
      </c>
      <c r="K61">
        <v>12.495650741604999</v>
      </c>
      <c r="L61" s="2">
        <f>ABS(Table2[[#This Row],[Nc Analytic]]-Table2[[#This Row],[Nc Simulation]])</f>
        <v>5.4832583950013003E-3</v>
      </c>
      <c r="M61" s="1">
        <f>100*IF(Table2[[#This Row],[Nc Analytic]]&gt;0, Table2[[#This Row],[Absolute Error]]/Table2[[#This Row],[Nc Analytic]],1)</f>
        <v>4.3881335261271914E-2</v>
      </c>
    </row>
    <row r="62" spans="1:13" x14ac:dyDescent="0.2">
      <c r="A62" s="1">
        <v>6.1</v>
      </c>
      <c r="B62">
        <v>0.35175400000000001</v>
      </c>
      <c r="C62">
        <v>0.35278552823064302</v>
      </c>
      <c r="D62" s="2">
        <f>ABS(Table6[[#This Row],[Pb Analytic]]-Table6[[#This Row],[Pb Simulation]])</f>
        <v>1.0315282306430085E-3</v>
      </c>
      <c r="E62" s="1">
        <f>100*IF(Table6[[#This Row],[Pb Analytic]]&gt;0, Table6[[#This Row],[Absolute Error]]/Table6[[#This Row],[Pb Analytic]],1)</f>
        <v>0.29239527931219988</v>
      </c>
      <c r="F62">
        <v>0.48397299999999999</v>
      </c>
      <c r="G62">
        <v>0.48328008179888798</v>
      </c>
      <c r="H62" s="2">
        <f>ABS(Table7[[#This Row],[Pd Analytic]]-Table7[[#This Row],[Pd Simulation]])</f>
        <v>6.9291820111200275E-4</v>
      </c>
      <c r="I62" s="1">
        <f>100*IF(Table7[[#This Row],[Pd Analytic]]&gt;0, Table7[[#This Row],[Absolute Error]]/Table7[[#This Row],[Pd Analytic]],1)</f>
        <v>0.1433781832126807</v>
      </c>
      <c r="J62">
        <v>12.531447</v>
      </c>
      <c r="K62">
        <v>12.537623787792301</v>
      </c>
      <c r="L62" s="2">
        <f>ABS(Table2[[#This Row],[Nc Analytic]]-Table2[[#This Row],[Nc Simulation]])</f>
        <v>6.1767877923006864E-3</v>
      </c>
      <c r="M62" s="1">
        <f>100*IF(Table2[[#This Row],[Nc Analytic]]&gt;0, Table2[[#This Row],[Absolute Error]]/Table2[[#This Row],[Nc Analytic]],1)</f>
        <v>4.9266016406672962E-2</v>
      </c>
    </row>
    <row r="63" spans="1:13" x14ac:dyDescent="0.2">
      <c r="A63" s="1">
        <v>6.2</v>
      </c>
      <c r="B63">
        <v>0.36100100000000002</v>
      </c>
      <c r="C63">
        <v>0.36115694923316199</v>
      </c>
      <c r="D63" s="2">
        <f>ABS(Table6[[#This Row],[Pb Analytic]]-Table6[[#This Row],[Pb Simulation]])</f>
        <v>1.5594923316197828E-4</v>
      </c>
      <c r="E63" s="1">
        <f>100*IF(Table6[[#This Row],[Pb Analytic]]&gt;0, Table6[[#This Row],[Absolute Error]]/Table6[[#This Row],[Pb Analytic]],1)</f>
        <v>4.3180460321503564E-2</v>
      </c>
      <c r="F63">
        <v>0.477937</v>
      </c>
      <c r="G63">
        <v>0.47755275727150198</v>
      </c>
      <c r="H63" s="2">
        <f>ABS(Table7[[#This Row],[Pd Analytic]]-Table7[[#This Row],[Pd Simulation]])</f>
        <v>3.8424272849801877E-4</v>
      </c>
      <c r="I63" s="1">
        <f>100*IF(Table7[[#This Row],[Pd Analytic]]&gt;0, Table7[[#This Row],[Absolute Error]]/Table7[[#This Row],[Pd Analytic]],1)</f>
        <v>8.046079153503162E-2</v>
      </c>
      <c r="J63">
        <v>12.578541</v>
      </c>
      <c r="K63">
        <v>12.577588408794</v>
      </c>
      <c r="L63" s="2">
        <f>ABS(Table2[[#This Row],[Nc Analytic]]-Table2[[#This Row],[Nc Simulation]])</f>
        <v>9.5259120599955338E-4</v>
      </c>
      <c r="M63" s="1">
        <f>100*IF(Table2[[#This Row],[Nc Analytic]]&gt;0, Table2[[#This Row],[Absolute Error]]/Table2[[#This Row],[Nc Analytic]],1)</f>
        <v>7.5737190233822619E-3</v>
      </c>
    </row>
    <row r="64" spans="1:13" x14ac:dyDescent="0.2">
      <c r="A64" s="1">
        <v>6.3</v>
      </c>
      <c r="B64">
        <v>0.369396</v>
      </c>
      <c r="C64">
        <v>0.369357650556974</v>
      </c>
      <c r="D64" s="2">
        <f>ABS(Table6[[#This Row],[Pb Analytic]]-Table6[[#This Row],[Pb Simulation]])</f>
        <v>3.8349443025997854E-5</v>
      </c>
      <c r="E64" s="1">
        <f>100*IF(Table6[[#This Row],[Pb Analytic]]&gt;0, Table6[[#This Row],[Absolute Error]]/Table6[[#This Row],[Pb Analytic]],1)</f>
        <v>1.0382739593499333E-2</v>
      </c>
      <c r="F64">
        <v>0.47226899999999999</v>
      </c>
      <c r="G64">
        <v>0.47191221411157602</v>
      </c>
      <c r="H64" s="2">
        <f>ABS(Table7[[#This Row],[Pd Analytic]]-Table7[[#This Row],[Pd Simulation]])</f>
        <v>3.5678588842397163E-4</v>
      </c>
      <c r="I64" s="1">
        <f>100*IF(Table7[[#This Row],[Pd Analytic]]&gt;0, Table7[[#This Row],[Absolute Error]]/Table7[[#This Row],[Pd Analytic]],1)</f>
        <v>7.5604292017670771E-2</v>
      </c>
      <c r="J64">
        <v>12.615226</v>
      </c>
      <c r="K64">
        <v>12.615670336257599</v>
      </c>
      <c r="L64" s="2">
        <f>ABS(Table2[[#This Row],[Nc Analytic]]-Table2[[#This Row],[Nc Simulation]])</f>
        <v>4.4433625759943141E-4</v>
      </c>
      <c r="M64" s="1">
        <f>100*IF(Table2[[#This Row],[Nc Analytic]]&gt;0, Table2[[#This Row],[Absolute Error]]/Table2[[#This Row],[Nc Analytic]],1)</f>
        <v>3.5220978810963635E-3</v>
      </c>
    </row>
    <row r="65" spans="1:13" x14ac:dyDescent="0.2">
      <c r="A65" s="1">
        <v>6.4</v>
      </c>
      <c r="B65">
        <v>0.37795299999999998</v>
      </c>
      <c r="C65">
        <v>0.37738990488739199</v>
      </c>
      <c r="D65" s="2">
        <f>ABS(Table6[[#This Row],[Pb Analytic]]-Table6[[#This Row],[Pb Simulation]])</f>
        <v>5.6309511260799194E-4</v>
      </c>
      <c r="E65" s="1">
        <f>100*IF(Table6[[#This Row],[Pb Analytic]]&gt;0, Table6[[#This Row],[Absolute Error]]/Table6[[#This Row],[Pb Analytic]],1)</f>
        <v>0.14920778359877215</v>
      </c>
      <c r="F65">
        <v>0.46652300000000002</v>
      </c>
      <c r="G65">
        <v>0.46636011399007399</v>
      </c>
      <c r="H65" s="2">
        <f>ABS(Table7[[#This Row],[Pd Analytic]]-Table7[[#This Row],[Pd Simulation]])</f>
        <v>1.6288600992603319E-4</v>
      </c>
      <c r="I65" s="1">
        <f>100*IF(Table7[[#This Row],[Pd Analytic]]&gt;0, Table7[[#This Row],[Absolute Error]]/Table7[[#This Row],[Pd Analytic]],1)</f>
        <v>3.4927088539458598E-2</v>
      </c>
      <c r="J65">
        <v>12.661638999999999</v>
      </c>
      <c r="K65">
        <v>12.6519861552168</v>
      </c>
      <c r="L65" s="2">
        <f>ABS(Table2[[#This Row],[Nc Analytic]]-Table2[[#This Row],[Nc Simulation]])</f>
        <v>9.6528447831989439E-3</v>
      </c>
      <c r="M65" s="1">
        <f>100*IF(Table2[[#This Row],[Nc Analytic]]&gt;0, Table2[[#This Row],[Absolute Error]]/Table2[[#This Row],[Nc Analytic]],1)</f>
        <v>7.6295094420560844E-2</v>
      </c>
    </row>
    <row r="66" spans="1:13" x14ac:dyDescent="0.2">
      <c r="A66" s="1">
        <v>6.5</v>
      </c>
      <c r="B66">
        <v>0.38541399999999998</v>
      </c>
      <c r="C66">
        <v>0.38525624694021099</v>
      </c>
      <c r="D66" s="2">
        <f>ABS(Table6[[#This Row],[Pb Analytic]]-Table6[[#This Row],[Pb Simulation]])</f>
        <v>1.5775305978898979E-4</v>
      </c>
      <c r="E66" s="1">
        <f>100*IF(Table6[[#This Row],[Pb Analytic]]&gt;0, Table6[[#This Row],[Absolute Error]]/Table6[[#This Row],[Pb Analytic]],1)</f>
        <v>4.0947566987400971E-2</v>
      </c>
      <c r="F66">
        <v>0.46072800000000003</v>
      </c>
      <c r="G66">
        <v>0.46089761448586303</v>
      </c>
      <c r="H66" s="2">
        <f>ABS(Table7[[#This Row],[Pd Analytic]]-Table7[[#This Row],[Pd Simulation]])</f>
        <v>1.696144858630011E-4</v>
      </c>
      <c r="I66" s="1">
        <f>100*IF(Table7[[#This Row],[Pd Analytic]]&gt;0, Table7[[#This Row],[Absolute Error]]/Table7[[#This Row],[Pd Analytic]],1)</f>
        <v>3.6800903396345008E-2</v>
      </c>
      <c r="J66">
        <v>12.687787</v>
      </c>
      <c r="K66">
        <v>12.6866440126652</v>
      </c>
      <c r="L66" s="2">
        <f>ABS(Table2[[#This Row],[Nc Analytic]]-Table2[[#This Row],[Nc Simulation]])</f>
        <v>1.1429873348003383E-3</v>
      </c>
      <c r="M66" s="1">
        <f>100*IF(Table2[[#This Row],[Nc Analytic]]&gt;0, Table2[[#This Row],[Absolute Error]]/Table2[[#This Row],[Nc Analytic]],1)</f>
        <v>9.0093750061819577E-3</v>
      </c>
    </row>
    <row r="67" spans="1:13" x14ac:dyDescent="0.2">
      <c r="A67" s="1">
        <v>6.6</v>
      </c>
      <c r="B67">
        <v>0.39254299999999998</v>
      </c>
      <c r="C67">
        <v>0.392959423619822</v>
      </c>
      <c r="D67" s="2">
        <f>ABS(Table6[[#This Row],[Pb Analytic]]-Table6[[#This Row],[Pb Simulation]])</f>
        <v>4.1642361982202614E-4</v>
      </c>
      <c r="E67" s="1">
        <f>100*IF(Table6[[#This Row],[Pb Analytic]]&gt;0, Table6[[#This Row],[Absolute Error]]/Table6[[#This Row],[Pb Analytic]],1)</f>
        <v>0.10597114989279532</v>
      </c>
      <c r="F67">
        <v>0.45613399999999998</v>
      </c>
      <c r="G67">
        <v>0.45552543725418099</v>
      </c>
      <c r="H67" s="2">
        <f>ABS(Table7[[#This Row],[Pd Analytic]]-Table7[[#This Row],[Pd Simulation]])</f>
        <v>6.0856274581899683E-4</v>
      </c>
      <c r="I67" s="1">
        <f>100*IF(Table7[[#This Row],[Pd Analytic]]&gt;0, Table7[[#This Row],[Absolute Error]]/Table7[[#This Row],[Pd Analytic]],1)</f>
        <v>0.13359577666777403</v>
      </c>
      <c r="J67">
        <v>12.721902999999999</v>
      </c>
      <c r="K67">
        <v>12.719744274100901</v>
      </c>
      <c r="L67" s="2">
        <f>ABS(Table2[[#This Row],[Nc Analytic]]-Table2[[#This Row],[Nc Simulation]])</f>
        <v>2.1587258990987124E-3</v>
      </c>
      <c r="M67" s="1">
        <f>100*IF(Table2[[#This Row],[Nc Analytic]]&gt;0, Table2[[#This Row],[Absolute Error]]/Table2[[#This Row],[Nc Analytic]],1)</f>
        <v>1.6971456757146973E-2</v>
      </c>
    </row>
    <row r="68" spans="1:13" x14ac:dyDescent="0.2">
      <c r="A68" s="1">
        <v>6.7</v>
      </c>
      <c r="B68">
        <v>0.40010200000000001</v>
      </c>
      <c r="C68">
        <v>0.40050235074683899</v>
      </c>
      <c r="D68" s="2">
        <f>ABS(Table6[[#This Row],[Pb Analytic]]-Table6[[#This Row],[Pb Simulation]])</f>
        <v>4.0035074683897331E-4</v>
      </c>
      <c r="E68" s="1">
        <f>100*IF(Table6[[#This Row],[Pb Analytic]]&gt;0, Table6[[#This Row],[Absolute Error]]/Table6[[#This Row],[Pb Analytic]],1)</f>
        <v>9.9962146562290327E-2</v>
      </c>
      <c r="F68">
        <v>0.45024399999999998</v>
      </c>
      <c r="G68">
        <v>0.45024392798698898</v>
      </c>
      <c r="H68" s="2">
        <f>ABS(Table7[[#This Row],[Pd Analytic]]-Table7[[#This Row],[Pd Simulation]])</f>
        <v>7.2013010998794869E-8</v>
      </c>
      <c r="I68" s="1">
        <f>100*IF(Table7[[#This Row],[Pd Analytic]]&gt;0, Table7[[#This Row],[Absolute Error]]/Table7[[#This Row],[Pd Analytic]],1)</f>
        <v>1.5994221470295072E-5</v>
      </c>
      <c r="J68">
        <v>12.745222</v>
      </c>
      <c r="K68">
        <v>12.751380130531601</v>
      </c>
      <c r="L68" s="2">
        <f>ABS(Table2[[#This Row],[Nc Analytic]]-Table2[[#This Row],[Nc Simulation]])</f>
        <v>6.1581305316007473E-3</v>
      </c>
      <c r="M68" s="1">
        <f>100*IF(Table2[[#This Row],[Nc Analytic]]&gt;0, Table2[[#This Row],[Absolute Error]]/Table2[[#This Row],[Nc Analytic]],1)</f>
        <v>4.8293835401047036E-2</v>
      </c>
    </row>
    <row r="69" spans="1:13" x14ac:dyDescent="0.2">
      <c r="A69" s="1">
        <v>6.8</v>
      </c>
      <c r="B69">
        <v>0.407526</v>
      </c>
      <c r="C69">
        <v>0.40788807558803097</v>
      </c>
      <c r="D69" s="2">
        <f>ABS(Table6[[#This Row],[Pb Analytic]]-Table6[[#This Row],[Pb Simulation]])</f>
        <v>3.620755880309745E-4</v>
      </c>
      <c r="E69" s="1">
        <f>100*IF(Table6[[#This Row],[Pb Analytic]]&gt;0, Table6[[#This Row],[Absolute Error]]/Table6[[#This Row],[Pb Analytic]],1)</f>
        <v>8.8768368015904611E-2</v>
      </c>
      <c r="F69">
        <v>0.44547599999999998</v>
      </c>
      <c r="G69">
        <v>0.44505310910044799</v>
      </c>
      <c r="H69" s="2">
        <f>ABS(Table7[[#This Row],[Pd Analytic]]-Table7[[#This Row],[Pd Simulation]])</f>
        <v>4.2289089955199755E-4</v>
      </c>
      <c r="I69" s="1">
        <f>100*IF(Table7[[#This Row],[Pd Analytic]]&gt;0, Table7[[#This Row],[Absolute Error]]/Table7[[#This Row],[Pd Analytic]],1)</f>
        <v>9.5020322497410423E-2</v>
      </c>
      <c r="J69">
        <v>12.784487</v>
      </c>
      <c r="K69">
        <v>12.781638158686</v>
      </c>
      <c r="L69" s="2">
        <f>ABS(Table2[[#This Row],[Nc Analytic]]-Table2[[#This Row],[Nc Simulation]])</f>
        <v>2.8488413139999835E-3</v>
      </c>
      <c r="M69" s="1">
        <f>100*IF(Table2[[#This Row],[Nc Analytic]]&gt;0, Table2[[#This Row],[Absolute Error]]/Table2[[#This Row],[Nc Analytic]],1)</f>
        <v>2.2288546105211093E-2</v>
      </c>
    </row>
    <row r="70" spans="1:13" x14ac:dyDescent="0.2">
      <c r="A70" s="1">
        <v>6.9</v>
      </c>
      <c r="B70">
        <v>0.4153</v>
      </c>
      <c r="C70">
        <v>0.41511974449868899</v>
      </c>
      <c r="D70" s="2">
        <f>ABS(Table6[[#This Row],[Pb Analytic]]-Table6[[#This Row],[Pb Simulation]])</f>
        <v>1.8025550131101076E-4</v>
      </c>
      <c r="E70" s="1">
        <f>100*IF(Table6[[#This Row],[Pb Analytic]]&gt;0, Table6[[#This Row],[Absolute Error]]/Table6[[#This Row],[Pb Analytic]],1)</f>
        <v>4.34225313779504E-2</v>
      </c>
      <c r="F70">
        <v>0.43964599999999998</v>
      </c>
      <c r="G70">
        <v>0.43995272598820101</v>
      </c>
      <c r="H70" s="2">
        <f>ABS(Table7[[#This Row],[Pd Analytic]]-Table7[[#This Row],[Pd Simulation]])</f>
        <v>3.067259882010287E-4</v>
      </c>
      <c r="I70" s="1">
        <f>100*IF(Table7[[#This Row],[Pd Analytic]]&gt;0, Table7[[#This Row],[Absolute Error]]/Table7[[#This Row],[Pd Analytic]],1)</f>
        <v>6.9717942424853782E-2</v>
      </c>
      <c r="J70">
        <v>12.809246</v>
      </c>
      <c r="K70">
        <v>12.810598837297899</v>
      </c>
      <c r="L70" s="2">
        <f>ABS(Table2[[#This Row],[Nc Analytic]]-Table2[[#This Row],[Nc Simulation]])</f>
        <v>1.3528372978992564E-3</v>
      </c>
      <c r="M70" s="1">
        <f>100*IF(Table2[[#This Row],[Nc Analytic]]&gt;0, Table2[[#This Row],[Absolute Error]]/Table2[[#This Row],[Nc Analytic]],1)</f>
        <v>1.0560297103055694E-2</v>
      </c>
    </row>
    <row r="71" spans="1:13" x14ac:dyDescent="0.2">
      <c r="A71" s="1">
        <v>7</v>
      </c>
      <c r="B71">
        <v>0.42186800000000002</v>
      </c>
      <c r="C71">
        <v>0.42220057505992198</v>
      </c>
      <c r="D71" s="2">
        <f>ABS(Table6[[#This Row],[Pb Analytic]]-Table6[[#This Row],[Pb Simulation]])</f>
        <v>3.3257505992195791E-4</v>
      </c>
      <c r="E71" s="1">
        <f>100*IF(Table6[[#This Row],[Pb Analytic]]&gt;0, Table6[[#This Row],[Absolute Error]]/Table6[[#This Row],[Pb Analytic]],1)</f>
        <v>7.8771815949032348E-2</v>
      </c>
      <c r="F71">
        <v>0.434921</v>
      </c>
      <c r="G71">
        <v>0.434942287589759</v>
      </c>
      <c r="H71" s="2">
        <f>ABS(Table7[[#This Row],[Pd Analytic]]-Table7[[#This Row],[Pd Simulation]])</f>
        <v>2.1287589759000358E-5</v>
      </c>
      <c r="I71" s="1">
        <f>100*IF(Table7[[#This Row],[Pd Analytic]]&gt;0, Table7[[#This Row],[Absolute Error]]/Table7[[#This Row],[Pd Analytic]],1)</f>
        <v>4.8943481391441482E-3</v>
      </c>
      <c r="J71">
        <v>12.83498</v>
      </c>
      <c r="K71">
        <v>12.83833702237</v>
      </c>
      <c r="L71" s="2">
        <f>ABS(Table2[[#This Row],[Nc Analytic]]-Table2[[#This Row],[Nc Simulation]])</f>
        <v>3.357022370000351E-3</v>
      </c>
      <c r="M71" s="1">
        <f>100*IF(Table2[[#This Row],[Nc Analytic]]&gt;0, Table2[[#This Row],[Absolute Error]]/Table2[[#This Row],[Nc Analytic]],1)</f>
        <v>2.6148420657215569E-2</v>
      </c>
    </row>
    <row r="72" spans="1:13" x14ac:dyDescent="0.2">
      <c r="A72" s="1">
        <v>7.1</v>
      </c>
      <c r="B72">
        <v>0.428373</v>
      </c>
      <c r="C72">
        <v>0.42913383216044299</v>
      </c>
      <c r="D72" s="2">
        <f>ABS(Table6[[#This Row],[Pb Analytic]]-Table6[[#This Row],[Pb Simulation]])</f>
        <v>7.608321604429813E-4</v>
      </c>
      <c r="E72" s="1">
        <f>100*IF(Table6[[#This Row],[Pb Analytic]]&gt;0, Table6[[#This Row],[Absolute Error]]/Table6[[#This Row],[Pb Analytic]],1)</f>
        <v>0.17729484450401573</v>
      </c>
      <c r="F72">
        <v>0.43008999999999997</v>
      </c>
      <c r="G72">
        <v>0.43002110194152099</v>
      </c>
      <c r="H72" s="2">
        <f>ABS(Table7[[#This Row],[Pd Analytic]]-Table7[[#This Row],[Pd Simulation]])</f>
        <v>6.8898058478983337E-5</v>
      </c>
      <c r="I72" s="1">
        <f>100*IF(Table7[[#This Row],[Pd Analytic]]&gt;0, Table7[[#This Row],[Absolute Error]]/Table7[[#This Row],[Pd Analytic]],1)</f>
        <v>1.6022018028397325E-2</v>
      </c>
      <c r="J72">
        <v>12.86378</v>
      </c>
      <c r="K72">
        <v>12.8649223842898</v>
      </c>
      <c r="L72" s="2">
        <f>ABS(Table2[[#This Row],[Nc Analytic]]-Table2[[#This Row],[Nc Simulation]])</f>
        <v>1.1423842897997361E-3</v>
      </c>
      <c r="M72" s="1">
        <f>100*IF(Table2[[#This Row],[Nc Analytic]]&gt;0, Table2[[#This Row],[Absolute Error]]/Table2[[#This Row],[Nc Analytic]],1)</f>
        <v>8.8798381807167082E-3</v>
      </c>
    </row>
    <row r="73" spans="1:13" x14ac:dyDescent="0.2">
      <c r="A73" s="1">
        <v>7.2</v>
      </c>
      <c r="B73">
        <v>0.43606499999999998</v>
      </c>
      <c r="C73">
        <v>0.43592280753375801</v>
      </c>
      <c r="D73" s="2">
        <f>ABS(Table6[[#This Row],[Pb Analytic]]-Table6[[#This Row],[Pb Simulation]])</f>
        <v>1.421924662419749E-4</v>
      </c>
      <c r="E73" s="1">
        <f>100*IF(Table6[[#This Row],[Pb Analytic]]&gt;0, Table6[[#This Row],[Absolute Error]]/Table6[[#This Row],[Pb Analytic]],1)</f>
        <v>3.2618726018588388E-2</v>
      </c>
      <c r="F73">
        <v>0.42544700000000002</v>
      </c>
      <c r="G73">
        <v>0.42518830730363</v>
      </c>
      <c r="H73" s="2">
        <f>ABS(Table7[[#This Row],[Pd Analytic]]-Table7[[#This Row],[Pd Simulation]])</f>
        <v>2.5869269637002201E-4</v>
      </c>
      <c r="I73" s="1">
        <f>100*IF(Table7[[#This Row],[Pd Analytic]]&gt;0, Table7[[#This Row],[Absolute Error]]/Table7[[#This Row],[Pd Analytic]],1)</f>
        <v>6.0841912142538701E-2</v>
      </c>
      <c r="J73">
        <v>12.889049</v>
      </c>
      <c r="K73">
        <v>12.890419809589799</v>
      </c>
      <c r="L73" s="2">
        <f>ABS(Table2[[#This Row],[Nc Analytic]]-Table2[[#This Row],[Nc Simulation]])</f>
        <v>1.3708095897992933E-3</v>
      </c>
      <c r="M73" s="1">
        <f>100*IF(Table2[[#This Row],[Nc Analytic]]&gt;0, Table2[[#This Row],[Absolute Error]]/Table2[[#This Row],[Nc Analytic]],1)</f>
        <v>1.0634328517209989E-2</v>
      </c>
    </row>
    <row r="74" spans="1:13" x14ac:dyDescent="0.2">
      <c r="A74" s="1">
        <v>7.3</v>
      </c>
      <c r="B74">
        <v>0.442444</v>
      </c>
      <c r="C74">
        <v>0.44257080231748103</v>
      </c>
      <c r="D74" s="2">
        <f>ABS(Table6[[#This Row],[Pb Analytic]]-Table6[[#This Row],[Pb Simulation]])</f>
        <v>1.2680231748102289E-4</v>
      </c>
      <c r="E74" s="1">
        <f>100*IF(Table6[[#This Row],[Pb Analytic]]&gt;0, Table6[[#This Row],[Absolute Error]]/Table6[[#This Row],[Pb Analytic]],1)</f>
        <v>2.8651306597053915E-2</v>
      </c>
      <c r="F74">
        <v>0.420242</v>
      </c>
      <c r="G74">
        <v>0.420442899388702</v>
      </c>
      <c r="H74" s="2">
        <f>ABS(Table7[[#This Row],[Pd Analytic]]-Table7[[#This Row],[Pd Simulation]])</f>
        <v>2.0089938870199164E-4</v>
      </c>
      <c r="I74" s="1">
        <f>100*IF(Table7[[#This Row],[Pd Analytic]]&gt;0, Table7[[#This Row],[Absolute Error]]/Table7[[#This Row],[Pd Analytic]],1)</f>
        <v>4.7782799755706887E-2</v>
      </c>
      <c r="J74">
        <v>12.914305000000001</v>
      </c>
      <c r="K74">
        <v>12.914889770033801</v>
      </c>
      <c r="L74" s="2">
        <f>ABS(Table2[[#This Row],[Nc Analytic]]-Table2[[#This Row],[Nc Simulation]])</f>
        <v>5.847700338001971E-4</v>
      </c>
      <c r="M74" s="1">
        <f>100*IF(Table2[[#This Row],[Nc Analytic]]&gt;0, Table2[[#This Row],[Absolute Error]]/Table2[[#This Row],[Nc Analytic]],1)</f>
        <v>4.5278747570655156E-3</v>
      </c>
    </row>
    <row r="75" spans="1:13" x14ac:dyDescent="0.2">
      <c r="A75" s="1">
        <v>7.4</v>
      </c>
      <c r="B75">
        <v>0.44877899999999998</v>
      </c>
      <c r="C75">
        <v>0.449081112251764</v>
      </c>
      <c r="D75" s="2">
        <f>ABS(Table6[[#This Row],[Pb Analytic]]-Table6[[#This Row],[Pb Simulation]])</f>
        <v>3.0211225176401957E-4</v>
      </c>
      <c r="E75" s="1">
        <f>100*IF(Table6[[#This Row],[Pb Analytic]]&gt;0, Table6[[#This Row],[Absolute Error]]/Table6[[#This Row],[Pb Analytic]],1)</f>
        <v>6.7273426452780602E-2</v>
      </c>
      <c r="F75">
        <v>0.41623500000000002</v>
      </c>
      <c r="G75">
        <v>0.415783755158183</v>
      </c>
      <c r="H75" s="2">
        <f>ABS(Table7[[#This Row],[Pd Analytic]]-Table7[[#This Row],[Pd Simulation]])</f>
        <v>4.5124484181702229E-4</v>
      </c>
      <c r="I75" s="1">
        <f>100*IF(Table7[[#This Row],[Pd Analytic]]&gt;0, Table7[[#This Row],[Absolute Error]]/Table7[[#This Row],[Pd Analytic]],1)</f>
        <v>0.10852873307793093</v>
      </c>
      <c r="J75">
        <v>12.93689</v>
      </c>
      <c r="K75">
        <v>12.9383886615748</v>
      </c>
      <c r="L75" s="2">
        <f>ABS(Table2[[#This Row],[Nc Analytic]]-Table2[[#This Row],[Nc Simulation]])</f>
        <v>1.4986615748000531E-3</v>
      </c>
      <c r="M75" s="1">
        <f>100*IF(Table2[[#This Row],[Nc Analytic]]&gt;0, Table2[[#This Row],[Absolute Error]]/Table2[[#This Row],[Nc Analytic]],1)</f>
        <v>1.158306195616822E-2</v>
      </c>
    </row>
    <row r="76" spans="1:13" x14ac:dyDescent="0.2">
      <c r="A76" s="1">
        <v>7.5</v>
      </c>
      <c r="B76">
        <v>0.45480700000000002</v>
      </c>
      <c r="C76">
        <v>0.455457015179077</v>
      </c>
      <c r="D76" s="2">
        <f>ABS(Table6[[#This Row],[Pb Analytic]]-Table6[[#This Row],[Pb Simulation]])</f>
        <v>6.5001517907697925E-4</v>
      </c>
      <c r="E76" s="1">
        <f>100*IF(Table6[[#This Row],[Pb Analytic]]&gt;0, Table6[[#This Row],[Absolute Error]]/Table6[[#This Row],[Pb Analytic]],1)</f>
        <v>0.1427171296991453</v>
      </c>
      <c r="F76">
        <v>0.41115000000000002</v>
      </c>
      <c r="G76">
        <v>0.41120965359806999</v>
      </c>
      <c r="H76" s="2">
        <f>ABS(Table7[[#This Row],[Pd Analytic]]-Table7[[#This Row],[Pd Simulation]])</f>
        <v>5.9653598069975278E-5</v>
      </c>
      <c r="I76" s="1">
        <f>100*IF(Table7[[#This Row],[Pd Analytic]]&gt;0, Table7[[#This Row],[Absolute Error]]/Table7[[#This Row],[Pd Analytic]],1)</f>
        <v>1.450685740181642E-2</v>
      </c>
      <c r="J76">
        <v>12.959873</v>
      </c>
      <c r="K76">
        <v>12.9609691155853</v>
      </c>
      <c r="L76" s="2">
        <f>ABS(Table2[[#This Row],[Nc Analytic]]-Table2[[#This Row],[Nc Simulation]])</f>
        <v>1.0961155852999838E-3</v>
      </c>
      <c r="M76" s="1">
        <f>100*IF(Table2[[#This Row],[Nc Analytic]]&gt;0, Table2[[#This Row],[Absolute Error]]/Table2[[#This Row],[Nc Analytic]],1)</f>
        <v>8.4570495888453834E-3</v>
      </c>
    </row>
    <row r="77" spans="1:13" x14ac:dyDescent="0.2">
      <c r="A77" s="1">
        <v>7.6</v>
      </c>
      <c r="B77">
        <v>0.46212999999999999</v>
      </c>
      <c r="C77">
        <v>0.46170176054788298</v>
      </c>
      <c r="D77" s="2">
        <f>ABS(Table6[[#This Row],[Pb Analytic]]-Table6[[#This Row],[Pb Simulation]])</f>
        <v>4.2823945211700742E-4</v>
      </c>
      <c r="E77" s="1">
        <f>100*IF(Table6[[#This Row],[Pb Analytic]]&gt;0, Table6[[#This Row],[Absolute Error]]/Table6[[#This Row],[Pb Analytic]],1)</f>
        <v>9.2752397480319937E-2</v>
      </c>
      <c r="F77">
        <v>0.40674900000000003</v>
      </c>
      <c r="G77">
        <v>0.40671929383761901</v>
      </c>
      <c r="H77" s="2">
        <f>ABS(Table7[[#This Row],[Pd Analytic]]-Table7[[#This Row],[Pd Simulation]])</f>
        <v>2.9706162381015755E-5</v>
      </c>
      <c r="I77" s="1">
        <f>100*IF(Table7[[#This Row],[Pd Analytic]]&gt;0, Table7[[#This Row],[Absolute Error]]/Table7[[#This Row],[Pd Analytic]],1)</f>
        <v>7.3038488291818819E-3</v>
      </c>
      <c r="J77">
        <v>12.980524000000001</v>
      </c>
      <c r="K77">
        <v>12.982680284608399</v>
      </c>
      <c r="L77" s="2">
        <f>ABS(Table2[[#This Row],[Nc Analytic]]-Table2[[#This Row],[Nc Simulation]])</f>
        <v>2.156284608398451E-3</v>
      </c>
      <c r="M77" s="1">
        <f>100*IF(Table2[[#This Row],[Nc Analytic]]&gt;0, Table2[[#This Row],[Absolute Error]]/Table2[[#This Row],[Nc Analytic]],1)</f>
        <v>1.6608932524933482E-2</v>
      </c>
    </row>
    <row r="78" spans="1:13" x14ac:dyDescent="0.2">
      <c r="A78" s="1">
        <v>7.7</v>
      </c>
      <c r="B78">
        <v>0.46899000000000002</v>
      </c>
      <c r="C78">
        <v>0.46781856065875099</v>
      </c>
      <c r="D78" s="2">
        <f>ABS(Table6[[#This Row],[Pb Analytic]]-Table6[[#This Row],[Pb Simulation]])</f>
        <v>1.1714393412490254E-3</v>
      </c>
      <c r="E78" s="1">
        <f>100*IF(Table6[[#This Row],[Pb Analytic]]&gt;0, Table6[[#This Row],[Absolute Error]]/Table6[[#This Row],[Pb Analytic]],1)</f>
        <v>0.25040463114577632</v>
      </c>
      <c r="F78">
        <v>0.40154400000000001</v>
      </c>
      <c r="G78">
        <v>0.40231131093184702</v>
      </c>
      <c r="H78" s="2">
        <f>ABS(Table7[[#This Row],[Pd Analytic]]-Table7[[#This Row],[Pd Simulation]])</f>
        <v>7.6731093184700949E-4</v>
      </c>
      <c r="I78" s="1">
        <f>100*IF(Table7[[#This Row],[Pd Analytic]]&gt;0, Table7[[#This Row],[Absolute Error]]/Table7[[#This Row],[Pd Analytic]],1)</f>
        <v>0.19072566716300818</v>
      </c>
      <c r="J78">
        <v>13.00468</v>
      </c>
      <c r="K78">
        <v>13.003568104722101</v>
      </c>
      <c r="L78" s="2">
        <f>ABS(Table2[[#This Row],[Nc Analytic]]-Table2[[#This Row],[Nc Simulation]])</f>
        <v>1.1118952778996771E-3</v>
      </c>
      <c r="M78" s="1">
        <f>100*IF(Table2[[#This Row],[Nc Analytic]]&gt;0, Table2[[#This Row],[Absolute Error]]/Table2[[#This Row],[Nc Analytic]],1)</f>
        <v>8.5506936938016635E-3</v>
      </c>
    </row>
    <row r="79" spans="1:13" x14ac:dyDescent="0.2">
      <c r="A79" s="1">
        <v>7.8</v>
      </c>
      <c r="B79">
        <v>0.47356999999999999</v>
      </c>
      <c r="C79">
        <v>0.47381058342332899</v>
      </c>
      <c r="D79" s="2">
        <f>ABS(Table6[[#This Row],[Pb Analytic]]-Table6[[#This Row],[Pb Simulation]])</f>
        <v>2.405834233289994E-4</v>
      </c>
      <c r="E79" s="1">
        <f>100*IF(Table6[[#This Row],[Pb Analytic]]&gt;0, Table6[[#This Row],[Absolute Error]]/Table6[[#This Row],[Pb Analytic]],1)</f>
        <v>5.0776287348999263E-2</v>
      </c>
      <c r="F79">
        <v>0.39763500000000002</v>
      </c>
      <c r="G79">
        <v>0.39798428959063997</v>
      </c>
      <c r="H79" s="2">
        <f>ABS(Table7[[#This Row],[Pd Analytic]]-Table7[[#This Row],[Pd Simulation]])</f>
        <v>3.4928959063995624E-4</v>
      </c>
      <c r="I79" s="1">
        <f>100*IF(Table7[[#This Row],[Pd Analytic]]&gt;0, Table7[[#This Row],[Absolute Error]]/Table7[[#This Row],[Pd Analytic]],1)</f>
        <v>8.7764668047381894E-2</v>
      </c>
      <c r="J79">
        <v>13.025696999999999</v>
      </c>
      <c r="K79">
        <v>13.023675536462999</v>
      </c>
      <c r="L79" s="2">
        <f>ABS(Table2[[#This Row],[Nc Analytic]]-Table2[[#This Row],[Nc Simulation]])</f>
        <v>2.0214635369999456E-3</v>
      </c>
      <c r="M79" s="1">
        <f>100*IF(Table2[[#This Row],[Nc Analytic]]&gt;0, Table2[[#This Row],[Absolute Error]]/Table2[[#This Row],[Nc Analytic]],1)</f>
        <v>1.5521451923002525E-2</v>
      </c>
    </row>
    <row r="80" spans="1:13" x14ac:dyDescent="0.2">
      <c r="A80" s="1">
        <v>7.9</v>
      </c>
      <c r="B80">
        <v>0.47933399999999998</v>
      </c>
      <c r="C80">
        <v>0.47968094643486298</v>
      </c>
      <c r="D80" s="2">
        <f>ABS(Table6[[#This Row],[Pb Analytic]]-Table6[[#This Row],[Pb Simulation]])</f>
        <v>3.4694643486299359E-4</v>
      </c>
      <c r="E80" s="1">
        <f>100*IF(Table6[[#This Row],[Pb Analytic]]&gt;0, Table6[[#This Row],[Absolute Error]]/Table6[[#This Row],[Pb Analytic]],1)</f>
        <v>7.2328583705816685E-2</v>
      </c>
      <c r="F80">
        <v>0.39483099999999999</v>
      </c>
      <c r="G80">
        <v>0.39373677610365099</v>
      </c>
      <c r="H80" s="2">
        <f>ABS(Table7[[#This Row],[Pd Analytic]]-Table7[[#This Row],[Pd Simulation]])</f>
        <v>1.0942238963490003E-3</v>
      </c>
      <c r="I80" s="1">
        <f>100*IF(Table7[[#This Row],[Pd Analytic]]&gt;0, Table7[[#This Row],[Absolute Error]]/Table7[[#This Row],[Pd Analytic]],1)</f>
        <v>0.27790746578900888</v>
      </c>
      <c r="J80">
        <v>13.039588</v>
      </c>
      <c r="K80">
        <v>13.043042786101701</v>
      </c>
      <c r="L80" s="2">
        <f>ABS(Table2[[#This Row],[Nc Analytic]]-Table2[[#This Row],[Nc Simulation]])</f>
        <v>3.4547861017006909E-3</v>
      </c>
      <c r="M80" s="1">
        <f>100*IF(Table2[[#This Row],[Nc Analytic]]&gt;0, Table2[[#This Row],[Absolute Error]]/Table2[[#This Row],[Nc Analytic]],1)</f>
        <v>2.6487577771208526E-2</v>
      </c>
    </row>
    <row r="81" spans="1:13" x14ac:dyDescent="0.2">
      <c r="A81" s="1">
        <v>8</v>
      </c>
      <c r="B81">
        <v>0.484985</v>
      </c>
      <c r="C81">
        <v>0.48543271217390599</v>
      </c>
      <c r="D81" s="2">
        <f>ABS(Table6[[#This Row],[Pb Analytic]]-Table6[[#This Row],[Pb Simulation]])</f>
        <v>4.4771217390598972E-4</v>
      </c>
      <c r="E81" s="1">
        <f>100*IF(Table6[[#This Row],[Pb Analytic]]&gt;0, Table6[[#This Row],[Absolute Error]]/Table6[[#This Row],[Pb Analytic]],1)</f>
        <v>9.2229502190119633E-2</v>
      </c>
      <c r="F81">
        <v>0.39016699999999999</v>
      </c>
      <c r="G81">
        <v>0.389567288680436</v>
      </c>
      <c r="H81" s="2">
        <f>ABS(Table7[[#This Row],[Pd Analytic]]-Table7[[#This Row],[Pd Simulation]])</f>
        <v>5.9971131956398915E-4</v>
      </c>
      <c r="I81" s="1">
        <f>100*IF(Table7[[#This Row],[Pd Analytic]]&gt;0, Table7[[#This Row],[Absolute Error]]/Table7[[#This Row],[Pd Analytic]],1)</f>
        <v>0.15394293540285806</v>
      </c>
      <c r="J81">
        <v>13.061866</v>
      </c>
      <c r="K81">
        <v>13.0617075089297</v>
      </c>
      <c r="L81" s="2">
        <f>ABS(Table2[[#This Row],[Nc Analytic]]-Table2[[#This Row],[Nc Simulation]])</f>
        <v>1.5849107029985987E-4</v>
      </c>
      <c r="M81" s="1">
        <f>100*IF(Table2[[#This Row],[Nc Analytic]]&gt;0, Table2[[#This Row],[Absolute Error]]/Table2[[#This Row],[Nc Analytic]],1)</f>
        <v>1.2134023839647818E-3</v>
      </c>
    </row>
    <row r="82" spans="1:13" x14ac:dyDescent="0.2">
      <c r="A82" s="1">
        <v>8.1</v>
      </c>
      <c r="B82">
        <v>0.49059999999999998</v>
      </c>
      <c r="C82">
        <v>0.491068884194865</v>
      </c>
      <c r="D82" s="2">
        <f>ABS(Table6[[#This Row],[Pb Analytic]]-Table6[[#This Row],[Pb Simulation]])</f>
        <v>4.6888419486501576E-4</v>
      </c>
      <c r="E82" s="1">
        <f>100*IF(Table6[[#This Row],[Pb Analytic]]&gt;0, Table6[[#This Row],[Absolute Error]]/Table6[[#This Row],[Pb Analytic]],1)</f>
        <v>9.5482367129364684E-2</v>
      </c>
      <c r="F82">
        <v>0.385851</v>
      </c>
      <c r="G82">
        <v>0.38547432639900903</v>
      </c>
      <c r="H82" s="2">
        <f>ABS(Table7[[#This Row],[Pd Analytic]]-Table7[[#This Row],[Pd Simulation]])</f>
        <v>3.7667360099097325E-4</v>
      </c>
      <c r="I82" s="1">
        <f>100*IF(Table7[[#This Row],[Pd Analytic]]&gt;0, Table7[[#This Row],[Absolute Error]]/Table7[[#This Row],[Pd Analytic]],1)</f>
        <v>9.7716910101316043E-2</v>
      </c>
      <c r="J82">
        <v>13.076093</v>
      </c>
      <c r="K82">
        <v>13.0797049960774</v>
      </c>
      <c r="L82" s="2">
        <f>ABS(Table2[[#This Row],[Nc Analytic]]-Table2[[#This Row],[Nc Simulation]])</f>
        <v>3.6119960773994819E-3</v>
      </c>
      <c r="M82" s="1">
        <f>100*IF(Table2[[#This Row],[Nc Analytic]]&gt;0, Table2[[#This Row],[Absolute Error]]/Table2[[#This Row],[Nc Analytic]],1)</f>
        <v>2.7615271739559251E-2</v>
      </c>
    </row>
    <row r="83" spans="1:13" x14ac:dyDescent="0.2">
      <c r="A83" s="1">
        <v>8.1999999999999993</v>
      </c>
      <c r="B83">
        <v>0.49649500000000002</v>
      </c>
      <c r="C83">
        <v>0.49659240415843497</v>
      </c>
      <c r="D83" s="2">
        <f>ABS(Table6[[#This Row],[Pb Analytic]]-Table6[[#This Row],[Pb Simulation]])</f>
        <v>9.7404158434954979E-5</v>
      </c>
      <c r="E83" s="1">
        <f>100*IF(Table6[[#This Row],[Pb Analytic]]&gt;0, Table6[[#This Row],[Absolute Error]]/Table6[[#This Row],[Pb Analytic]],1)</f>
        <v>1.9614508320968747E-2</v>
      </c>
      <c r="F83">
        <v>0.38130700000000001</v>
      </c>
      <c r="G83">
        <v>0.38145637693282403</v>
      </c>
      <c r="H83" s="2">
        <f>ABS(Table7[[#This Row],[Pd Analytic]]-Table7[[#This Row],[Pd Simulation]])</f>
        <v>1.4937693282401909E-4</v>
      </c>
      <c r="I83" s="1">
        <f>100*IF(Table7[[#This Row],[Pd Analytic]]&gt;0, Table7[[#This Row],[Absolute Error]]/Table7[[#This Row],[Pd Analytic]],1)</f>
        <v>3.9159637079635184E-2</v>
      </c>
      <c r="J83">
        <v>13.094988000000001</v>
      </c>
      <c r="K83">
        <v>13.0970683462645</v>
      </c>
      <c r="L83" s="2">
        <f>ABS(Table2[[#This Row],[Nc Analytic]]-Table2[[#This Row],[Nc Simulation]])</f>
        <v>2.0803462644991555E-3</v>
      </c>
      <c r="M83" s="1">
        <f>100*IF(Table2[[#This Row],[Nc Analytic]]&gt;0, Table2[[#This Row],[Absolute Error]]/Table2[[#This Row],[Nc Analytic]],1)</f>
        <v>1.5884060535520564E-2</v>
      </c>
    </row>
    <row r="84" spans="1:13" x14ac:dyDescent="0.2">
      <c r="A84" s="1">
        <v>8.3000000000000007</v>
      </c>
      <c r="B84">
        <v>0.50260700000000003</v>
      </c>
      <c r="C84">
        <v>0.50200614959198298</v>
      </c>
      <c r="D84" s="2">
        <f>ABS(Table6[[#This Row],[Pb Analytic]]-Table6[[#This Row],[Pb Simulation]])</f>
        <v>6.008504080170507E-4</v>
      </c>
      <c r="E84" s="1">
        <f>100*IF(Table6[[#This Row],[Pb Analytic]]&gt;0, Table6[[#This Row],[Absolute Error]]/Table6[[#This Row],[Pb Analytic]],1)</f>
        <v>0.11968985011546288</v>
      </c>
      <c r="F84">
        <v>0.37693300000000002</v>
      </c>
      <c r="G84">
        <v>0.37751192320579002</v>
      </c>
      <c r="H84" s="2">
        <f>ABS(Table7[[#This Row],[Pd Analytic]]-Table7[[#This Row],[Pd Simulation]])</f>
        <v>5.7892320579000511E-4</v>
      </c>
      <c r="I84" s="1">
        <f>100*IF(Table7[[#This Row],[Pd Analytic]]&gt;0, Table7[[#This Row],[Absolute Error]]/Table7[[#This Row],[Pd Analytic]],1)</f>
        <v>0.15335229702782693</v>
      </c>
      <c r="J84">
        <v>13.114089</v>
      </c>
      <c r="K84">
        <v>13.1138286237617</v>
      </c>
      <c r="L84" s="2">
        <f>ABS(Table2[[#This Row],[Nc Analytic]]-Table2[[#This Row],[Nc Simulation]])</f>
        <v>2.6037623829999745E-4</v>
      </c>
      <c r="M84" s="1">
        <f>100*IF(Table2[[#This Row],[Nc Analytic]]&gt;0, Table2[[#This Row],[Absolute Error]]/Table2[[#This Row],[Nc Analytic]],1)</f>
        <v>1.9855089293160872E-3</v>
      </c>
    </row>
    <row r="85" spans="1:13" x14ac:dyDescent="0.2">
      <c r="A85" s="1">
        <v>8.4</v>
      </c>
      <c r="B85">
        <v>0.50701799999999997</v>
      </c>
      <c r="C85">
        <v>0.50731293227493202</v>
      </c>
      <c r="D85" s="2">
        <f>ABS(Table6[[#This Row],[Pb Analytic]]-Table6[[#This Row],[Pb Simulation]])</f>
        <v>2.949322749320471E-4</v>
      </c>
      <c r="E85" s="1">
        <f>100*IF(Table6[[#This Row],[Pb Analytic]]&gt;0, Table6[[#This Row],[Absolute Error]]/Table6[[#This Row],[Pb Analytic]],1)</f>
        <v>5.8136163336008191E-2</v>
      </c>
      <c r="F85">
        <v>0.374332</v>
      </c>
      <c r="G85">
        <v>0.37363944910692498</v>
      </c>
      <c r="H85" s="2">
        <f>ABS(Table7[[#This Row],[Pd Analytic]]-Table7[[#This Row],[Pd Simulation]])</f>
        <v>6.9255089307501683E-4</v>
      </c>
      <c r="I85" s="1">
        <f>100*IF(Table7[[#This Row],[Pd Analytic]]&gt;0, Table7[[#This Row],[Absolute Error]]/Table7[[#This Row],[Pd Analytic]],1)</f>
        <v>0.18535272298745639</v>
      </c>
      <c r="J85">
        <v>13.130309</v>
      </c>
      <c r="K85">
        <v>13.1300150037381</v>
      </c>
      <c r="L85" s="2">
        <f>ABS(Table2[[#This Row],[Nc Analytic]]-Table2[[#This Row],[Nc Simulation]])</f>
        <v>2.9399626190063088E-4</v>
      </c>
      <c r="M85" s="1">
        <f>100*IF(Table2[[#This Row],[Nc Analytic]]&gt;0, Table2[[#This Row],[Absolute Error]]/Table2[[#This Row],[Nc Analytic]],1)</f>
        <v>2.2391159630581574E-3</v>
      </c>
    </row>
    <row r="86" spans="1:13" x14ac:dyDescent="0.2">
      <c r="A86" s="1">
        <v>8.5</v>
      </c>
      <c r="B86">
        <v>0.51210199999999995</v>
      </c>
      <c r="C86">
        <v>0.51251549715934497</v>
      </c>
      <c r="D86" s="2">
        <f>ABS(Table6[[#This Row],[Pb Analytic]]-Table6[[#This Row],[Pb Simulation]])</f>
        <v>4.1349715934502207E-4</v>
      </c>
      <c r="E86" s="1">
        <f>100*IF(Table6[[#This Row],[Pb Analytic]]&gt;0, Table6[[#This Row],[Absolute Error]]/Table6[[#This Row],[Pb Analytic]],1)</f>
        <v>8.0679932926294065E-2</v>
      </c>
      <c r="F86">
        <v>0.36992999999999998</v>
      </c>
      <c r="G86">
        <v>0.36983744438043298</v>
      </c>
      <c r="H86" s="2">
        <f>ABS(Table7[[#This Row],[Pd Analytic]]-Table7[[#This Row],[Pd Simulation]])</f>
        <v>9.2555619567002978E-5</v>
      </c>
      <c r="I86" s="1">
        <f>100*IF(Table7[[#This Row],[Pd Analytic]]&gt;0, Table7[[#This Row],[Absolute Error]]/Table7[[#This Row],[Pd Analytic]],1)</f>
        <v>2.5026027238008845E-2</v>
      </c>
      <c r="J86">
        <v>13.144216</v>
      </c>
      <c r="K86">
        <v>13.1456549060665</v>
      </c>
      <c r="L86" s="2">
        <f>ABS(Table2[[#This Row],[Nc Analytic]]-Table2[[#This Row],[Nc Simulation]])</f>
        <v>1.4389060665003228E-3</v>
      </c>
      <c r="M86" s="1">
        <f>100*IF(Table2[[#This Row],[Nc Analytic]]&gt;0, Table2[[#This Row],[Absolute Error]]/Table2[[#This Row],[Nc Analytic]],1)</f>
        <v>1.09458682491071E-2</v>
      </c>
    </row>
    <row r="87" spans="1:13" x14ac:dyDescent="0.2">
      <c r="A87" s="1">
        <v>8.6</v>
      </c>
      <c r="B87">
        <v>0.51783500000000005</v>
      </c>
      <c r="C87">
        <v>0.51761652174739603</v>
      </c>
      <c r="D87" s="2">
        <f>ABS(Table6[[#This Row],[Pb Analytic]]-Table6[[#This Row],[Pb Simulation]])</f>
        <v>2.1847825260401521E-4</v>
      </c>
      <c r="E87" s="1">
        <f>100*IF(Table6[[#This Row],[Pb Analytic]]&gt;0, Table6[[#This Row],[Absolute Error]]/Table6[[#This Row],[Pb Analytic]],1)</f>
        <v>4.2208516039338409E-2</v>
      </c>
      <c r="F87">
        <v>0.36605100000000002</v>
      </c>
      <c r="G87">
        <v>0.36610440879304301</v>
      </c>
      <c r="H87" s="2">
        <f>ABS(Table7[[#This Row],[Pd Analytic]]-Table7[[#This Row],[Pd Simulation]])</f>
        <v>5.3408793042997171E-5</v>
      </c>
      <c r="I87" s="1">
        <f>100*IF(Table7[[#This Row],[Pd Analytic]]&gt;0, Table7[[#This Row],[Absolute Error]]/Table7[[#This Row],[Pd Analytic]],1)</f>
        <v>1.4588404772035643E-2</v>
      </c>
      <c r="J87">
        <v>13.16154</v>
      </c>
      <c r="K87">
        <v>13.1607741185667</v>
      </c>
      <c r="L87" s="2">
        <f>ABS(Table2[[#This Row],[Nc Analytic]]-Table2[[#This Row],[Nc Simulation]])</f>
        <v>7.6588143330091896E-4</v>
      </c>
      <c r="M87" s="1">
        <f>100*IF(Table2[[#This Row],[Nc Analytic]]&gt;0, Table2[[#This Row],[Absolute Error]]/Table2[[#This Row],[Nc Analytic]],1)</f>
        <v>5.8194254107016676E-3</v>
      </c>
    </row>
    <row r="88" spans="1:13" x14ac:dyDescent="0.2">
      <c r="A88" s="1">
        <v>8.6999999999999993</v>
      </c>
      <c r="B88">
        <v>0.52151199999999998</v>
      </c>
      <c r="C88">
        <v>0.522618615857532</v>
      </c>
      <c r="D88" s="2">
        <f>ABS(Table6[[#This Row],[Pb Analytic]]-Table6[[#This Row],[Pb Simulation]])</f>
        <v>1.1066158575320229E-3</v>
      </c>
      <c r="E88" s="1">
        <f>100*IF(Table6[[#This Row],[Pb Analytic]]&gt;0, Table6[[#This Row],[Absolute Error]]/Table6[[#This Row],[Pb Analytic]],1)</f>
        <v>0.2117444392439497</v>
      </c>
      <c r="F88">
        <v>0.36379499999999998</v>
      </c>
      <c r="G88">
        <v>0.362438855668201</v>
      </c>
      <c r="H88" s="2">
        <f>ABS(Table7[[#This Row],[Pd Analytic]]-Table7[[#This Row],[Pd Simulation]])</f>
        <v>1.3561443317989808E-3</v>
      </c>
      <c r="I88" s="1">
        <f>100*IF(Table7[[#This Row],[Pd Analytic]]&gt;0, Table7[[#This Row],[Absolute Error]]/Table7[[#This Row],[Pd Analytic]],1)</f>
        <v>0.37417189426303654</v>
      </c>
      <c r="J88">
        <v>13.170042</v>
      </c>
      <c r="K88">
        <v>13.1753969105816</v>
      </c>
      <c r="L88" s="2">
        <f>ABS(Table2[[#This Row],[Nc Analytic]]-Table2[[#This Row],[Nc Simulation]])</f>
        <v>5.3549105815999809E-3</v>
      </c>
      <c r="M88" s="1">
        <f>100*IF(Table2[[#This Row],[Nc Analytic]]&gt;0, Table2[[#This Row],[Absolute Error]]/Table2[[#This Row],[Nc Analytic]],1)</f>
        <v>4.0643258172353605E-2</v>
      </c>
    </row>
    <row r="89" spans="1:13" x14ac:dyDescent="0.2">
      <c r="A89" s="1">
        <v>8.8000000000000007</v>
      </c>
      <c r="B89">
        <v>0.52813200000000005</v>
      </c>
      <c r="C89">
        <v>0.52752432171997599</v>
      </c>
      <c r="D89" s="2">
        <f>ABS(Table6[[#This Row],[Pb Analytic]]-Table6[[#This Row],[Pb Simulation]])</f>
        <v>6.0767828002405988E-4</v>
      </c>
      <c r="E89" s="1">
        <f>100*IF(Table6[[#This Row],[Pb Analytic]]&gt;0, Table6[[#This Row],[Absolute Error]]/Table6[[#This Row],[Pb Analytic]],1)</f>
        <v>0.11519436261113886</v>
      </c>
      <c r="F89">
        <v>0.35774499999999998</v>
      </c>
      <c r="G89">
        <v>0.35883931486591603</v>
      </c>
      <c r="H89" s="2">
        <f>ABS(Table7[[#This Row],[Pd Analytic]]-Table7[[#This Row],[Pd Simulation]])</f>
        <v>1.0943148659160462E-3</v>
      </c>
      <c r="I89" s="1">
        <f>100*IF(Table7[[#This Row],[Pd Analytic]]&gt;0, Table7[[#This Row],[Absolute Error]]/Table7[[#This Row],[Pd Analytic]],1)</f>
        <v>0.30495957956138342</v>
      </c>
      <c r="J89">
        <v>13.190378000000001</v>
      </c>
      <c r="K89">
        <v>13.189546137703299</v>
      </c>
      <c r="L89" s="2">
        <f>ABS(Table2[[#This Row],[Nc Analytic]]-Table2[[#This Row],[Nc Simulation]])</f>
        <v>8.3186229670140222E-4</v>
      </c>
      <c r="M89" s="1">
        <f>100*IF(Table2[[#This Row],[Nc Analytic]]&gt;0, Table2[[#This Row],[Absolute Error]]/Table2[[#This Row],[Nc Analytic]],1)</f>
        <v>6.3069819690266824E-3</v>
      </c>
    </row>
    <row r="90" spans="1:13" x14ac:dyDescent="0.2">
      <c r="A90" s="1">
        <v>8.9</v>
      </c>
      <c r="B90">
        <v>0.53217599999999998</v>
      </c>
      <c r="C90">
        <v>0.53233611434994099</v>
      </c>
      <c r="D90" s="2">
        <f>ABS(Table6[[#This Row],[Pb Analytic]]-Table6[[#This Row],[Pb Simulation]])</f>
        <v>1.6011434994100959E-4</v>
      </c>
      <c r="E90" s="1">
        <f>100*IF(Table6[[#This Row],[Pb Analytic]]&gt;0, Table6[[#This Row],[Absolute Error]]/Table6[[#This Row],[Pb Analytic]],1)</f>
        <v>3.0077679425626089E-2</v>
      </c>
      <c r="F90">
        <v>0.35517900000000002</v>
      </c>
      <c r="G90">
        <v>0.35530433527757699</v>
      </c>
      <c r="H90" s="2">
        <f>ABS(Table7[[#This Row],[Pd Analytic]]-Table7[[#This Row],[Pd Simulation]])</f>
        <v>1.2533527757696561E-4</v>
      </c>
      <c r="I90" s="1">
        <f>100*IF(Table7[[#This Row],[Pd Analytic]]&gt;0, Table7[[#This Row],[Absolute Error]]/Table7[[#This Row],[Pd Analytic]],1)</f>
        <v>3.5275470950572284E-2</v>
      </c>
      <c r="J90">
        <v>13.203499000000001</v>
      </c>
      <c r="K90">
        <v>13.203243338394399</v>
      </c>
      <c r="L90" s="2">
        <f>ABS(Table2[[#This Row],[Nc Analytic]]-Table2[[#This Row],[Nc Simulation]])</f>
        <v>2.5566160560153151E-4</v>
      </c>
      <c r="M90" s="1">
        <f>100*IF(Table2[[#This Row],[Nc Analytic]]&gt;0, Table2[[#This Row],[Absolute Error]]/Table2[[#This Row],[Nc Analytic]],1)</f>
        <v>1.9363545687147931E-3</v>
      </c>
    </row>
    <row r="91" spans="1:13" x14ac:dyDescent="0.2">
      <c r="A91" s="1">
        <v>9</v>
      </c>
      <c r="B91">
        <v>0.53628299999999995</v>
      </c>
      <c r="C91">
        <v>0.53705640215370298</v>
      </c>
      <c r="D91" s="2">
        <f>ABS(Table6[[#This Row],[Pb Analytic]]-Table6[[#This Row],[Pb Simulation]])</f>
        <v>7.7340215370302889E-4</v>
      </c>
      <c r="E91" s="1">
        <f>100*IF(Table6[[#This Row],[Pb Analytic]]&gt;0, Table6[[#This Row],[Absolute Error]]/Table6[[#This Row],[Pb Analytic]],1)</f>
        <v>0.14400762203029932</v>
      </c>
      <c r="F91">
        <v>0.35250999999999999</v>
      </c>
      <c r="G91">
        <v>0.35183248689670799</v>
      </c>
      <c r="H91" s="2">
        <f>ABS(Table7[[#This Row],[Pd Analytic]]-Table7[[#This Row],[Pd Simulation]])</f>
        <v>6.7751310329200454E-4</v>
      </c>
      <c r="I91" s="1">
        <f>100*IF(Table7[[#This Row],[Pd Analytic]]&gt;0, Table7[[#This Row],[Absolute Error]]/Table7[[#This Row],[Pd Analytic]],1)</f>
        <v>0.19256695402630936</v>
      </c>
      <c r="J91">
        <v>13.210499</v>
      </c>
      <c r="K91">
        <v>13.216508823183901</v>
      </c>
      <c r="L91" s="2">
        <f>ABS(Table2[[#This Row],[Nc Analytic]]-Table2[[#This Row],[Nc Simulation]])</f>
        <v>6.0098231839003091E-3</v>
      </c>
      <c r="M91" s="1">
        <f>100*IF(Table2[[#This Row],[Nc Analytic]]&gt;0, Table2[[#This Row],[Absolute Error]]/Table2[[#This Row],[Nc Analytic]],1)</f>
        <v>4.5472093003547986E-2</v>
      </c>
    </row>
    <row r="92" spans="1:13" x14ac:dyDescent="0.2">
      <c r="A92" s="1">
        <v>9.1</v>
      </c>
      <c r="B92">
        <v>0.54295199999999999</v>
      </c>
      <c r="C92">
        <v>0.54168752772861195</v>
      </c>
      <c r="D92" s="2">
        <f>ABS(Table6[[#This Row],[Pb Analytic]]-Table6[[#This Row],[Pb Simulation]])</f>
        <v>1.2644722713880396E-3</v>
      </c>
      <c r="E92" s="1">
        <f>100*IF(Table6[[#This Row],[Pb Analytic]]&gt;0, Table6[[#This Row],[Absolute Error]]/Table6[[#This Row],[Pb Analytic]],1)</f>
        <v>0.23343204461254391</v>
      </c>
      <c r="F92">
        <v>0.34732299999999999</v>
      </c>
      <c r="G92">
        <v>0.34842236251931002</v>
      </c>
      <c r="H92" s="2">
        <f>ABS(Table7[[#This Row],[Pd Analytic]]-Table7[[#This Row],[Pd Simulation]])</f>
        <v>1.099362519310032E-3</v>
      </c>
      <c r="I92" s="1">
        <f>100*IF(Table7[[#This Row],[Pd Analytic]]&gt;0, Table7[[#This Row],[Absolute Error]]/Table7[[#This Row],[Pd Analytic]],1)</f>
        <v>0.31552582083450625</v>
      </c>
      <c r="J92">
        <v>13.232495</v>
      </c>
      <c r="K92">
        <v>13.2293617570588</v>
      </c>
      <c r="L92" s="2">
        <f>ABS(Table2[[#This Row],[Nc Analytic]]-Table2[[#This Row],[Nc Simulation]])</f>
        <v>3.1332429411996543E-3</v>
      </c>
      <c r="M92" s="1">
        <f>100*IF(Table2[[#This Row],[Nc Analytic]]&gt;0, Table2[[#This Row],[Absolute Error]]/Table2[[#This Row],[Nc Analytic]],1)</f>
        <v>2.3684006823139807E-2</v>
      </c>
    </row>
    <row r="93" spans="1:13" x14ac:dyDescent="0.2">
      <c r="A93" s="1">
        <v>9.1999999999999993</v>
      </c>
      <c r="B93">
        <v>0.546906</v>
      </c>
      <c r="C93">
        <v>0.54623176882326696</v>
      </c>
      <c r="D93" s="2">
        <f>ABS(Table6[[#This Row],[Pb Analytic]]-Table6[[#This Row],[Pb Simulation]])</f>
        <v>6.7423117673304223E-4</v>
      </c>
      <c r="E93" s="1">
        <f>100*IF(Table6[[#This Row],[Pb Analytic]]&gt;0, Table6[[#This Row],[Absolute Error]]/Table6[[#This Row],[Pb Analytic]],1)</f>
        <v>0.12343316797291397</v>
      </c>
      <c r="F93">
        <v>0.34446599999999999</v>
      </c>
      <c r="G93">
        <v>0.34507257912096301</v>
      </c>
      <c r="H93" s="2">
        <f>ABS(Table7[[#This Row],[Pd Analytic]]-Table7[[#This Row],[Pd Simulation]])</f>
        <v>6.0657912096301336E-4</v>
      </c>
      <c r="I93" s="1">
        <f>100*IF(Table7[[#This Row],[Pd Analytic]]&gt;0, Table7[[#This Row],[Absolute Error]]/Table7[[#This Row],[Pd Analytic]],1)</f>
        <v>0.17578305483101886</v>
      </c>
      <c r="J93">
        <v>13.244355000000001</v>
      </c>
      <c r="K93">
        <v>13.241820235616601</v>
      </c>
      <c r="L93" s="2">
        <f>ABS(Table2[[#This Row],[Nc Analytic]]-Table2[[#This Row],[Nc Simulation]])</f>
        <v>2.5347643833999456E-3</v>
      </c>
      <c r="M93" s="1">
        <f>100*IF(Table2[[#This Row],[Nc Analytic]]&gt;0, Table2[[#This Row],[Absolute Error]]/Table2[[#This Row],[Nc Analytic]],1)</f>
        <v>1.9142114439691417E-2</v>
      </c>
    </row>
    <row r="94" spans="1:13" x14ac:dyDescent="0.2">
      <c r="A94" s="1">
        <v>9.3000000000000007</v>
      </c>
      <c r="B94">
        <v>0.55111600000000005</v>
      </c>
      <c r="C94">
        <v>0.550691339428654</v>
      </c>
      <c r="D94" s="2">
        <f>ABS(Table6[[#This Row],[Pb Analytic]]-Table6[[#This Row],[Pb Simulation]])</f>
        <v>4.2466057134604718E-4</v>
      </c>
      <c r="E94" s="1">
        <f>100*IF(Table6[[#This Row],[Pb Analytic]]&gt;0, Table6[[#This Row],[Absolute Error]]/Table6[[#This Row],[Pb Analytic]],1)</f>
        <v>7.7114082053049066E-2</v>
      </c>
      <c r="F94">
        <v>0.34219500000000003</v>
      </c>
      <c r="G94">
        <v>0.34178177895219403</v>
      </c>
      <c r="H94" s="2">
        <f>ABS(Table7[[#This Row],[Pd Analytic]]-Table7[[#This Row],[Pd Simulation]])</f>
        <v>4.1322104780600055E-4</v>
      </c>
      <c r="I94" s="1">
        <f>100*IF(Table7[[#This Row],[Pd Analytic]]&gt;0, Table7[[#This Row],[Absolute Error]]/Table7[[#This Row],[Pd Analytic]],1)</f>
        <v>0.12090201211803012</v>
      </c>
      <c r="J94">
        <v>13.255808</v>
      </c>
      <c r="K94">
        <v>13.2539013554942</v>
      </c>
      <c r="L94" s="2">
        <f>ABS(Table2[[#This Row],[Nc Analytic]]-Table2[[#This Row],[Nc Simulation]])</f>
        <v>1.9066445057998038E-3</v>
      </c>
      <c r="M94" s="1">
        <f>100*IF(Table2[[#This Row],[Nc Analytic]]&gt;0, Table2[[#This Row],[Absolute Error]]/Table2[[#This Row],[Nc Analytic]],1)</f>
        <v>1.4385534150738443E-2</v>
      </c>
    </row>
    <row r="95" spans="1:13" x14ac:dyDescent="0.2">
      <c r="A95" s="1">
        <v>9.4</v>
      </c>
      <c r="B95">
        <v>0.55559099999999995</v>
      </c>
      <c r="C95">
        <v>0.55506839097493599</v>
      </c>
      <c r="D95" s="2">
        <f>ABS(Table6[[#This Row],[Pb Analytic]]-Table6[[#This Row],[Pb Simulation]])</f>
        <v>5.2260902506395812E-4</v>
      </c>
      <c r="E95" s="1">
        <f>100*IF(Table6[[#This Row],[Pb Analytic]]&gt;0, Table6[[#This Row],[Absolute Error]]/Table6[[#This Row],[Pb Analytic]],1)</f>
        <v>9.4152186210069461E-2</v>
      </c>
      <c r="F95">
        <v>0.33791900000000002</v>
      </c>
      <c r="G95">
        <v>0.33854863038861099</v>
      </c>
      <c r="H95" s="2">
        <f>ABS(Table7[[#This Row],[Pd Analytic]]-Table7[[#This Row],[Pd Simulation]])</f>
        <v>6.2963038861096887E-4</v>
      </c>
      <c r="I95" s="1">
        <f>100*IF(Table7[[#This Row],[Pd Analytic]]&gt;0, Table7[[#This Row],[Absolute Error]]/Table7[[#This Row],[Pd Analytic]],1)</f>
        <v>0.18597930462404555</v>
      </c>
      <c r="J95">
        <v>13.26416</v>
      </c>
      <c r="K95">
        <v>13.2656212795457</v>
      </c>
      <c r="L95" s="2">
        <f>ABS(Table2[[#This Row],[Nc Analytic]]-Table2[[#This Row],[Nc Simulation]])</f>
        <v>1.4612795456994121E-3</v>
      </c>
      <c r="M95" s="1">
        <f>100*IF(Table2[[#This Row],[Nc Analytic]]&gt;0, Table2[[#This Row],[Absolute Error]]/Table2[[#This Row],[Nc Analytic]],1)</f>
        <v>1.101553794508338E-2</v>
      </c>
    </row>
    <row r="96" spans="1:13" x14ac:dyDescent="0.2">
      <c r="A96" s="1">
        <v>9.5</v>
      </c>
      <c r="B96">
        <v>0.55919700000000006</v>
      </c>
      <c r="C96">
        <v>0.55936501361209601</v>
      </c>
      <c r="D96" s="2">
        <f>ABS(Table6[[#This Row],[Pb Analytic]]-Table6[[#This Row],[Pb Simulation]])</f>
        <v>1.6801361209595189E-4</v>
      </c>
      <c r="E96" s="1">
        <f>100*IF(Table6[[#This Row],[Pb Analytic]]&gt;0, Table6[[#This Row],[Absolute Error]]/Table6[[#This Row],[Pb Analytic]],1)</f>
        <v>3.0036489234642166E-2</v>
      </c>
      <c r="F96">
        <v>0.33593800000000001</v>
      </c>
      <c r="G96">
        <v>0.33537182856793102</v>
      </c>
      <c r="H96" s="2">
        <f>ABS(Table7[[#This Row],[Pd Analytic]]-Table7[[#This Row],[Pd Simulation]])</f>
        <v>5.6617143206899589E-4</v>
      </c>
      <c r="I96" s="1">
        <f>100*IF(Table7[[#This Row],[Pd Analytic]]&gt;0, Table7[[#This Row],[Absolute Error]]/Table7[[#This Row],[Pd Analytic]],1)</f>
        <v>0.16881901932150972</v>
      </c>
      <c r="J96">
        <v>13.278867</v>
      </c>
      <c r="K96">
        <v>13.276995297197001</v>
      </c>
      <c r="L96" s="2">
        <f>ABS(Table2[[#This Row],[Nc Analytic]]-Table2[[#This Row],[Nc Simulation]])</f>
        <v>1.8717028029993088E-3</v>
      </c>
      <c r="M96" s="1">
        <f>100*IF(Table2[[#This Row],[Nc Analytic]]&gt;0, Table2[[#This Row],[Absolute Error]]/Table2[[#This Row],[Nc Analytic]],1)</f>
        <v>1.4097337244628361E-2</v>
      </c>
    </row>
    <row r="97" spans="1:13" x14ac:dyDescent="0.2">
      <c r="A97" s="1">
        <v>9.6</v>
      </c>
      <c r="B97">
        <v>0.56369400000000003</v>
      </c>
      <c r="C97">
        <v>0.56358323755559703</v>
      </c>
      <c r="D97" s="2">
        <f>ABS(Table6[[#This Row],[Pb Analytic]]-Table6[[#This Row],[Pb Simulation]])</f>
        <v>1.1076244440300087E-4</v>
      </c>
      <c r="E97" s="1">
        <f>100*IF(Table6[[#This Row],[Pb Analytic]]&gt;0, Table6[[#This Row],[Absolute Error]]/Table6[[#This Row],[Pb Analytic]],1)</f>
        <v>1.9653253862447293E-2</v>
      </c>
      <c r="F97">
        <v>0.33230999999999999</v>
      </c>
      <c r="G97">
        <v>0.33225009584211501</v>
      </c>
      <c r="H97" s="2">
        <f>ABS(Table7[[#This Row],[Pd Analytic]]-Table7[[#This Row],[Pd Simulation]])</f>
        <v>5.9904157884982379E-5</v>
      </c>
      <c r="I97" s="1">
        <f>100*IF(Table7[[#This Row],[Pd Analytic]]&gt;0, Table7[[#This Row],[Absolute Error]]/Table7[[#This Row],[Pd Analytic]],1)</f>
        <v>1.8029839158706755E-2</v>
      </c>
      <c r="J97">
        <v>13.293240000000001</v>
      </c>
      <c r="K97">
        <v>13.288037880370201</v>
      </c>
      <c r="L97" s="2">
        <f>ABS(Table2[[#This Row],[Nc Analytic]]-Table2[[#This Row],[Nc Simulation]])</f>
        <v>5.202119629799995E-3</v>
      </c>
      <c r="M97" s="1">
        <f>100*IF(Table2[[#This Row],[Nc Analytic]]&gt;0, Table2[[#This Row],[Absolute Error]]/Table2[[#This Row],[Nc Analytic]],1)</f>
        <v>3.9148892234005771E-2</v>
      </c>
    </row>
    <row r="98" spans="1:13" x14ac:dyDescent="0.2">
      <c r="A98" s="1">
        <v>9.6999999999999993</v>
      </c>
      <c r="B98">
        <v>0.56748500000000002</v>
      </c>
      <c r="C98">
        <v>0.56772503448088596</v>
      </c>
      <c r="D98" s="2">
        <f>ABS(Table6[[#This Row],[Pb Analytic]]-Table6[[#This Row],[Pb Simulation]])</f>
        <v>2.4003448088594226E-4</v>
      </c>
      <c r="E98" s="1">
        <f>100*IF(Table6[[#This Row],[Pb Analytic]]&gt;0, Table6[[#This Row],[Absolute Error]]/Table6[[#This Row],[Pb Analytic]],1)</f>
        <v>4.2280059237730108E-2</v>
      </c>
      <c r="F98">
        <v>0.32956999999999997</v>
      </c>
      <c r="G98">
        <v>0.32918218206947503</v>
      </c>
      <c r="H98" s="2">
        <f>ABS(Table7[[#This Row],[Pd Analytic]]-Table7[[#This Row],[Pd Simulation]])</f>
        <v>3.878179305249474E-4</v>
      </c>
      <c r="I98" s="1">
        <f>100*IF(Table7[[#This Row],[Pd Analytic]]&gt;0, Table7[[#This Row],[Absolute Error]]/Table7[[#This Row],[Pd Analytic]],1)</f>
        <v>0.11781255233404372</v>
      </c>
      <c r="J98">
        <v>13.299555</v>
      </c>
      <c r="K98">
        <v>13.2987627353357</v>
      </c>
      <c r="L98" s="2">
        <f>ABS(Table2[[#This Row],[Nc Analytic]]-Table2[[#This Row],[Nc Simulation]])</f>
        <v>7.9226466429993536E-4</v>
      </c>
      <c r="M98" s="1">
        <f>100*IF(Table2[[#This Row],[Nc Analytic]]&gt;0, Table2[[#This Row],[Absolute Error]]/Table2[[#This Row],[Nc Analytic]],1)</f>
        <v>5.9574313796488393E-3</v>
      </c>
    </row>
    <row r="99" spans="1:13" x14ac:dyDescent="0.2">
      <c r="A99" s="1">
        <v>9.8000000000000007</v>
      </c>
      <c r="B99">
        <v>0.57217499999999999</v>
      </c>
      <c r="C99">
        <v>0.57179231895284799</v>
      </c>
      <c r="D99" s="2">
        <f>ABS(Table6[[#This Row],[Pb Analytic]]-Table6[[#This Row],[Pb Simulation]])</f>
        <v>3.8268104715200035E-4</v>
      </c>
      <c r="E99" s="1">
        <f>100*IF(Table6[[#This Row],[Pb Analytic]]&gt;0, Table6[[#This Row],[Absolute Error]]/Table6[[#This Row],[Pb Analytic]],1)</f>
        <v>6.692658059010366E-2</v>
      </c>
      <c r="F99">
        <v>0.32575100000000001</v>
      </c>
      <c r="G99">
        <v>0.32616686476855999</v>
      </c>
      <c r="H99" s="2">
        <f>ABS(Table7[[#This Row],[Pd Analytic]]-Table7[[#This Row],[Pd Simulation]])</f>
        <v>4.1586476855998145E-4</v>
      </c>
      <c r="I99" s="1">
        <f>100*IF(Table7[[#This Row],[Pd Analytic]]&gt;0, Table7[[#This Row],[Absolute Error]]/Table7[[#This Row],[Pd Analytic]],1)</f>
        <v>0.12750061808242505</v>
      </c>
      <c r="J99">
        <v>13.309735999999999</v>
      </c>
      <c r="K99">
        <v>13.3091828508199</v>
      </c>
      <c r="L99" s="2">
        <f>ABS(Table2[[#This Row],[Nc Analytic]]-Table2[[#This Row],[Nc Simulation]])</f>
        <v>5.5314918009941039E-4</v>
      </c>
      <c r="M99" s="1">
        <f>100*IF(Table2[[#This Row],[Nc Analytic]]&gt;0, Table2[[#This Row],[Absolute Error]]/Table2[[#This Row],[Nc Analytic]],1)</f>
        <v>4.1561468220818239E-3</v>
      </c>
    </row>
    <row r="100" spans="1:13" x14ac:dyDescent="0.2">
      <c r="A100" s="1">
        <v>9.9</v>
      </c>
      <c r="B100">
        <v>0.57615300000000003</v>
      </c>
      <c r="C100">
        <v>0.57578694987832002</v>
      </c>
      <c r="D100" s="2">
        <f>ABS(Table6[[#This Row],[Pb Analytic]]-Table6[[#This Row],[Pb Simulation]])</f>
        <v>3.6605012168000606E-4</v>
      </c>
      <c r="E100" s="1">
        <f>100*IF(Table6[[#This Row],[Pb Analytic]]&gt;0, Table6[[#This Row],[Absolute Error]]/Table6[[#This Row],[Pb Analytic]],1)</f>
        <v>6.3573882971359935E-2</v>
      </c>
      <c r="F100">
        <v>0.32270599999999999</v>
      </c>
      <c r="G100">
        <v>0.32320294915303399</v>
      </c>
      <c r="H100" s="2">
        <f>ABS(Table7[[#This Row],[Pd Analytic]]-Table7[[#This Row],[Pd Simulation]])</f>
        <v>4.9694915303399867E-4</v>
      </c>
      <c r="I100" s="1">
        <f>100*IF(Table7[[#This Row],[Pd Analytic]]&gt;0, Table7[[#This Row],[Absolute Error]]/Table7[[#This Row],[Pd Analytic]],1)</f>
        <v>0.15375761710599284</v>
      </c>
      <c r="J100">
        <v>13.318778999999999</v>
      </c>
      <c r="K100">
        <v>13.319310542665299</v>
      </c>
      <c r="L100" s="2">
        <f>ABS(Table2[[#This Row],[Nc Analytic]]-Table2[[#This Row],[Nc Simulation]])</f>
        <v>5.3154266529986671E-4</v>
      </c>
      <c r="M100" s="1">
        <f>100*IF(Table2[[#This Row],[Nc Analytic]]&gt;0, Table2[[#This Row],[Absolute Error]]/Table2[[#This Row],[Nc Analytic]],1)</f>
        <v>3.9907671166401143E-3</v>
      </c>
    </row>
    <row r="101" spans="1:13" x14ac:dyDescent="0.2">
      <c r="A101" s="1">
        <v>10</v>
      </c>
      <c r="B101">
        <v>0.57869700000000002</v>
      </c>
      <c r="C101">
        <v>0.57971073197150602</v>
      </c>
      <c r="D101" s="2">
        <f>ABS(Table6[[#This Row],[Pb Analytic]]-Table6[[#This Row],[Pb Simulation]])</f>
        <v>1.0137319715060045E-3</v>
      </c>
      <c r="E101" s="1">
        <f>100*IF(Table6[[#This Row],[Pb Analytic]]&gt;0, Table6[[#This Row],[Absolute Error]]/Table6[[#This Row],[Pb Analytic]],1)</f>
        <v>0.17486858800396188</v>
      </c>
      <c r="F101">
        <v>0.32108799999999998</v>
      </c>
      <c r="G101">
        <v>0.32028926806439101</v>
      </c>
      <c r="H101" s="2">
        <f>ABS(Table7[[#This Row],[Pd Analytic]]-Table7[[#This Row],[Pd Simulation]])</f>
        <v>7.9873193560897615E-4</v>
      </c>
      <c r="I101" s="1">
        <f>100*IF(Table7[[#This Row],[Pd Analytic]]&gt;0, Table7[[#This Row],[Absolute Error]]/Table7[[#This Row],[Pd Analytic]],1)</f>
        <v>0.24937830119503065</v>
      </c>
      <c r="J101">
        <v>13.325869000000001</v>
      </c>
      <c r="K101">
        <v>13.329157495318301</v>
      </c>
      <c r="L101" s="2">
        <f>ABS(Table2[[#This Row],[Nc Analytic]]-Table2[[#This Row],[Nc Simulation]])</f>
        <v>3.2884953182996668E-3</v>
      </c>
      <c r="M101" s="1">
        <f>100*IF(Table2[[#This Row],[Nc Analytic]]&gt;0, Table2[[#This Row],[Absolute Error]]/Table2[[#This Row],[Nc Analytic]],1)</f>
        <v>2.4671441683052433E-2</v>
      </c>
    </row>
    <row r="102" spans="1:13" x14ac:dyDescent="0.2">
      <c r="A102" s="1">
        <v>10.1</v>
      </c>
      <c r="B102">
        <v>0.58421500000000004</v>
      </c>
      <c r="C102">
        <v>0.58356541722368205</v>
      </c>
      <c r="D102" s="2">
        <f>ABS(Table6[[#This Row],[Pb Analytic]]-Table6[[#This Row],[Pb Simulation]])</f>
        <v>6.4958277631799177E-4</v>
      </c>
      <c r="E102" s="1">
        <f>100*IF(Table6[[#This Row],[Pb Analytic]]&gt;0, Table6[[#This Row],[Absolute Error]]/Table6[[#This Row],[Pb Analytic]],1)</f>
        <v>0.11131276068557797</v>
      </c>
      <c r="F102">
        <v>0.31704399999999999</v>
      </c>
      <c r="G102">
        <v>0.31742468181734301</v>
      </c>
      <c r="H102" s="2">
        <f>ABS(Table7[[#This Row],[Pd Analytic]]-Table7[[#This Row],[Pd Simulation]])</f>
        <v>3.8068181734302042E-4</v>
      </c>
      <c r="I102" s="1">
        <f>100*IF(Table7[[#This Row],[Pd Analytic]]&gt;0, Table7[[#This Row],[Absolute Error]]/Table7[[#This Row],[Pd Analytic]],1)</f>
        <v>0.11992823468027534</v>
      </c>
      <c r="J102">
        <v>13.338838000000001</v>
      </c>
      <c r="K102">
        <v>13.3387348003938</v>
      </c>
      <c r="L102" s="2">
        <f>ABS(Table2[[#This Row],[Nc Analytic]]-Table2[[#This Row],[Nc Simulation]])</f>
        <v>1.0319960620108759E-4</v>
      </c>
      <c r="M102" s="1">
        <f>100*IF(Table2[[#This Row],[Nc Analytic]]&gt;0, Table2[[#This Row],[Absolute Error]]/Table2[[#This Row],[Nc Analytic]],1)</f>
        <v>7.7368361951420475E-4</v>
      </c>
    </row>
    <row r="103" spans="1:13" x14ac:dyDescent="0.2">
      <c r="A103" s="1">
        <v>10.199999999999999</v>
      </c>
      <c r="B103">
        <v>0.58695900000000001</v>
      </c>
      <c r="C103">
        <v>0.58735270636987003</v>
      </c>
      <c r="D103" s="2">
        <f>ABS(Table6[[#This Row],[Pb Analytic]]-Table6[[#This Row],[Pb Simulation]])</f>
        <v>3.9370636987001717E-4</v>
      </c>
      <c r="E103" s="1">
        <f>100*IF(Table6[[#This Row],[Pb Analytic]]&gt;0, Table6[[#This Row],[Absolute Error]]/Table6[[#This Row],[Pb Analytic]],1)</f>
        <v>6.7030655618038615E-2</v>
      </c>
      <c r="F103">
        <v>0.31478299999999998</v>
      </c>
      <c r="G103">
        <v>0.31460807797087798</v>
      </c>
      <c r="H103" s="2">
        <f>ABS(Table7[[#This Row],[Pd Analytic]]-Table7[[#This Row],[Pd Simulation]])</f>
        <v>1.7492202912200439E-4</v>
      </c>
      <c r="I103" s="1">
        <f>100*IF(Table7[[#This Row],[Pd Analytic]]&gt;0, Table7[[#This Row],[Absolute Error]]/Table7[[#This Row],[Pd Analytic]],1)</f>
        <v>5.55999802198964E-2</v>
      </c>
      <c r="J103">
        <v>13.349561</v>
      </c>
      <c r="K103">
        <v>13.348052992544201</v>
      </c>
      <c r="L103" s="2">
        <f>ABS(Table2[[#This Row],[Nc Analytic]]-Table2[[#This Row],[Nc Simulation]])</f>
        <v>1.508007455798932E-3</v>
      </c>
      <c r="M103" s="1">
        <f>100*IF(Table2[[#This Row],[Nc Analytic]]&gt;0, Table2[[#This Row],[Absolute Error]]/Table2[[#This Row],[Nc Analytic]],1)</f>
        <v>1.1297583674871962E-2</v>
      </c>
    </row>
    <row r="104" spans="1:13" x14ac:dyDescent="0.2">
      <c r="A104" s="1">
        <v>10.3</v>
      </c>
      <c r="B104">
        <v>0.59130199999999999</v>
      </c>
      <c r="C104">
        <v>0.591074250346317</v>
      </c>
      <c r="D104" s="2">
        <f>ABS(Table6[[#This Row],[Pb Analytic]]-Table6[[#This Row],[Pb Simulation]])</f>
        <v>2.2774965368299593E-4</v>
      </c>
      <c r="E104" s="1">
        <f>100*IF(Table6[[#This Row],[Pb Analytic]]&gt;0, Table6[[#This Row],[Absolute Error]]/Table6[[#This Row],[Pb Analytic]],1)</f>
        <v>3.8531479513708278E-2</v>
      </c>
      <c r="F104">
        <v>0.31160199999999999</v>
      </c>
      <c r="G104">
        <v>0.311838371036398</v>
      </c>
      <c r="H104" s="2">
        <f>ABS(Table7[[#This Row],[Pd Analytic]]-Table7[[#This Row],[Pd Simulation]])</f>
        <v>2.3637103639800872E-4</v>
      </c>
      <c r="I104" s="1">
        <f>100*IF(Table7[[#This Row],[Pd Analytic]]&gt;0, Table7[[#This Row],[Absolute Error]]/Table7[[#This Row],[Pd Analytic]],1)</f>
        <v>7.579921470613997E-2</v>
      </c>
      <c r="J104">
        <v>13.354202000000001</v>
      </c>
      <c r="K104">
        <v>13.3571220828435</v>
      </c>
      <c r="L104" s="2">
        <f>ABS(Table2[[#This Row],[Nc Analytic]]-Table2[[#This Row],[Nc Simulation]])</f>
        <v>2.9200828434987613E-3</v>
      </c>
      <c r="M104" s="1">
        <f>100*IF(Table2[[#This Row],[Nc Analytic]]&gt;0, Table2[[#This Row],[Absolute Error]]/Table2[[#This Row],[Nc Analytic]],1)</f>
        <v>2.1861616786818545E-2</v>
      </c>
    </row>
    <row r="105" spans="1:13" x14ac:dyDescent="0.2">
      <c r="A105" s="1">
        <v>10.4</v>
      </c>
      <c r="B105">
        <v>0.59494499999999995</v>
      </c>
      <c r="C105">
        <v>0.59473165173363796</v>
      </c>
      <c r="D105" s="2">
        <f>ABS(Table6[[#This Row],[Pb Analytic]]-Table6[[#This Row],[Pb Simulation]])</f>
        <v>2.1334826636199011E-4</v>
      </c>
      <c r="E105" s="1">
        <f>100*IF(Table6[[#This Row],[Pb Analytic]]&gt;0, Table6[[#This Row],[Absolute Error]]/Table6[[#This Row],[Pb Analytic]],1)</f>
        <v>3.5873030423062509E-2</v>
      </c>
      <c r="F105">
        <v>0.30917</v>
      </c>
      <c r="G105">
        <v>0.30911450213296399</v>
      </c>
      <c r="H105" s="2">
        <f>ABS(Table7[[#This Row],[Pd Analytic]]-Table7[[#This Row],[Pd Simulation]])</f>
        <v>5.5497867036014004E-5</v>
      </c>
      <c r="I105" s="1">
        <f>100*IF(Table7[[#This Row],[Pd Analytic]]&gt;0, Table7[[#This Row],[Absolute Error]]/Table7[[#This Row],[Pd Analytic]],1)</f>
        <v>1.7953821853412068E-2</v>
      </c>
      <c r="J105">
        <v>13.368321</v>
      </c>
      <c r="K105">
        <v>13.365951589877</v>
      </c>
      <c r="L105" s="2">
        <f>ABS(Table2[[#This Row],[Nc Analytic]]-Table2[[#This Row],[Nc Simulation]])</f>
        <v>2.3694101230002929E-3</v>
      </c>
      <c r="M105" s="1">
        <f>100*IF(Table2[[#This Row],[Nc Analytic]]&gt;0, Table2[[#This Row],[Absolute Error]]/Table2[[#This Row],[Nc Analytic]],1)</f>
        <v>1.772720862459818E-2</v>
      </c>
    </row>
    <row r="106" spans="1:13" x14ac:dyDescent="0.2">
      <c r="A106" s="1">
        <v>10.5</v>
      </c>
      <c r="B106">
        <v>0.59852499999999997</v>
      </c>
      <c r="C106">
        <v>0.59832646618130902</v>
      </c>
      <c r="D106" s="2">
        <f>ABS(Table6[[#This Row],[Pb Analytic]]-Table6[[#This Row],[Pb Simulation]])</f>
        <v>1.985338186909491E-4</v>
      </c>
      <c r="E106" s="1">
        <f>100*IF(Table6[[#This Row],[Pb Analytic]]&gt;0, Table6[[#This Row],[Absolute Error]]/Table6[[#This Row],[Pb Analytic]],1)</f>
        <v>3.3181520442852684E-2</v>
      </c>
      <c r="F106">
        <v>0.30600699999999997</v>
      </c>
      <c r="G106">
        <v>0.30643543859841699</v>
      </c>
      <c r="H106" s="2">
        <f>ABS(Table7[[#This Row],[Pd Analytic]]-Table7[[#This Row],[Pd Simulation]])</f>
        <v>4.2843859841701359E-4</v>
      </c>
      <c r="I106" s="1">
        <f>100*IF(Table7[[#This Row],[Pd Analytic]]&gt;0, Table7[[#This Row],[Absolute Error]]/Table7[[#This Row],[Pd Analytic]],1)</f>
        <v>0.13981365875194399</v>
      </c>
      <c r="J106">
        <v>13.373854</v>
      </c>
      <c r="K106">
        <v>13.374550568712399</v>
      </c>
      <c r="L106" s="2">
        <f>ABS(Table2[[#This Row],[Nc Analytic]]-Table2[[#This Row],[Nc Simulation]])</f>
        <v>6.9656871239942575E-4</v>
      </c>
      <c r="M106" s="1">
        <f>100*IF(Table2[[#This Row],[Nc Analytic]]&gt;0, Table2[[#This Row],[Absolute Error]]/Table2[[#This Row],[Nc Analytic]],1)</f>
        <v>5.2081653796198259E-3</v>
      </c>
    </row>
    <row r="107" spans="1:13" x14ac:dyDescent="0.2">
      <c r="A107" s="1">
        <v>10.6</v>
      </c>
      <c r="B107">
        <v>0.60111099999999995</v>
      </c>
      <c r="C107">
        <v>0.60186020380999705</v>
      </c>
      <c r="D107" s="2">
        <f>ABS(Table6[[#This Row],[Pb Analytic]]-Table6[[#This Row],[Pb Simulation]])</f>
        <v>7.4920380999710101E-4</v>
      </c>
      <c r="E107" s="1">
        <f>100*IF(Table6[[#This Row],[Pb Analytic]]&gt;0, Table6[[#This Row],[Absolute Error]]/Table6[[#This Row],[Pb Analytic]],1)</f>
        <v>0.12448136714379263</v>
      </c>
      <c r="F107">
        <v>0.30423600000000001</v>
      </c>
      <c r="G107">
        <v>0.30380017356404398</v>
      </c>
      <c r="H107" s="2">
        <f>ABS(Table7[[#This Row],[Pd Analytic]]-Table7[[#This Row],[Pd Simulation]])</f>
        <v>4.3582643595602155E-4</v>
      </c>
      <c r="I107" s="1">
        <f>100*IF(Table7[[#This Row],[Pd Analytic]]&gt;0, Table7[[#This Row],[Absolute Error]]/Table7[[#This Row],[Pd Analytic]],1)</f>
        <v>0.14345825772352469</v>
      </c>
      <c r="J107">
        <v>13.383668999999999</v>
      </c>
      <c r="K107">
        <v>13.382927637914101</v>
      </c>
      <c r="L107" s="2">
        <f>ABS(Table2[[#This Row],[Nc Analytic]]-Table2[[#This Row],[Nc Simulation]])</f>
        <v>7.4136208589870023E-4</v>
      </c>
      <c r="M107" s="1">
        <f>100*IF(Table2[[#This Row],[Nc Analytic]]&gt;0, Table2[[#This Row],[Absolute Error]]/Table2[[#This Row],[Nc Analytic]],1)</f>
        <v>5.539610658869638E-3</v>
      </c>
    </row>
    <row r="108" spans="1:13" x14ac:dyDescent="0.2">
      <c r="A108" s="1">
        <v>10.7</v>
      </c>
      <c r="B108">
        <v>0.60599999999999998</v>
      </c>
      <c r="C108">
        <v>0.60533433058880703</v>
      </c>
      <c r="D108" s="2">
        <f>ABS(Table6[[#This Row],[Pb Analytic]]-Table6[[#This Row],[Pb Simulation]])</f>
        <v>6.6566941119294842E-4</v>
      </c>
      <c r="E108" s="1">
        <f>100*IF(Table6[[#This Row],[Pb Analytic]]&gt;0, Table6[[#This Row],[Absolute Error]]/Table6[[#This Row],[Pb Analytic]],1)</f>
        <v>0.10996723257797945</v>
      </c>
      <c r="F108">
        <v>0.30066500000000002</v>
      </c>
      <c r="G108">
        <v>0.301207725499544</v>
      </c>
      <c r="H108" s="2">
        <f>ABS(Table7[[#This Row],[Pd Analytic]]-Table7[[#This Row],[Pd Simulation]])</f>
        <v>5.4272549954398341E-4</v>
      </c>
      <c r="I108" s="1">
        <f>100*IF(Table7[[#This Row],[Pd Analytic]]&gt;0, Table7[[#This Row],[Absolute Error]]/Table7[[#This Row],[Pd Analytic]],1)</f>
        <v>0.18018312732314198</v>
      </c>
      <c r="J108">
        <v>13.393096999999999</v>
      </c>
      <c r="K108">
        <v>13.3910910047461</v>
      </c>
      <c r="L108" s="2">
        <f>ABS(Table2[[#This Row],[Nc Analytic]]-Table2[[#This Row],[Nc Simulation]])</f>
        <v>2.0059952538993286E-3</v>
      </c>
      <c r="M108" s="1">
        <f>100*IF(Table2[[#This Row],[Nc Analytic]]&gt;0, Table2[[#This Row],[Absolute Error]]/Table2[[#This Row],[Nc Analytic]],1)</f>
        <v>1.4980073342704932E-2</v>
      </c>
    </row>
    <row r="109" spans="1:13" x14ac:dyDescent="0.2">
      <c r="A109" s="1">
        <v>10.8</v>
      </c>
      <c r="B109">
        <v>0.60889700000000002</v>
      </c>
      <c r="C109">
        <v>0.60875026968515999</v>
      </c>
      <c r="D109" s="2">
        <f>ABS(Table6[[#This Row],[Pb Analytic]]-Table6[[#This Row],[Pb Simulation]])</f>
        <v>1.4673031484002674E-4</v>
      </c>
      <c r="E109" s="1">
        <f>100*IF(Table6[[#This Row],[Pb Analytic]]&gt;0, Table6[[#This Row],[Absolute Error]]/Table6[[#This Row],[Pb Analytic]],1)</f>
        <v>2.4103531800637117E-2</v>
      </c>
      <c r="F109">
        <v>0.29845899999999997</v>
      </c>
      <c r="G109">
        <v>0.298657137734129</v>
      </c>
      <c r="H109" s="2">
        <f>ABS(Table7[[#This Row],[Pd Analytic]]-Table7[[#This Row],[Pd Simulation]])</f>
        <v>1.9813773412902247E-4</v>
      </c>
      <c r="I109" s="1">
        <f>100*IF(Table7[[#This Row],[Pd Analytic]]&gt;0, Table7[[#This Row],[Absolute Error]]/Table7[[#This Row],[Pd Analytic]],1)</f>
        <v>6.6342875858339243E-2</v>
      </c>
      <c r="J109">
        <v>13.398558</v>
      </c>
      <c r="K109">
        <v>13.3990484887023</v>
      </c>
      <c r="L109" s="2">
        <f>ABS(Table2[[#This Row],[Nc Analytic]]-Table2[[#This Row],[Nc Simulation]])</f>
        <v>4.9048870230095076E-4</v>
      </c>
      <c r="M109" s="1">
        <f>100*IF(Table2[[#This Row],[Nc Analytic]]&gt;0, Table2[[#This Row],[Absolute Error]]/Table2[[#This Row],[Nc Analytic]],1)</f>
        <v>3.6606233846718074E-3</v>
      </c>
    </row>
    <row r="110" spans="1:13" x14ac:dyDescent="0.2">
      <c r="A110" s="1">
        <v>10.9</v>
      </c>
      <c r="B110">
        <v>0.61141000000000001</v>
      </c>
      <c r="C110">
        <v>0.61210940278543802</v>
      </c>
      <c r="D110" s="2">
        <f>ABS(Table6[[#This Row],[Pb Analytic]]-Table6[[#This Row],[Pb Simulation]])</f>
        <v>6.9940278543800805E-4</v>
      </c>
      <c r="E110" s="1">
        <f>100*IF(Table6[[#This Row],[Pb Analytic]]&gt;0, Table6[[#This Row],[Absolute Error]]/Table6[[#This Row],[Pb Analytic]],1)</f>
        <v>0.11426107526780942</v>
      </c>
      <c r="F110">
        <v>0.29646</v>
      </c>
      <c r="G110">
        <v>0.296147477958912</v>
      </c>
      <c r="H110" s="2">
        <f>ABS(Table7[[#This Row],[Pd Analytic]]-Table7[[#This Row],[Pd Simulation]])</f>
        <v>3.1252204108800363E-4</v>
      </c>
      <c r="I110" s="1">
        <f>100*IF(Table7[[#This Row],[Pd Analytic]]&gt;0, Table7[[#This Row],[Absolute Error]]/Table7[[#This Row],[Pd Analytic]],1)</f>
        <v>0.10552919215856482</v>
      </c>
      <c r="J110">
        <v>13.403269999999999</v>
      </c>
      <c r="K110">
        <v>13.4068075434849</v>
      </c>
      <c r="L110" s="2">
        <f>ABS(Table2[[#This Row],[Nc Analytic]]-Table2[[#This Row],[Nc Simulation]])</f>
        <v>3.5375434849012066E-3</v>
      </c>
      <c r="M110" s="1">
        <f>100*IF(Table2[[#This Row],[Nc Analytic]]&gt;0, Table2[[#This Row],[Absolute Error]]/Table2[[#This Row],[Nc Analytic]],1)</f>
        <v>2.6386173393085605E-2</v>
      </c>
    </row>
    <row r="111" spans="1:13" x14ac:dyDescent="0.2">
      <c r="A111" s="1">
        <v>11</v>
      </c>
      <c r="B111">
        <v>0.61531899999999995</v>
      </c>
      <c r="C111">
        <v>0.61541307138499601</v>
      </c>
      <c r="D111" s="2">
        <f>ABS(Table6[[#This Row],[Pb Analytic]]-Table6[[#This Row],[Pb Simulation]])</f>
        <v>9.4071384996063934E-5</v>
      </c>
      <c r="E111" s="1">
        <f>100*IF(Table6[[#This Row],[Pb Analytic]]&gt;0, Table6[[#This Row],[Absolute Error]]/Table6[[#This Row],[Pb Analytic]],1)</f>
        <v>1.5285893226862232E-2</v>
      </c>
      <c r="F111">
        <v>0.29343799999999998</v>
      </c>
      <c r="G111">
        <v>0.29367783771503497</v>
      </c>
      <c r="H111" s="2">
        <f>ABS(Table7[[#This Row],[Pd Analytic]]-Table7[[#This Row],[Pd Simulation]])</f>
        <v>2.3983771503499618E-4</v>
      </c>
      <c r="I111" s="1">
        <f>100*IF(Table7[[#This Row],[Pd Analytic]]&gt;0, Table7[[#This Row],[Absolute Error]]/Table7[[#This Row],[Pd Analytic]],1)</f>
        <v>8.1666943920950003E-2</v>
      </c>
      <c r="J111">
        <v>13.414933</v>
      </c>
      <c r="K111">
        <v>13.4143752775481</v>
      </c>
      <c r="L111" s="2">
        <f>ABS(Table2[[#This Row],[Nc Analytic]]-Table2[[#This Row],[Nc Simulation]])</f>
        <v>5.5772245189977809E-4</v>
      </c>
      <c r="M111" s="1">
        <f>100*IF(Table2[[#This Row],[Nc Analytic]]&gt;0, Table2[[#This Row],[Absolute Error]]/Table2[[#This Row],[Nc Analytic]],1)</f>
        <v>4.1576476008782087E-3</v>
      </c>
    </row>
    <row r="112" spans="1:13" x14ac:dyDescent="0.2">
      <c r="A112" s="1">
        <v>11.1</v>
      </c>
      <c r="B112">
        <v>0.61873699999999998</v>
      </c>
      <c r="C112">
        <v>0.61866257804648805</v>
      </c>
      <c r="D112" s="2">
        <f>ABS(Table6[[#This Row],[Pb Analytic]]-Table6[[#This Row],[Pb Simulation]])</f>
        <v>7.4421953511927263E-5</v>
      </c>
      <c r="E112" s="1">
        <f>100*IF(Table6[[#This Row],[Pb Analytic]]&gt;0, Table6[[#This Row],[Absolute Error]]/Table6[[#This Row],[Pb Analytic]],1)</f>
        <v>1.2029490089238109E-2</v>
      </c>
      <c r="F112">
        <v>0.29130099999999998</v>
      </c>
      <c r="G112">
        <v>0.29124733187142698</v>
      </c>
      <c r="H112" s="2">
        <f>ABS(Table7[[#This Row],[Pd Analytic]]-Table7[[#This Row],[Pd Simulation]])</f>
        <v>5.3668128572992302E-5</v>
      </c>
      <c r="I112" s="1">
        <f>100*IF(Table7[[#This Row],[Pd Analytic]]&gt;0, Table7[[#This Row],[Absolute Error]]/Table7[[#This Row],[Pd Analytic]],1)</f>
        <v>1.8426994070003856E-2</v>
      </c>
      <c r="J112">
        <v>13.421423000000001</v>
      </c>
      <c r="K112">
        <v>13.421758473311</v>
      </c>
      <c r="L112" s="2">
        <f>ABS(Table2[[#This Row],[Nc Analytic]]-Table2[[#This Row],[Nc Simulation]])</f>
        <v>3.3547331099903488E-4</v>
      </c>
      <c r="M112" s="1">
        <f>100*IF(Table2[[#This Row],[Nc Analytic]]&gt;0, Table2[[#This Row],[Absolute Error]]/Table2[[#This Row],[Nc Analytic]],1)</f>
        <v>2.4994736097070989E-3</v>
      </c>
    </row>
    <row r="113" spans="1:13" x14ac:dyDescent="0.2">
      <c r="A113" s="1">
        <v>11.2</v>
      </c>
      <c r="B113">
        <v>0.62232699999999996</v>
      </c>
      <c r="C113">
        <v>0.62185918762575998</v>
      </c>
      <c r="D113" s="2">
        <f>ABS(Table6[[#This Row],[Pb Analytic]]-Table6[[#This Row],[Pb Simulation]])</f>
        <v>4.6781237423998423E-4</v>
      </c>
      <c r="E113" s="1">
        <f>100*IF(Table6[[#This Row],[Pb Analytic]]&gt;0, Table6[[#This Row],[Absolute Error]]/Table6[[#This Row],[Pb Analytic]],1)</f>
        <v>7.5228023248491038E-2</v>
      </c>
      <c r="F113">
        <v>0.28835100000000002</v>
      </c>
      <c r="G113">
        <v>0.28885509809555998</v>
      </c>
      <c r="H113" s="2">
        <f>ABS(Table7[[#This Row],[Pd Analytic]]-Table7[[#This Row],[Pd Simulation]])</f>
        <v>5.0409809555995722E-4</v>
      </c>
      <c r="I113" s="1">
        <f>100*IF(Table7[[#This Row],[Pd Analytic]]&gt;0, Table7[[#This Row],[Absolute Error]]/Table7[[#This Row],[Pd Analytic]],1)</f>
        <v>0.17451590741638559</v>
      </c>
      <c r="J113">
        <v>13.431150000000001</v>
      </c>
      <c r="K113">
        <v>13.428963605135699</v>
      </c>
      <c r="L113" s="2">
        <f>ABS(Table2[[#This Row],[Nc Analytic]]-Table2[[#This Row],[Nc Simulation]])</f>
        <v>2.1863948643012776E-3</v>
      </c>
      <c r="M113" s="1">
        <f>100*IF(Table2[[#This Row],[Nc Analytic]]&gt;0, Table2[[#This Row],[Absolute Error]]/Table2[[#This Row],[Nc Analytic]],1)</f>
        <v>1.628118839688511E-2</v>
      </c>
    </row>
    <row r="114" spans="1:13" x14ac:dyDescent="0.2">
      <c r="A114" s="1">
        <v>11.3</v>
      </c>
      <c r="B114">
        <v>0.62531300000000001</v>
      </c>
      <c r="C114">
        <v>0.62500412846483799</v>
      </c>
      <c r="D114" s="2">
        <f>ABS(Table6[[#This Row],[Pb Analytic]]-Table6[[#This Row],[Pb Simulation]])</f>
        <v>3.0887153516201415E-4</v>
      </c>
      <c r="E114" s="1">
        <f>100*IF(Table6[[#This Row],[Pb Analytic]]&gt;0, Table6[[#This Row],[Absolute Error]]/Table6[[#This Row],[Pb Analytic]],1)</f>
        <v>4.9419119185768856E-2</v>
      </c>
      <c r="F114">
        <v>0.286298</v>
      </c>
      <c r="G114">
        <v>0.28650029632010998</v>
      </c>
      <c r="H114" s="2">
        <f>ABS(Table7[[#This Row],[Pd Analytic]]-Table7[[#This Row],[Pd Simulation]])</f>
        <v>2.0229632010998477E-4</v>
      </c>
      <c r="I114" s="1">
        <f>100*IF(Table7[[#This Row],[Pd Analytic]]&gt;0, Table7[[#This Row],[Absolute Error]]/Table7[[#This Row],[Pd Analytic]],1)</f>
        <v>7.0609462785321805E-2</v>
      </c>
      <c r="J114">
        <v>13.437122</v>
      </c>
      <c r="K114">
        <v>13.4359968561612</v>
      </c>
      <c r="L114" s="2">
        <f>ABS(Table2[[#This Row],[Nc Analytic]]-Table2[[#This Row],[Nc Simulation]])</f>
        <v>1.1251438388004686E-3</v>
      </c>
      <c r="M114" s="1">
        <f>100*IF(Table2[[#This Row],[Nc Analytic]]&gt;0, Table2[[#This Row],[Absolute Error]]/Table2[[#This Row],[Nc Analytic]],1)</f>
        <v>8.3741001940211349E-3</v>
      </c>
    </row>
    <row r="115" spans="1:13" x14ac:dyDescent="0.2">
      <c r="A115" s="1">
        <v>11.4</v>
      </c>
      <c r="B115">
        <v>0.62883800000000001</v>
      </c>
      <c r="C115">
        <v>0.62809859355175901</v>
      </c>
      <c r="D115" s="2">
        <f>ABS(Table6[[#This Row],[Pb Analytic]]-Table6[[#This Row],[Pb Simulation]])</f>
        <v>7.3940644824099788E-4</v>
      </c>
      <c r="E115" s="1">
        <f>100*IF(Table6[[#This Row],[Pb Analytic]]&gt;0, Table6[[#This Row],[Absolute Error]]/Table6[[#This Row],[Pb Analytic]],1)</f>
        <v>0.11772139849252289</v>
      </c>
      <c r="F115">
        <v>0.28372000000000003</v>
      </c>
      <c r="G115">
        <v>0.28418210820807499</v>
      </c>
      <c r="H115" s="2">
        <f>ABS(Table7[[#This Row],[Pd Analytic]]-Table7[[#This Row],[Pd Simulation]])</f>
        <v>4.6210820807496278E-4</v>
      </c>
      <c r="I115" s="1">
        <f>100*IF(Table7[[#This Row],[Pd Analytic]]&gt;0, Table7[[#This Row],[Absolute Error]]/Table7[[#This Row],[Pd Analytic]],1)</f>
        <v>0.16260988807100138</v>
      </c>
      <c r="J115">
        <v>13.445330999999999</v>
      </c>
      <c r="K115">
        <v>13.4428641340734</v>
      </c>
      <c r="L115" s="2">
        <f>ABS(Table2[[#This Row],[Nc Analytic]]-Table2[[#This Row],[Nc Simulation]])</f>
        <v>2.4668659265998372E-3</v>
      </c>
      <c r="M115" s="1">
        <f>100*IF(Table2[[#This Row],[Nc Analytic]]&gt;0, Table2[[#This Row],[Absolute Error]]/Table2[[#This Row],[Nc Analytic]],1)</f>
        <v>1.8350746552195776E-2</v>
      </c>
    </row>
    <row r="116" spans="1:13" x14ac:dyDescent="0.2">
      <c r="A116" s="1">
        <v>11.5</v>
      </c>
      <c r="B116">
        <v>0.63100599999999996</v>
      </c>
      <c r="C116">
        <v>0.631143741647192</v>
      </c>
      <c r="D116" s="2">
        <f>ABS(Table6[[#This Row],[Pb Analytic]]-Table6[[#This Row],[Pb Simulation]])</f>
        <v>1.3774164719204673E-4</v>
      </c>
      <c r="E116" s="1">
        <f>100*IF(Table6[[#This Row],[Pb Analytic]]&gt;0, Table6[[#This Row],[Absolute Error]]/Table6[[#This Row],[Pb Analytic]],1)</f>
        <v>2.1824132618753593E-2</v>
      </c>
      <c r="F116">
        <v>0.28209600000000001</v>
      </c>
      <c r="G116">
        <v>0.28189973661848</v>
      </c>
      <c r="H116" s="2">
        <f>ABS(Table7[[#This Row],[Pd Analytic]]-Table7[[#This Row],[Pd Simulation]])</f>
        <v>1.962633815200121E-4</v>
      </c>
      <c r="I116" s="1">
        <f>100*IF(Table7[[#This Row],[Pd Analytic]]&gt;0, Table7[[#This Row],[Absolute Error]]/Table7[[#This Row],[Pd Analytic]],1)</f>
        <v>6.9621697371655508E-2</v>
      </c>
      <c r="J116">
        <v>13.447816</v>
      </c>
      <c r="K116">
        <v>13.4495710858876</v>
      </c>
      <c r="L116" s="2">
        <f>ABS(Table2[[#This Row],[Nc Analytic]]-Table2[[#This Row],[Nc Simulation]])</f>
        <v>1.7550858876003161E-3</v>
      </c>
      <c r="M116" s="1">
        <f>100*IF(Table2[[#This Row],[Nc Analytic]]&gt;0, Table2[[#This Row],[Absolute Error]]/Table2[[#This Row],[Nc Analytic]],1)</f>
        <v>1.3049381845655263E-2</v>
      </c>
    </row>
    <row r="117" spans="1:13" x14ac:dyDescent="0.2">
      <c r="A117" s="1">
        <v>11.6</v>
      </c>
      <c r="B117">
        <v>0.63420699999999997</v>
      </c>
      <c r="C117">
        <v>0.63414069837795695</v>
      </c>
      <c r="D117" s="2">
        <f>ABS(Table6[[#This Row],[Pb Analytic]]-Table6[[#This Row],[Pb Simulation]])</f>
        <v>6.6301622043019037E-5</v>
      </c>
      <c r="E117" s="1">
        <f>100*IF(Table6[[#This Row],[Pb Analytic]]&gt;0, Table6[[#This Row],[Absolute Error]]/Table6[[#This Row],[Pb Analytic]],1)</f>
        <v>1.0455348822841571E-2</v>
      </c>
      <c r="F117">
        <v>0.27921400000000002</v>
      </c>
      <c r="G117">
        <v>0.27965240507455602</v>
      </c>
      <c r="H117" s="2">
        <f>ABS(Table7[[#This Row],[Pd Analytic]]-Table7[[#This Row],[Pd Simulation]])</f>
        <v>4.3840507455600308E-4</v>
      </c>
      <c r="I117" s="1">
        <f>100*IF(Table7[[#This Row],[Pd Analytic]]&gt;0, Table7[[#This Row],[Absolute Error]]/Table7[[#This Row],[Pd Analytic]],1)</f>
        <v>0.15676785416493136</v>
      </c>
      <c r="J117">
        <v>13.455638</v>
      </c>
      <c r="K117">
        <v>13.4561231118125</v>
      </c>
      <c r="L117" s="2">
        <f>ABS(Table2[[#This Row],[Nc Analytic]]-Table2[[#This Row],[Nc Simulation]])</f>
        <v>4.8511181249999424E-4</v>
      </c>
      <c r="M117" s="1">
        <f>100*IF(Table2[[#This Row],[Nc Analytic]]&gt;0, Table2[[#This Row],[Absolute Error]]/Table2[[#This Row],[Nc Analytic]],1)</f>
        <v>3.6051380361861981E-3</v>
      </c>
    </row>
    <row r="118" spans="1:13" x14ac:dyDescent="0.2">
      <c r="A118" s="1">
        <v>11.7</v>
      </c>
      <c r="B118">
        <v>0.63697400000000004</v>
      </c>
      <c r="C118">
        <v>0.63709055729768205</v>
      </c>
      <c r="D118" s="2">
        <f>ABS(Table6[[#This Row],[Pb Analytic]]-Table6[[#This Row],[Pb Simulation]])</f>
        <v>1.1655729768200729E-4</v>
      </c>
      <c r="E118" s="1">
        <f>100*IF(Table6[[#This Row],[Pb Analytic]]&gt;0, Table6[[#This Row],[Absolute Error]]/Table6[[#This Row],[Pb Analytic]],1)</f>
        <v>1.8295248037642098E-2</v>
      </c>
      <c r="F118">
        <v>0.27774199999999999</v>
      </c>
      <c r="G118">
        <v>0.27743935723597501</v>
      </c>
      <c r="H118" s="2">
        <f>ABS(Table7[[#This Row],[Pd Analytic]]-Table7[[#This Row],[Pd Simulation]])</f>
        <v>3.0264276402497403E-4</v>
      </c>
      <c r="I118" s="1">
        <f>100*IF(Table7[[#This Row],[Pd Analytic]]&gt;0, Table7[[#This Row],[Absolute Error]]/Table7[[#This Row],[Pd Analytic]],1)</f>
        <v>0.1090842939661089</v>
      </c>
      <c r="J118">
        <v>13.464321999999999</v>
      </c>
      <c r="K118">
        <v>13.462525378260899</v>
      </c>
      <c r="L118" s="2">
        <f>ABS(Table2[[#This Row],[Nc Analytic]]-Table2[[#This Row],[Nc Simulation]])</f>
        <v>1.7966217390998906E-3</v>
      </c>
      <c r="M118" s="1">
        <f>100*IF(Table2[[#This Row],[Nc Analytic]]&gt;0, Table2[[#This Row],[Absolute Error]]/Table2[[#This Row],[Nc Analytic]],1)</f>
        <v>1.3345354520193149E-2</v>
      </c>
    </row>
    <row r="119" spans="1:13" x14ac:dyDescent="0.2">
      <c r="A119" s="1">
        <v>11.8</v>
      </c>
      <c r="B119">
        <v>0.64030900000000002</v>
      </c>
      <c r="C119">
        <v>0.63999438091496297</v>
      </c>
      <c r="D119" s="2">
        <f>ABS(Table6[[#This Row],[Pb Analytic]]-Table6[[#This Row],[Pb Simulation]])</f>
        <v>3.1461908503704894E-4</v>
      </c>
      <c r="E119" s="1">
        <f>100*IF(Table6[[#This Row],[Pb Analytic]]&gt;0, Table6[[#This Row],[Absolute Error]]/Table6[[#This Row],[Pb Analytic]],1)</f>
        <v>4.915966365005521E-2</v>
      </c>
      <c r="F119">
        <v>0.27503</v>
      </c>
      <c r="G119">
        <v>0.27525985637648198</v>
      </c>
      <c r="H119" s="2">
        <f>ABS(Table7[[#This Row],[Pd Analytic]]-Table7[[#This Row],[Pd Simulation]])</f>
        <v>2.2985637648198498E-4</v>
      </c>
      <c r="I119" s="1">
        <f>100*IF(Table7[[#This Row],[Pd Analytic]]&gt;0, Table7[[#This Row],[Absolute Error]]/Table7[[#This Row],[Pd Analytic]],1)</f>
        <v>8.3505230115212603E-2</v>
      </c>
      <c r="J119">
        <v>13.469101</v>
      </c>
      <c r="K119">
        <v>13.4687828300649</v>
      </c>
      <c r="L119" s="2">
        <f>ABS(Table2[[#This Row],[Nc Analytic]]-Table2[[#This Row],[Nc Simulation]])</f>
        <v>3.1816993510069835E-4</v>
      </c>
      <c r="M119" s="1">
        <f>100*IF(Table2[[#This Row],[Nc Analytic]]&gt;0, Table2[[#This Row],[Absolute Error]]/Table2[[#This Row],[Nc Analytic]],1)</f>
        <v>2.3622768227466121E-3</v>
      </c>
    </row>
    <row r="120" spans="1:13" x14ac:dyDescent="0.2">
      <c r="A120" s="1">
        <v>11.9</v>
      </c>
      <c r="B120">
        <v>0.642702</v>
      </c>
      <c r="C120">
        <v>0.64285320168947602</v>
      </c>
      <c r="D120" s="2">
        <f>ABS(Table6[[#This Row],[Pb Analytic]]-Table6[[#This Row],[Pb Simulation]])</f>
        <v>1.5120168947602153E-4</v>
      </c>
      <c r="E120" s="1">
        <f>100*IF(Table6[[#This Row],[Pb Analytic]]&gt;0, Table6[[#This Row],[Absolute Error]]/Table6[[#This Row],[Pb Analytic]],1)</f>
        <v>2.3520407004064055E-2</v>
      </c>
      <c r="F120">
        <v>0.27254299999999998</v>
      </c>
      <c r="G120">
        <v>0.27311318486807401</v>
      </c>
      <c r="H120" s="2">
        <f>ABS(Table7[[#This Row],[Pd Analytic]]-Table7[[#This Row],[Pd Simulation]])</f>
        <v>5.7018486807403068E-4</v>
      </c>
      <c r="I120" s="1">
        <f>100*IF(Table7[[#This Row],[Pd Analytic]]&gt;0, Table7[[#This Row],[Absolute Error]]/Table7[[#This Row],[Pd Analytic]],1)</f>
        <v>0.20877236972263194</v>
      </c>
      <c r="J120">
        <v>13.473371</v>
      </c>
      <c r="K120">
        <v>13.474900201951</v>
      </c>
      <c r="L120" s="2">
        <f>ABS(Table2[[#This Row],[Nc Analytic]]-Table2[[#This Row],[Nc Simulation]])</f>
        <v>1.5292019509995924E-3</v>
      </c>
      <c r="M120" s="1">
        <f>100*IF(Table2[[#This Row],[Nc Analytic]]&gt;0, Table2[[#This Row],[Absolute Error]]/Table2[[#This Row],[Nc Analytic]],1)</f>
        <v>1.1348521533229485E-2</v>
      </c>
    </row>
    <row r="121" spans="1:13" x14ac:dyDescent="0.2">
      <c r="A121" s="1">
        <v>12</v>
      </c>
      <c r="B121">
        <v>0.64581</v>
      </c>
      <c r="C121">
        <v>0.64566802299659398</v>
      </c>
      <c r="D121" s="2">
        <f>ABS(Table6[[#This Row],[Pb Analytic]]-Table6[[#This Row],[Pb Simulation]])</f>
        <v>1.4197700340601305E-4</v>
      </c>
      <c r="E121" s="1">
        <f>100*IF(Table6[[#This Row],[Pb Analytic]]&gt;0, Table6[[#This Row],[Absolute Error]]/Table6[[#This Row],[Pb Analytic]],1)</f>
        <v>2.1989164454371934E-2</v>
      </c>
      <c r="F121">
        <v>0.27069799999999999</v>
      </c>
      <c r="G121">
        <v>0.27099864367266602</v>
      </c>
      <c r="H121" s="2">
        <f>ABS(Table7[[#This Row],[Pd Analytic]]-Table7[[#This Row],[Pd Simulation]])</f>
        <v>3.0064367266602332E-4</v>
      </c>
      <c r="I121" s="1">
        <f>100*IF(Table7[[#This Row],[Pd Analytic]]&gt;0, Table7[[#This Row],[Absolute Error]]/Table7[[#This Row],[Pd Analytic]],1)</f>
        <v>0.11093917983927806</v>
      </c>
      <c r="J121">
        <v>13.480486000000001</v>
      </c>
      <c r="K121">
        <v>13.4808820293268</v>
      </c>
      <c r="L121" s="2">
        <f>ABS(Table2[[#This Row],[Nc Analytic]]-Table2[[#This Row],[Nc Simulation]])</f>
        <v>3.9602932679905223E-4</v>
      </c>
      <c r="M121" s="1">
        <f>100*IF(Table2[[#This Row],[Nc Analytic]]&gt;0, Table2[[#This Row],[Absolute Error]]/Table2[[#This Row],[Nc Analytic]],1)</f>
        <v>2.9377107962039548E-3</v>
      </c>
    </row>
    <row r="122" spans="1:13" x14ac:dyDescent="0.2">
      <c r="A122" s="1">
        <v>12.1</v>
      </c>
      <c r="B122">
        <v>0.64839599999999997</v>
      </c>
      <c r="C122">
        <v>0.64843982006107603</v>
      </c>
      <c r="D122" s="2">
        <f>ABS(Table6[[#This Row],[Pb Analytic]]-Table6[[#This Row],[Pb Simulation]])</f>
        <v>4.3820061076060846E-5</v>
      </c>
      <c r="E122" s="1">
        <f>100*IF(Table6[[#This Row],[Pb Analytic]]&gt;0, Table6[[#This Row],[Absolute Error]]/Table6[[#This Row],[Pb Analytic]],1)</f>
        <v>6.7577683726970173E-3</v>
      </c>
      <c r="F122">
        <v>0.268515</v>
      </c>
      <c r="G122">
        <v>0.26891555184205101</v>
      </c>
      <c r="H122" s="2">
        <f>ABS(Table7[[#This Row],[Pd Analytic]]-Table7[[#This Row],[Pd Simulation]])</f>
        <v>4.0055184205101124E-4</v>
      </c>
      <c r="I122" s="1">
        <f>100*IF(Table7[[#This Row],[Pd Analytic]]&gt;0, Table7[[#This Row],[Absolute Error]]/Table7[[#This Row],[Pd Analytic]],1)</f>
        <v>0.14895079117115453</v>
      </c>
      <c r="J122">
        <v>13.486983</v>
      </c>
      <c r="K122">
        <v>13.4867326584233</v>
      </c>
      <c r="L122" s="2">
        <f>ABS(Table2[[#This Row],[Nc Analytic]]-Table2[[#This Row],[Nc Simulation]])</f>
        <v>2.5034157670056345E-4</v>
      </c>
      <c r="M122" s="1">
        <f>100*IF(Table2[[#This Row],[Nc Analytic]]&gt;0, Table2[[#This Row],[Absolute Error]]/Table2[[#This Row],[Nc Analytic]],1)</f>
        <v>1.8562062661204278E-3</v>
      </c>
    </row>
    <row r="123" spans="1:13" x14ac:dyDescent="0.2">
      <c r="A123" s="1">
        <v>12.2</v>
      </c>
      <c r="B123">
        <v>0.65121700000000005</v>
      </c>
      <c r="C123">
        <v>0.65116954086050305</v>
      </c>
      <c r="D123" s="2">
        <f>ABS(Table6[[#This Row],[Pb Analytic]]-Table6[[#This Row],[Pb Simulation]])</f>
        <v>4.7459139496996983E-5</v>
      </c>
      <c r="E123" s="1">
        <f>100*IF(Table6[[#This Row],[Pb Analytic]]&gt;0, Table6[[#This Row],[Absolute Error]]/Table6[[#This Row],[Pb Analytic]],1)</f>
        <v>7.2882922985434799E-3</v>
      </c>
      <c r="F123">
        <v>0.266816</v>
      </c>
      <c r="G123">
        <v>0.26686324602678402</v>
      </c>
      <c r="H123" s="2">
        <f>ABS(Table7[[#This Row],[Pd Analytic]]-Table7[[#This Row],[Pd Simulation]])</f>
        <v>4.7246026784020234E-5</v>
      </c>
      <c r="I123" s="1">
        <f>100*IF(Table7[[#This Row],[Pd Analytic]]&gt;0, Table7[[#This Row],[Absolute Error]]/Table7[[#This Row],[Pd Analytic]],1)</f>
        <v>1.7704208986230475E-2</v>
      </c>
      <c r="J123">
        <v>13.494066</v>
      </c>
      <c r="K123">
        <v>13.492456255838899</v>
      </c>
      <c r="L123" s="2">
        <f>ABS(Table2[[#This Row],[Nc Analytic]]-Table2[[#This Row],[Nc Simulation]])</f>
        <v>1.6097441611009344E-3</v>
      </c>
      <c r="M123" s="1">
        <f>100*IF(Table2[[#This Row],[Nc Analytic]]&gt;0, Table2[[#This Row],[Absolute Error]]/Table2[[#This Row],[Nc Analytic]],1)</f>
        <v>1.1930697647467361E-2</v>
      </c>
    </row>
    <row r="124" spans="1:13" x14ac:dyDescent="0.2">
      <c r="A124" s="1">
        <v>12.3</v>
      </c>
      <c r="B124">
        <v>0.65361400000000003</v>
      </c>
      <c r="C124">
        <v>0.65385810699915103</v>
      </c>
      <c r="D124" s="2">
        <f>ABS(Table6[[#This Row],[Pb Analytic]]-Table6[[#This Row],[Pb Simulation]])</f>
        <v>2.4410699915100587E-4</v>
      </c>
      <c r="E124" s="1">
        <f>100*IF(Table6[[#This Row],[Pb Analytic]]&gt;0, Table6[[#This Row],[Absolute Error]]/Table6[[#This Row],[Pb Analytic]],1)</f>
        <v>3.7333329133337916E-2</v>
      </c>
      <c r="F124">
        <v>0.26471099999999997</v>
      </c>
      <c r="G124">
        <v>0.26484107999453299</v>
      </c>
      <c r="H124" s="2">
        <f>ABS(Table7[[#This Row],[Pd Analytic]]-Table7[[#This Row],[Pd Simulation]])</f>
        <v>1.3007999453301666E-4</v>
      </c>
      <c r="I124" s="1">
        <f>100*IF(Table7[[#This Row],[Pd Analytic]]&gt;0, Table7[[#This Row],[Absolute Error]]/Table7[[#This Row],[Pd Analytic]],1)</f>
        <v>4.9116245310471415E-2</v>
      </c>
      <c r="J124">
        <v>13.497634</v>
      </c>
      <c r="K124">
        <v>13.4980568175238</v>
      </c>
      <c r="L124" s="2">
        <f>ABS(Table2[[#This Row],[Nc Analytic]]-Table2[[#This Row],[Nc Simulation]])</f>
        <v>4.2281752380013415E-4</v>
      </c>
      <c r="M124" s="1">
        <f>100*IF(Table2[[#This Row],[Nc Analytic]]&gt;0, Table2[[#This Row],[Absolute Error]]/Table2[[#This Row],[Nc Analytic]],1)</f>
        <v>3.1324325383725823E-3</v>
      </c>
    </row>
    <row r="125" spans="1:13" x14ac:dyDescent="0.2">
      <c r="A125" s="1">
        <v>12.4</v>
      </c>
      <c r="B125">
        <v>0.65691500000000003</v>
      </c>
      <c r="C125">
        <v>0.65650641455299497</v>
      </c>
      <c r="D125" s="2">
        <f>ABS(Table6[[#This Row],[Pb Analytic]]-Table6[[#This Row],[Pb Simulation]])</f>
        <v>4.0858544700506094E-4</v>
      </c>
      <c r="E125" s="1">
        <f>100*IF(Table6[[#This Row],[Pb Analytic]]&gt;0, Table6[[#This Row],[Absolute Error]]/Table6[[#This Row],[Pb Analytic]],1)</f>
        <v>6.2236322136054137E-2</v>
      </c>
      <c r="F125">
        <v>0.26224199999999998</v>
      </c>
      <c r="G125">
        <v>0.26284842415829501</v>
      </c>
      <c r="H125" s="2">
        <f>ABS(Table7[[#This Row],[Pd Analytic]]-Table7[[#This Row],[Pd Simulation]])</f>
        <v>6.0642415829503804E-4</v>
      </c>
      <c r="I125" s="1">
        <f>100*IF(Table7[[#This Row],[Pd Analytic]]&gt;0, Table7[[#This Row],[Absolute Error]]/Table7[[#This Row],[Pd Analytic]],1)</f>
        <v>0.23071249532385696</v>
      </c>
      <c r="J125">
        <v>13.502020999999999</v>
      </c>
      <c r="K125">
        <v>13.503538177240999</v>
      </c>
      <c r="L125" s="2">
        <f>ABS(Table2[[#This Row],[Nc Analytic]]-Table2[[#This Row],[Nc Simulation]])</f>
        <v>1.5171772410003115E-3</v>
      </c>
      <c r="M125" s="1">
        <f>100*IF(Table2[[#This Row],[Nc Analytic]]&gt;0, Table2[[#This Row],[Absolute Error]]/Table2[[#This Row],[Nc Analytic]],1)</f>
        <v>1.1235405277391501E-2</v>
      </c>
    </row>
    <row r="126" spans="1:13" x14ac:dyDescent="0.2">
      <c r="A126" s="1">
        <v>12.5</v>
      </c>
      <c r="B126">
        <v>0.65959699999999999</v>
      </c>
      <c r="C126">
        <v>0.659115334886622</v>
      </c>
      <c r="D126" s="2">
        <f>ABS(Table6[[#This Row],[Pb Analytic]]-Table6[[#This Row],[Pb Simulation]])</f>
        <v>4.8166511337799367E-4</v>
      </c>
      <c r="E126" s="1">
        <f>100*IF(Table6[[#This Row],[Pb Analytic]]&gt;0, Table6[[#This Row],[Absolute Error]]/Table6[[#This Row],[Pb Analytic]],1)</f>
        <v>7.3077515858563286E-2</v>
      </c>
      <c r="F126">
        <v>0.260602</v>
      </c>
      <c r="G126">
        <v>0.26088466511481301</v>
      </c>
      <c r="H126" s="2">
        <f>ABS(Table7[[#This Row],[Pd Analytic]]-Table7[[#This Row],[Pd Simulation]])</f>
        <v>2.8266511481300771E-4</v>
      </c>
      <c r="I126" s="1">
        <f>100*IF(Table7[[#This Row],[Pd Analytic]]&gt;0, Table7[[#This Row],[Absolute Error]]/Table7[[#This Row],[Pd Analytic]],1)</f>
        <v>0.10834868913763455</v>
      </c>
      <c r="J126">
        <v>13.508996</v>
      </c>
      <c r="K126">
        <v>13.508904014540599</v>
      </c>
      <c r="L126" s="2">
        <f>ABS(Table2[[#This Row],[Nc Analytic]]-Table2[[#This Row],[Nc Simulation]])</f>
        <v>9.1985459400589775E-5</v>
      </c>
      <c r="M126" s="1">
        <f>100*IF(Table2[[#This Row],[Nc Analytic]]&gt;0, Table2[[#This Row],[Absolute Error]]/Table2[[#This Row],[Nc Analytic]],1)</f>
        <v>6.8092466495860246E-4</v>
      </c>
    </row>
    <row r="127" spans="1:13" x14ac:dyDescent="0.2">
      <c r="A127" s="1">
        <v>12.6</v>
      </c>
      <c r="B127">
        <v>0.66217499999999996</v>
      </c>
      <c r="C127">
        <v>0.66168571544279098</v>
      </c>
      <c r="D127" s="2">
        <f>ABS(Table6[[#This Row],[Pb Analytic]]-Table6[[#This Row],[Pb Simulation]])</f>
        <v>4.892845572089799E-4</v>
      </c>
      <c r="E127" s="1">
        <f>100*IF(Table6[[#This Row],[Pb Analytic]]&gt;0, Table6[[#This Row],[Absolute Error]]/Table6[[#This Row],[Pb Analytic]],1)</f>
        <v>7.3945159429889967E-2</v>
      </c>
      <c r="F127">
        <v>0.25874999999999998</v>
      </c>
      <c r="G127">
        <v>0.25894920519340803</v>
      </c>
      <c r="H127" s="2">
        <f>ABS(Table7[[#This Row],[Pd Analytic]]-Table7[[#This Row],[Pd Simulation]])</f>
        <v>1.9920519340804743E-4</v>
      </c>
      <c r="I127" s="1">
        <f>100*IF(Table7[[#This Row],[Pd Analytic]]&gt;0, Table7[[#This Row],[Absolute Error]]/Table7[[#This Row],[Pd Analytic]],1)</f>
        <v>7.6928289182915985E-2</v>
      </c>
      <c r="J127">
        <v>13.5145</v>
      </c>
      <c r="K127">
        <v>13.5141578622768</v>
      </c>
      <c r="L127" s="2">
        <f>ABS(Table2[[#This Row],[Nc Analytic]]-Table2[[#This Row],[Nc Simulation]])</f>
        <v>3.4213772319979796E-4</v>
      </c>
      <c r="M127" s="1">
        <f>100*IF(Table2[[#This Row],[Nc Analytic]]&gt;0, Table2[[#This Row],[Absolute Error]]/Table2[[#This Row],[Nc Analytic]],1)</f>
        <v>2.531698435718556E-3</v>
      </c>
    </row>
    <row r="128" spans="1:13" x14ac:dyDescent="0.2">
      <c r="A128" s="1">
        <v>12.7</v>
      </c>
      <c r="B128">
        <v>0.66445100000000001</v>
      </c>
      <c r="C128">
        <v>0.66421838050540005</v>
      </c>
      <c r="D128" s="2">
        <f>ABS(Table6[[#This Row],[Pb Analytic]]-Table6[[#This Row],[Pb Simulation]])</f>
        <v>2.3261949459996156E-4</v>
      </c>
      <c r="E128" s="1">
        <f>100*IF(Table6[[#This Row],[Pb Analytic]]&gt;0, Table6[[#This Row],[Absolute Error]]/Table6[[#This Row],[Pb Analytic]],1)</f>
        <v>3.5021538311385284E-2</v>
      </c>
      <c r="F128">
        <v>0.25703999999999999</v>
      </c>
      <c r="G128">
        <v>0.25704146201542499</v>
      </c>
      <c r="H128" s="2">
        <f>ABS(Table7[[#This Row],[Pd Analytic]]-Table7[[#This Row],[Pd Simulation]])</f>
        <v>1.4620154250022388E-6</v>
      </c>
      <c r="I128" s="1">
        <f>100*IF(Table7[[#This Row],[Pd Analytic]]&gt;0, Table7[[#This Row],[Absolute Error]]/Table7[[#This Row],[Pd Analytic]],1)</f>
        <v>5.6878583460379768E-4</v>
      </c>
      <c r="J128">
        <v>13.519003</v>
      </c>
      <c r="K128">
        <v>13.5193031136988</v>
      </c>
      <c r="L128" s="2">
        <f>ABS(Table2[[#This Row],[Nc Analytic]]-Table2[[#This Row],[Nc Simulation]])</f>
        <v>3.0011369880078576E-4</v>
      </c>
      <c r="M128" s="1">
        <f>100*IF(Table2[[#This Row],[Nc Analytic]]&gt;0, Table2[[#This Row],[Absolute Error]]/Table2[[#This Row],[Nc Analytic]],1)</f>
        <v>2.219890302605076E-3</v>
      </c>
    </row>
    <row r="129" spans="1:13" x14ac:dyDescent="0.2">
      <c r="A129" s="1">
        <v>12.8</v>
      </c>
      <c r="B129">
        <v>0.66697700000000004</v>
      </c>
      <c r="C129">
        <v>0.66671413193666595</v>
      </c>
      <c r="D129" s="2">
        <f>ABS(Table6[[#This Row],[Pb Analytic]]-Table6[[#This Row],[Pb Simulation]])</f>
        <v>2.6286806333408741E-4</v>
      </c>
      <c r="E129" s="1">
        <f>100*IF(Table6[[#This Row],[Pb Analytic]]&gt;0, Table6[[#This Row],[Absolute Error]]/Table6[[#This Row],[Pb Analytic]],1)</f>
        <v>3.942740235166612E-2</v>
      </c>
      <c r="F129">
        <v>0.25455699999999998</v>
      </c>
      <c r="G129">
        <v>0.25516086806435101</v>
      </c>
      <c r="H129" s="2">
        <f>ABS(Table7[[#This Row],[Pd Analytic]]-Table7[[#This Row],[Pd Simulation]])</f>
        <v>6.0386806435103191E-4</v>
      </c>
      <c r="I129" s="1">
        <f>100*IF(Table7[[#This Row],[Pd Analytic]]&gt;0, Table7[[#This Row],[Absolute Error]]/Table7[[#This Row],[Pd Analytic]],1)</f>
        <v>0.23666170637056216</v>
      </c>
      <c r="J129">
        <v>13.525585</v>
      </c>
      <c r="K129">
        <v>13.5243430291421</v>
      </c>
      <c r="L129" s="2">
        <f>ABS(Table2[[#This Row],[Nc Analytic]]-Table2[[#This Row],[Nc Simulation]])</f>
        <v>1.2419708578992328E-3</v>
      </c>
      <c r="M129" s="1">
        <f>100*IF(Table2[[#This Row],[Nc Analytic]]&gt;0, Table2[[#This Row],[Absolute Error]]/Table2[[#This Row],[Nc Analytic]],1)</f>
        <v>9.1832250573876169E-3</v>
      </c>
    </row>
    <row r="130" spans="1:13" x14ac:dyDescent="0.2">
      <c r="A130" s="1">
        <v>12.9</v>
      </c>
      <c r="B130">
        <v>0.66941700000000004</v>
      </c>
      <c r="C130">
        <v>0.66917374988925205</v>
      </c>
      <c r="D130" s="2">
        <f>ABS(Table6[[#This Row],[Pb Analytic]]-Table6[[#This Row],[Pb Simulation]])</f>
        <v>2.4325011074799452E-4</v>
      </c>
      <c r="E130" s="1">
        <f>100*IF(Table6[[#This Row],[Pb Analytic]]&gt;0, Table6[[#This Row],[Absolute Error]]/Table6[[#This Row],[Pb Analytic]],1)</f>
        <v>3.6350814835198232E-2</v>
      </c>
      <c r="F130">
        <v>0.25298999999999999</v>
      </c>
      <c r="G130">
        <v>0.25330687026669502</v>
      </c>
      <c r="H130" s="2">
        <f>ABS(Table7[[#This Row],[Pd Analytic]]-Table7[[#This Row],[Pd Simulation]])</f>
        <v>3.1687026669502405E-4</v>
      </c>
      <c r="I130" s="1">
        <f>100*IF(Table7[[#This Row],[Pd Analytic]]&gt;0, Table7[[#This Row],[Absolute Error]]/Table7[[#This Row],[Pd Analytic]],1)</f>
        <v>0.12509343562667924</v>
      </c>
      <c r="J130">
        <v>13.529030000000001</v>
      </c>
      <c r="K130">
        <v>13.529280742346399</v>
      </c>
      <c r="L130" s="2">
        <f>ABS(Table2[[#This Row],[Nc Analytic]]-Table2[[#This Row],[Nc Simulation]])</f>
        <v>2.5074234639888004E-4</v>
      </c>
      <c r="M130" s="1">
        <f>100*IF(Table2[[#This Row],[Nc Analytic]]&gt;0, Table2[[#This Row],[Absolute Error]]/Table2[[#This Row],[Nc Analytic]],1)</f>
        <v>1.853330943263385E-3</v>
      </c>
    </row>
    <row r="131" spans="1:13" x14ac:dyDescent="0.2">
      <c r="A131" s="1">
        <v>13</v>
      </c>
      <c r="B131">
        <v>0.671292</v>
      </c>
      <c r="C131">
        <v>0.67159799349413496</v>
      </c>
      <c r="D131" s="2">
        <f>ABS(Table6[[#This Row],[Pb Analytic]]-Table6[[#This Row],[Pb Simulation]])</f>
        <v>3.0599349413495958E-4</v>
      </c>
      <c r="E131" s="1">
        <f>100*IF(Table6[[#This Row],[Pb Analytic]]&gt;0, Table6[[#This Row],[Absolute Error]]/Table6[[#This Row],[Pb Analytic]],1)</f>
        <v>4.5562002432878293E-2</v>
      </c>
      <c r="F131">
        <v>0.25181900000000002</v>
      </c>
      <c r="G131">
        <v>0.25147892958360002</v>
      </c>
      <c r="H131" s="2">
        <f>ABS(Table7[[#This Row],[Pd Analytic]]-Table7[[#This Row],[Pd Simulation]])</f>
        <v>3.4007041639999569E-4</v>
      </c>
      <c r="I131" s="1">
        <f>100*IF(Table7[[#This Row],[Pd Analytic]]&gt;0, Table7[[#This Row],[Absolute Error]]/Table7[[#This Row],[Pd Analytic]],1)</f>
        <v>0.13522819464958194</v>
      </c>
      <c r="J131">
        <v>13.532232</v>
      </c>
      <c r="K131">
        <v>13.534119266423</v>
      </c>
      <c r="L131" s="2">
        <f>ABS(Table2[[#This Row],[Nc Analytic]]-Table2[[#This Row],[Nc Simulation]])</f>
        <v>1.8872664229991898E-3</v>
      </c>
      <c r="M131" s="1">
        <f>100*IF(Table2[[#This Row],[Nc Analytic]]&gt;0, Table2[[#This Row],[Absolute Error]]/Table2[[#This Row],[Nc Analytic]],1)</f>
        <v>1.3944508584916474E-2</v>
      </c>
    </row>
    <row r="132" spans="1:13" x14ac:dyDescent="0.2">
      <c r="A132" s="1">
        <v>13.1</v>
      </c>
      <c r="B132">
        <v>0.67391000000000001</v>
      </c>
      <c r="C132">
        <v>0.67398760152496695</v>
      </c>
      <c r="D132" s="2">
        <f>ABS(Table6[[#This Row],[Pb Analytic]]-Table6[[#This Row],[Pb Simulation]])</f>
        <v>7.7601524966941504E-5</v>
      </c>
      <c r="E132" s="1">
        <f>100*IF(Table6[[#This Row],[Pb Analytic]]&gt;0, Table6[[#This Row],[Absolute Error]]/Table6[[#This Row],[Pb Analytic]],1)</f>
        <v>1.1513791172324237E-2</v>
      </c>
      <c r="F132">
        <v>0.24937699999999999</v>
      </c>
      <c r="G132">
        <v>0.24967652061316301</v>
      </c>
      <c r="H132" s="2">
        <f>ABS(Table7[[#This Row],[Pd Analytic]]-Table7[[#This Row],[Pd Simulation]])</f>
        <v>2.9952061316301792E-4</v>
      </c>
      <c r="I132" s="1">
        <f>100*IF(Table7[[#This Row],[Pd Analytic]]&gt;0, Table7[[#This Row],[Absolute Error]]/Table7[[#This Row],[Pd Analytic]],1)</f>
        <v>0.11996346810162457</v>
      </c>
      <c r="J132">
        <v>13.538040000000001</v>
      </c>
      <c r="K132">
        <v>13.5388614994944</v>
      </c>
      <c r="L132" s="2">
        <f>ABS(Table2[[#This Row],[Nc Analytic]]-Table2[[#This Row],[Nc Simulation]])</f>
        <v>8.2149949439980219E-4</v>
      </c>
      <c r="M132" s="1">
        <f>100*IF(Table2[[#This Row],[Nc Analytic]]&gt;0, Table2[[#This Row],[Absolute Error]]/Table2[[#This Row],[Nc Analytic]],1)</f>
        <v>6.0677147368002884E-3</v>
      </c>
    </row>
    <row r="133" spans="1:13" x14ac:dyDescent="0.2">
      <c r="A133" s="1">
        <v>13.2</v>
      </c>
      <c r="B133">
        <v>0.67652299999999999</v>
      </c>
      <c r="C133">
        <v>0.67634329303969198</v>
      </c>
      <c r="D133" s="2">
        <f>ABS(Table6[[#This Row],[Pb Analytic]]-Table6[[#This Row],[Pb Simulation]])</f>
        <v>1.7970696030800148E-4</v>
      </c>
      <c r="E133" s="1">
        <f>100*IF(Table6[[#This Row],[Pb Analytic]]&gt;0, Table6[[#This Row],[Absolute Error]]/Table6[[#This Row],[Pb Analytic]],1)</f>
        <v>2.6570376635265191E-2</v>
      </c>
      <c r="F133">
        <v>0.24742</v>
      </c>
      <c r="G133">
        <v>0.247899131203383</v>
      </c>
      <c r="H133" s="2">
        <f>ABS(Table7[[#This Row],[Pd Analytic]]-Table7[[#This Row],[Pd Simulation]])</f>
        <v>4.7913120338299864E-4</v>
      </c>
      <c r="I133" s="1">
        <f>100*IF(Table7[[#This Row],[Pd Analytic]]&gt;0, Table7[[#This Row],[Absolute Error]]/Table7[[#This Row],[Pd Analytic]],1)</f>
        <v>0.19327667711344529</v>
      </c>
      <c r="J133">
        <v>13.543792</v>
      </c>
      <c r="K133">
        <v>13.543510230025801</v>
      </c>
      <c r="L133" s="2">
        <f>ABS(Table2[[#This Row],[Nc Analytic]]-Table2[[#This Row],[Nc Simulation]])</f>
        <v>2.8176997419926408E-4</v>
      </c>
      <c r="M133" s="1">
        <f>100*IF(Table2[[#This Row],[Nc Analytic]]&gt;0, Table2[[#This Row],[Absolute Error]]/Table2[[#This Row],[Nc Analytic]],1)</f>
        <v>2.0804796497630534E-3</v>
      </c>
    </row>
    <row r="134" spans="1:13" x14ac:dyDescent="0.2">
      <c r="A134" s="1">
        <v>13.3</v>
      </c>
      <c r="B134">
        <v>0.67946499999999999</v>
      </c>
      <c r="C134">
        <v>0.678665768000136</v>
      </c>
      <c r="D134" s="2">
        <f>ABS(Table6[[#This Row],[Pb Analytic]]-Table6[[#This Row],[Pb Simulation]])</f>
        <v>7.9923199986398075E-4</v>
      </c>
      <c r="E134" s="1">
        <f>100*IF(Table6[[#This Row],[Pb Analytic]]&gt;0, Table6[[#This Row],[Absolute Error]]/Table6[[#This Row],[Pb Analytic]],1)</f>
        <v>0.11776518539002259</v>
      </c>
      <c r="F134">
        <v>0.245752</v>
      </c>
      <c r="G134">
        <v>0.246146262075634</v>
      </c>
      <c r="H134" s="2">
        <f>ABS(Table7[[#This Row],[Pd Analytic]]-Table7[[#This Row],[Pd Simulation]])</f>
        <v>3.9426207563400539E-4</v>
      </c>
      <c r="I134" s="1">
        <f>100*IF(Table7[[#This Row],[Pd Analytic]]&gt;0, Table7[[#This Row],[Absolute Error]]/Table7[[#This Row],[Pd Analytic]],1)</f>
        <v>0.16017390323516653</v>
      </c>
      <c r="J134">
        <v>13.549804</v>
      </c>
      <c r="K134">
        <v>13.5480681418689</v>
      </c>
      <c r="L134" s="2">
        <f>ABS(Table2[[#This Row],[Nc Analytic]]-Table2[[#This Row],[Nc Simulation]])</f>
        <v>1.7358581311004428E-3</v>
      </c>
      <c r="M134" s="1">
        <f>100*IF(Table2[[#This Row],[Nc Analytic]]&gt;0, Table2[[#This Row],[Absolute Error]]/Table2[[#This Row],[Nc Analytic]],1)</f>
        <v>1.2812587838526981E-2</v>
      </c>
    </row>
    <row r="135" spans="1:13" x14ac:dyDescent="0.2">
      <c r="A135" s="1">
        <v>13.4</v>
      </c>
      <c r="B135">
        <v>0.68064000000000002</v>
      </c>
      <c r="C135">
        <v>0.68095570787033799</v>
      </c>
      <c r="D135" s="2">
        <f>ABS(Table6[[#This Row],[Pb Analytic]]-Table6[[#This Row],[Pb Simulation]])</f>
        <v>3.1570787033796677E-4</v>
      </c>
      <c r="E135" s="1">
        <f>100*IF(Table6[[#This Row],[Pb Analytic]]&gt;0, Table6[[#This Row],[Absolute Error]]/Table6[[#This Row],[Pb Analytic]],1)</f>
        <v>4.6362467733082176E-2</v>
      </c>
      <c r="F135">
        <v>0.24478</v>
      </c>
      <c r="G135">
        <v>0.244417426458542</v>
      </c>
      <c r="H135" s="2">
        <f>ABS(Table7[[#This Row],[Pd Analytic]]-Table7[[#This Row],[Pd Simulation]])</f>
        <v>3.6257354145799447E-4</v>
      </c>
      <c r="I135" s="1">
        <f>100*IF(Table7[[#This Row],[Pd Analytic]]&gt;0, Table7[[#This Row],[Absolute Error]]/Table7[[#This Row],[Pd Analytic]],1)</f>
        <v>0.14834193564324027</v>
      </c>
      <c r="J135">
        <v>13.553074000000001</v>
      </c>
      <c r="K135">
        <v>13.5525378190335</v>
      </c>
      <c r="L135" s="2">
        <f>ABS(Table2[[#This Row],[Nc Analytic]]-Table2[[#This Row],[Nc Simulation]])</f>
        <v>5.3618096650076552E-4</v>
      </c>
      <c r="M135" s="1">
        <f>100*IF(Table2[[#This Row],[Nc Analytic]]&gt;0, Table2[[#This Row],[Absolute Error]]/Table2[[#This Row],[Nc Analytic]],1)</f>
        <v>3.9563141137133771E-3</v>
      </c>
    </row>
    <row r="136" spans="1:13" x14ac:dyDescent="0.2">
      <c r="A136" s="1">
        <v>13.5</v>
      </c>
      <c r="B136">
        <v>0.68329799999999996</v>
      </c>
      <c r="C136">
        <v>0.68321377619429402</v>
      </c>
      <c r="D136" s="2">
        <f>ABS(Table6[[#This Row],[Pb Analytic]]-Table6[[#This Row],[Pb Simulation]])</f>
        <v>8.4223805705940791E-5</v>
      </c>
      <c r="E136" s="1">
        <f>100*IF(Table6[[#This Row],[Pb Analytic]]&gt;0, Table6[[#This Row],[Absolute Error]]/Table6[[#This Row],[Pb Analytic]],1)</f>
        <v>1.2327591837373754E-2</v>
      </c>
      <c r="F136">
        <v>0.24279400000000001</v>
      </c>
      <c r="G136">
        <v>0.24271214973210001</v>
      </c>
      <c r="H136" s="2">
        <f>ABS(Table7[[#This Row],[Pd Analytic]]-Table7[[#This Row],[Pd Simulation]])</f>
        <v>8.185026790000216E-5</v>
      </c>
      <c r="I136" s="1">
        <f>100*IF(Table7[[#This Row],[Pd Analytic]]&gt;0, Table7[[#This Row],[Absolute Error]]/Table7[[#This Row],[Pd Analytic]],1)</f>
        <v>3.3723185258894776E-2</v>
      </c>
      <c r="J136">
        <v>13.556319999999999</v>
      </c>
      <c r="K136">
        <v>13.5569217502063</v>
      </c>
      <c r="L136" s="2">
        <f>ABS(Table2[[#This Row],[Nc Analytic]]-Table2[[#This Row],[Nc Simulation]])</f>
        <v>6.0175020630026665E-4</v>
      </c>
      <c r="M136" s="1">
        <f>100*IF(Table2[[#This Row],[Nc Analytic]]&gt;0, Table2[[#This Row],[Absolute Error]]/Table2[[#This Row],[Nc Analytic]],1)</f>
        <v>4.4386935130838944E-3</v>
      </c>
    </row>
    <row r="137" spans="1:13" x14ac:dyDescent="0.2">
      <c r="A137" s="1">
        <v>13.6</v>
      </c>
      <c r="B137">
        <v>0.68563200000000002</v>
      </c>
      <c r="C137">
        <v>0.68544061915384302</v>
      </c>
      <c r="D137" s="2">
        <f>ABS(Table6[[#This Row],[Pb Analytic]]-Table6[[#This Row],[Pb Simulation]])</f>
        <v>1.9138084615699658E-4</v>
      </c>
      <c r="E137" s="1">
        <f>100*IF(Table6[[#This Row],[Pb Analytic]]&gt;0, Table6[[#This Row],[Absolute Error]]/Table6[[#This Row],[Pb Analytic]],1)</f>
        <v>2.7920849860524871E-2</v>
      </c>
      <c r="F137">
        <v>0.24081</v>
      </c>
      <c r="G137">
        <v>0.24102996908187199</v>
      </c>
      <c r="H137" s="2">
        <f>ABS(Table7[[#This Row],[Pd Analytic]]-Table7[[#This Row],[Pd Simulation]])</f>
        <v>2.1996908187199571E-4</v>
      </c>
      <c r="I137" s="1">
        <f>100*IF(Table7[[#This Row],[Pd Analytic]]&gt;0, Table7[[#This Row],[Absolute Error]]/Table7[[#This Row],[Pd Analytic]],1)</f>
        <v>9.1262129232268868E-2</v>
      </c>
      <c r="J137">
        <v>13.562063</v>
      </c>
      <c r="K137">
        <v>13.561222333029299</v>
      </c>
      <c r="L137" s="2">
        <f>ABS(Table2[[#This Row],[Nc Analytic]]-Table2[[#This Row],[Nc Simulation]])</f>
        <v>8.40666970701065E-4</v>
      </c>
      <c r="M137" s="1">
        <f>100*IF(Table2[[#This Row],[Nc Analytic]]&gt;0, Table2[[#This Row],[Absolute Error]]/Table2[[#This Row],[Nc Analytic]],1)</f>
        <v>6.1990501302641591E-3</v>
      </c>
    </row>
    <row r="138" spans="1:13" x14ac:dyDescent="0.2">
      <c r="A138" s="1">
        <v>13.7</v>
      </c>
      <c r="B138">
        <v>0.68743200000000004</v>
      </c>
      <c r="C138">
        <v>0.68763686610735197</v>
      </c>
      <c r="D138" s="2">
        <f>ABS(Table6[[#This Row],[Pb Analytic]]-Table6[[#This Row],[Pb Simulation]])</f>
        <v>2.0486610735193089E-4</v>
      </c>
      <c r="E138" s="1">
        <f>100*IF(Table6[[#This Row],[Pb Analytic]]&gt;0, Table6[[#This Row],[Absolute Error]]/Table6[[#This Row],[Pb Analytic]],1)</f>
        <v>2.9792775438533245E-2</v>
      </c>
      <c r="F138">
        <v>0.239812</v>
      </c>
      <c r="G138">
        <v>0.239370433163099</v>
      </c>
      <c r="H138" s="2">
        <f>ABS(Table7[[#This Row],[Pd Analytic]]-Table7[[#This Row],[Pd Simulation]])</f>
        <v>4.4156683690099729E-4</v>
      </c>
      <c r="I138" s="1">
        <f>100*IF(Table7[[#This Row],[Pd Analytic]]&gt;0, Table7[[#This Row],[Absolute Error]]/Table7[[#This Row],[Pd Analytic]],1)</f>
        <v>0.18447008307000407</v>
      </c>
      <c r="J138">
        <v>13.565443999999999</v>
      </c>
      <c r="K138">
        <v>13.565441878154701</v>
      </c>
      <c r="L138" s="2">
        <f>ABS(Table2[[#This Row],[Nc Analytic]]-Table2[[#This Row],[Nc Simulation]])</f>
        <v>2.1218452985749536E-6</v>
      </c>
      <c r="M138" s="1">
        <f>100*IF(Table2[[#This Row],[Nc Analytic]]&gt;0, Table2[[#This Row],[Absolute Error]]/Table2[[#This Row],[Nc Analytic]],1)</f>
        <v>1.5641549443309303E-5</v>
      </c>
    </row>
    <row r="139" spans="1:13" x14ac:dyDescent="0.2">
      <c r="A139" s="1">
        <v>13.8</v>
      </c>
      <c r="B139">
        <v>0.68998300000000001</v>
      </c>
      <c r="C139">
        <v>0.68980313010988903</v>
      </c>
      <c r="D139" s="2">
        <f>ABS(Table6[[#This Row],[Pb Analytic]]-Table6[[#This Row],[Pb Simulation]])</f>
        <v>1.7986989011098409E-4</v>
      </c>
      <c r="E139" s="1">
        <f>100*IF(Table6[[#This Row],[Pb Analytic]]&gt;0, Table6[[#This Row],[Absolute Error]]/Table6[[#This Row],[Pb Analytic]],1)</f>
        <v>2.6075539854730719E-2</v>
      </c>
      <c r="F139">
        <v>0.237486</v>
      </c>
      <c r="G139">
        <v>0.23773310177450899</v>
      </c>
      <c r="H139" s="2">
        <f>ABS(Table7[[#This Row],[Pd Analytic]]-Table7[[#This Row],[Pd Simulation]])</f>
        <v>2.471017745089843E-4</v>
      </c>
      <c r="I139" s="1">
        <f>100*IF(Table7[[#This Row],[Pd Analytic]]&gt;0, Table7[[#This Row],[Absolute Error]]/Table7[[#This Row],[Pd Analytic]],1)</f>
        <v>0.10394083645253641</v>
      </c>
      <c r="J139">
        <v>13.568718000000001</v>
      </c>
      <c r="K139">
        <v>13.5695826130881</v>
      </c>
      <c r="L139" s="2">
        <f>ABS(Table2[[#This Row],[Nc Analytic]]-Table2[[#This Row],[Nc Simulation]])</f>
        <v>8.646130880993752E-4</v>
      </c>
      <c r="M139" s="1">
        <f>100*IF(Table2[[#This Row],[Nc Analytic]]&gt;0, Table2[[#This Row],[Absolute Error]]/Table2[[#This Row],[Nc Analytic]],1)</f>
        <v>6.3716999465071294E-3</v>
      </c>
    </row>
    <row r="140" spans="1:13" x14ac:dyDescent="0.2">
      <c r="A140" s="1">
        <v>13.9</v>
      </c>
      <c r="B140">
        <v>0.69172199999999995</v>
      </c>
      <c r="C140">
        <v>0.69194000841550596</v>
      </c>
      <c r="D140" s="2">
        <f>ABS(Table6[[#This Row],[Pb Analytic]]-Table6[[#This Row],[Pb Simulation]])</f>
        <v>2.1800841550601024E-4</v>
      </c>
      <c r="E140" s="1">
        <f>100*IF(Table6[[#This Row],[Pb Analytic]]&gt;0, Table6[[#This Row],[Absolute Error]]/Table6[[#This Row],[Pb Analytic]],1)</f>
        <v>3.1506837710574678E-2</v>
      </c>
      <c r="F140">
        <v>0.23561399999999999</v>
      </c>
      <c r="G140">
        <v>0.236117545541634</v>
      </c>
      <c r="H140" s="2">
        <f>ABS(Table7[[#This Row],[Pd Analytic]]-Table7[[#This Row],[Pd Simulation]])</f>
        <v>5.0354554163400955E-4</v>
      </c>
      <c r="I140" s="1">
        <f>100*IF(Table7[[#This Row],[Pd Analytic]]&gt;0, Table7[[#This Row],[Absolute Error]]/Table7[[#This Row],[Pd Analytic]],1)</f>
        <v>0.21326053533163664</v>
      </c>
      <c r="J140">
        <v>13.572626</v>
      </c>
      <c r="K140">
        <v>13.5736466858332</v>
      </c>
      <c r="L140" s="2">
        <f>ABS(Table2[[#This Row],[Nc Analytic]]-Table2[[#This Row],[Nc Simulation]])</f>
        <v>1.0206858332004742E-3</v>
      </c>
      <c r="M140" s="1">
        <f>100*IF(Table2[[#This Row],[Nc Analytic]]&gt;0, Table2[[#This Row],[Absolute Error]]/Table2[[#This Row],[Nc Analytic]],1)</f>
        <v>7.5196139757031022E-3</v>
      </c>
    </row>
    <row r="141" spans="1:13" x14ac:dyDescent="0.2">
      <c r="A141" s="1">
        <v>14</v>
      </c>
      <c r="B141">
        <v>0.69397799999999998</v>
      </c>
      <c r="C141">
        <v>0.69404808296227405</v>
      </c>
      <c r="D141" s="2">
        <f>ABS(Table6[[#This Row],[Pb Analytic]]-Table6[[#This Row],[Pb Simulation]])</f>
        <v>7.0082962274065075E-5</v>
      </c>
      <c r="E141" s="1">
        <f>100*IF(Table6[[#This Row],[Pb Analytic]]&gt;0, Table6[[#This Row],[Absolute Error]]/Table6[[#This Row],[Pb Analytic]],1)</f>
        <v>1.0097709941787207E-2</v>
      </c>
      <c r="F141">
        <v>0.23492399999999999</v>
      </c>
      <c r="G141">
        <v>0.23452334560943</v>
      </c>
      <c r="H141" s="2">
        <f>ABS(Table7[[#This Row],[Pd Analytic]]-Table7[[#This Row],[Pd Simulation]])</f>
        <v>4.006543905699933E-4</v>
      </c>
      <c r="I141" s="1">
        <f>100*IF(Table7[[#This Row],[Pd Analytic]]&gt;0, Table7[[#This Row],[Absolute Error]]/Table7[[#This Row],[Pd Analytic]],1)</f>
        <v>0.1708377430523417</v>
      </c>
      <c r="J141">
        <v>13.578029000000001</v>
      </c>
      <c r="K141">
        <v>13.5776361683497</v>
      </c>
      <c r="L141" s="2">
        <f>ABS(Table2[[#This Row],[Nc Analytic]]-Table2[[#This Row],[Nc Simulation]])</f>
        <v>3.928316503003515E-4</v>
      </c>
      <c r="M141" s="1">
        <f>100*IF(Table2[[#This Row],[Nc Analytic]]&gt;0, Table2[[#This Row],[Absolute Error]]/Table2[[#This Row],[Nc Analytic]],1)</f>
        <v>2.8932256353728647E-3</v>
      </c>
    </row>
    <row r="142" spans="1:13" x14ac:dyDescent="0.2">
      <c r="A142" s="1">
        <v>14.1</v>
      </c>
      <c r="B142">
        <v>0.69618999999999998</v>
      </c>
      <c r="C142">
        <v>0.69612792084067598</v>
      </c>
      <c r="D142" s="2">
        <f>ABS(Table6[[#This Row],[Pb Analytic]]-Table6[[#This Row],[Pb Simulation]])</f>
        <v>6.2079159323991107E-5</v>
      </c>
      <c r="E142" s="1">
        <f>100*IF(Table6[[#This Row],[Pb Analytic]]&gt;0, Table6[[#This Row],[Absolute Error]]/Table6[[#This Row],[Pb Analytic]],1)</f>
        <v>8.9177804057940201E-3</v>
      </c>
      <c r="F142">
        <v>0.233154</v>
      </c>
      <c r="G142">
        <v>0.23295009334396899</v>
      </c>
      <c r="H142" s="2">
        <f>ABS(Table7[[#This Row],[Pd Analytic]]-Table7[[#This Row],[Pd Simulation]])</f>
        <v>2.0390665603101099E-4</v>
      </c>
      <c r="I142" s="1">
        <f>100*IF(Table7[[#This Row],[Pd Analytic]]&gt;0, Table7[[#This Row],[Absolute Error]]/Table7[[#This Row],[Pd Analytic]],1)</f>
        <v>8.7532334975254505E-2</v>
      </c>
      <c r="J142">
        <v>13.581720000000001</v>
      </c>
      <c r="K142">
        <v>13.5815530598344</v>
      </c>
      <c r="L142" s="2">
        <f>ABS(Table2[[#This Row],[Nc Analytic]]-Table2[[#This Row],[Nc Simulation]])</f>
        <v>1.669401656005931E-4</v>
      </c>
      <c r="M142" s="1">
        <f>100*IF(Table2[[#This Row],[Nc Analytic]]&gt;0, Table2[[#This Row],[Absolute Error]]/Table2[[#This Row],[Nc Analytic]],1)</f>
        <v>1.2291684527176497E-3</v>
      </c>
    </row>
    <row r="143" spans="1:13" x14ac:dyDescent="0.2">
      <c r="A143" s="1">
        <v>14.2</v>
      </c>
      <c r="B143">
        <v>0.698488</v>
      </c>
      <c r="C143">
        <v>0.69818007474594701</v>
      </c>
      <c r="D143" s="2">
        <f>ABS(Table6[[#This Row],[Pb Analytic]]-Table6[[#This Row],[Pb Simulation]])</f>
        <v>3.0792525405298754E-4</v>
      </c>
      <c r="E143" s="1">
        <f>100*IF(Table6[[#This Row],[Pb Analytic]]&gt;0, Table6[[#This Row],[Absolute Error]]/Table6[[#This Row],[Pb Analytic]],1)</f>
        <v>4.4103987666081E-2</v>
      </c>
      <c r="F143">
        <v>0.231575</v>
      </c>
      <c r="G143">
        <v>0.23139739004300899</v>
      </c>
      <c r="H143" s="2">
        <f>ABS(Table7[[#This Row],[Pd Analytic]]-Table7[[#This Row],[Pd Simulation]])</f>
        <v>1.7760995699100945E-4</v>
      </c>
      <c r="I143" s="1">
        <f>100*IF(Table7[[#This Row],[Pd Analytic]]&gt;0, Table7[[#This Row],[Absolute Error]]/Table7[[#This Row],[Pd Analytic]],1)</f>
        <v>7.6755384733595194E-2</v>
      </c>
      <c r="J143">
        <v>13.585673999999999</v>
      </c>
      <c r="K143">
        <v>13.585399289837801</v>
      </c>
      <c r="L143" s="2">
        <f>ABS(Table2[[#This Row],[Nc Analytic]]-Table2[[#This Row],[Nc Simulation]])</f>
        <v>2.7471016219848821E-4</v>
      </c>
      <c r="M143" s="1">
        <f>100*IF(Table2[[#This Row],[Nc Analytic]]&gt;0, Table2[[#This Row],[Absolute Error]]/Table2[[#This Row],[Nc Analytic]],1)</f>
        <v>2.0220985510818064E-3</v>
      </c>
    </row>
    <row r="144" spans="1:13" x14ac:dyDescent="0.2">
      <c r="A144" s="1">
        <v>14.3</v>
      </c>
      <c r="B144">
        <v>0.70009900000000003</v>
      </c>
      <c r="C144">
        <v>0.70020508341493304</v>
      </c>
      <c r="D144" s="2">
        <f>ABS(Table6[[#This Row],[Pb Analytic]]-Table6[[#This Row],[Pb Simulation]])</f>
        <v>1.0608341493301143E-4</v>
      </c>
      <c r="E144" s="1">
        <f>100*IF(Table6[[#This Row],[Pb Analytic]]&gt;0, Table6[[#This Row],[Absolute Error]]/Table6[[#This Row],[Pb Analytic]],1)</f>
        <v>1.5150334872697244E-2</v>
      </c>
      <c r="F144">
        <v>0.23019100000000001</v>
      </c>
      <c r="G144">
        <v>0.22986484665519899</v>
      </c>
      <c r="H144" s="2">
        <f>ABS(Table7[[#This Row],[Pd Analytic]]-Table7[[#This Row],[Pd Simulation]])</f>
        <v>3.2615334480101676E-4</v>
      </c>
      <c r="I144" s="1">
        <f>100*IF(Table7[[#This Row],[Pd Analytic]]&gt;0, Table7[[#This Row],[Absolute Error]]/Table7[[#This Row],[Pd Analytic]],1)</f>
        <v>0.1418891794665115</v>
      </c>
      <c r="J144">
        <v>13.58916</v>
      </c>
      <c r="K144">
        <v>13.5891767212229</v>
      </c>
      <c r="L144" s="2">
        <f>ABS(Table2[[#This Row],[Nc Analytic]]-Table2[[#This Row],[Nc Simulation]])</f>
        <v>1.6721222900528687E-5</v>
      </c>
      <c r="M144" s="1">
        <f>100*IF(Table2[[#This Row],[Nc Analytic]]&gt;0, Table2[[#This Row],[Absolute Error]]/Table2[[#This Row],[Nc Analytic]],1)</f>
        <v>1.2304809366717789E-4</v>
      </c>
    </row>
    <row r="145" spans="1:13" x14ac:dyDescent="0.2">
      <c r="A145" s="1">
        <v>14.4</v>
      </c>
      <c r="B145">
        <v>0.70189199999999996</v>
      </c>
      <c r="C145">
        <v>0.70220347204803402</v>
      </c>
      <c r="D145" s="2">
        <f>ABS(Table6[[#This Row],[Pb Analytic]]-Table6[[#This Row],[Pb Simulation]])</f>
        <v>3.1147204803405604E-4</v>
      </c>
      <c r="E145" s="1">
        <f>100*IF(Table6[[#This Row],[Pb Analytic]]&gt;0, Table6[[#This Row],[Absolute Error]]/Table6[[#This Row],[Pb Analytic]],1)</f>
        <v>4.4356381082198623E-2</v>
      </c>
      <c r="F145">
        <v>0.22900899999999999</v>
      </c>
      <c r="G145">
        <v>0.228352083507704</v>
      </c>
      <c r="H145" s="2">
        <f>ABS(Table7[[#This Row],[Pd Analytic]]-Table7[[#This Row],[Pd Simulation]])</f>
        <v>6.5691649229598914E-4</v>
      </c>
      <c r="I145" s="1">
        <f>100*IF(Table7[[#This Row],[Pd Analytic]]&gt;0, Table7[[#This Row],[Absolute Error]]/Table7[[#This Row],[Pd Analytic]],1)</f>
        <v>0.28767703022680174</v>
      </c>
      <c r="J145">
        <v>13.591542</v>
      </c>
      <c r="K145">
        <v>13.5928871529778</v>
      </c>
      <c r="L145" s="2">
        <f>ABS(Table2[[#This Row],[Nc Analytic]]-Table2[[#This Row],[Nc Simulation]])</f>
        <v>1.3451529777999127E-3</v>
      </c>
      <c r="M145" s="1">
        <f>100*IF(Table2[[#This Row],[Nc Analytic]]&gt;0, Table2[[#This Row],[Absolute Error]]/Table2[[#This Row],[Nc Analytic]],1)</f>
        <v>9.8960063646613104E-3</v>
      </c>
    </row>
    <row r="146" spans="1:13" x14ac:dyDescent="0.2">
      <c r="A146" s="1">
        <v>14.5</v>
      </c>
      <c r="B146">
        <v>0.70427600000000001</v>
      </c>
      <c r="C146">
        <v>0.70417575271674504</v>
      </c>
      <c r="D146" s="2">
        <f>ABS(Table6[[#This Row],[Pb Analytic]]-Table6[[#This Row],[Pb Simulation]])</f>
        <v>1.0024728325497279E-4</v>
      </c>
      <c r="E146" s="1">
        <f>100*IF(Table6[[#This Row],[Pb Analytic]]&gt;0, Table6[[#This Row],[Absolute Error]]/Table6[[#This Row],[Pb Analytic]],1)</f>
        <v>1.4236116888179377E-2</v>
      </c>
      <c r="F146">
        <v>0.226882</v>
      </c>
      <c r="G146">
        <v>0.22685873004203999</v>
      </c>
      <c r="H146" s="2">
        <f>ABS(Table7[[#This Row],[Pd Analytic]]-Table7[[#This Row],[Pd Simulation]])</f>
        <v>2.3269957960009302E-5</v>
      </c>
      <c r="I146" s="1">
        <f>100*IF(Table7[[#This Row],[Pd Analytic]]&gt;0, Table7[[#This Row],[Absolute Error]]/Table7[[#This Row],[Pd Analytic]],1)</f>
        <v>1.0257466378171589E-2</v>
      </c>
      <c r="J146">
        <v>13.596738</v>
      </c>
      <c r="K146">
        <v>13.596532322888701</v>
      </c>
      <c r="L146" s="2">
        <f>ABS(Table2[[#This Row],[Nc Analytic]]-Table2[[#This Row],[Nc Simulation]])</f>
        <v>2.0567711129970689E-4</v>
      </c>
      <c r="M146" s="1">
        <f>100*IF(Table2[[#This Row],[Nc Analytic]]&gt;0, Table2[[#This Row],[Absolute Error]]/Table2[[#This Row],[Nc Analytic]],1)</f>
        <v>1.5127174077574585E-3</v>
      </c>
    </row>
    <row r="147" spans="1:13" x14ac:dyDescent="0.2">
      <c r="A147" s="1">
        <v>14.6</v>
      </c>
      <c r="B147">
        <v>0.70589800000000003</v>
      </c>
      <c r="C147">
        <v>0.70612242475734399</v>
      </c>
      <c r="D147" s="2">
        <f>ABS(Table6[[#This Row],[Pb Analytic]]-Table6[[#This Row],[Pb Simulation]])</f>
        <v>2.2442475734396616E-4</v>
      </c>
      <c r="E147" s="1">
        <f>100*IF(Table6[[#This Row],[Pb Analytic]]&gt;0, Table6[[#This Row],[Absolute Error]]/Table6[[#This Row],[Pb Analytic]],1)</f>
        <v>3.1782697939537717E-2</v>
      </c>
      <c r="F147">
        <v>0.22522</v>
      </c>
      <c r="G147">
        <v>0.225384424557874</v>
      </c>
      <c r="H147" s="2">
        <f>ABS(Table7[[#This Row],[Pd Analytic]]-Table7[[#This Row],[Pd Simulation]])</f>
        <v>1.6442455787399335E-4</v>
      </c>
      <c r="I147" s="1">
        <f>100*IF(Table7[[#This Row],[Pd Analytic]]&gt;0, Table7[[#This Row],[Absolute Error]]/Table7[[#This Row],[Pd Analytic]],1)</f>
        <v>7.2952937274408935E-2</v>
      </c>
      <c r="J147">
        <v>13.599541</v>
      </c>
      <c r="K147">
        <v>13.6001139100815</v>
      </c>
      <c r="L147" s="2">
        <f>ABS(Table2[[#This Row],[Nc Analytic]]-Table2[[#This Row],[Nc Simulation]])</f>
        <v>5.7291008149995548E-4</v>
      </c>
      <c r="M147" s="1">
        <f>100*IF(Table2[[#This Row],[Nc Analytic]]&gt;0, Table2[[#This Row],[Absolute Error]]/Table2[[#This Row],[Nc Analytic]],1)</f>
        <v>4.2125388455406124E-3</v>
      </c>
    </row>
    <row r="148" spans="1:13" x14ac:dyDescent="0.2">
      <c r="A148" s="1">
        <v>14.7</v>
      </c>
      <c r="B148">
        <v>0.70806100000000005</v>
      </c>
      <c r="C148">
        <v>0.708043975151191</v>
      </c>
      <c r="D148" s="2">
        <f>ABS(Table6[[#This Row],[Pb Analytic]]-Table6[[#This Row],[Pb Simulation]])</f>
        <v>1.7024848809055193E-5</v>
      </c>
      <c r="E148" s="1">
        <f>100*IF(Table6[[#This Row],[Pb Analytic]]&gt;0, Table6[[#This Row],[Absolute Error]]/Table6[[#This Row],[Pb Analytic]],1)</f>
        <v>2.4044903150852769E-3</v>
      </c>
      <c r="F148">
        <v>0.224108</v>
      </c>
      <c r="G148">
        <v>0.22392881396459</v>
      </c>
      <c r="H148" s="2">
        <f>ABS(Table7[[#This Row],[Pd Analytic]]-Table7[[#This Row],[Pd Simulation]])</f>
        <v>1.7918603541000611E-4</v>
      </c>
      <c r="I148" s="1">
        <f>100*IF(Table7[[#This Row],[Pd Analytic]]&gt;0, Table7[[#This Row],[Absolute Error]]/Table7[[#This Row],[Pd Analytic]],1)</f>
        <v>8.0019195492341114E-2</v>
      </c>
      <c r="J148">
        <v>13.603759</v>
      </c>
      <c r="K148">
        <v>13.603633537440899</v>
      </c>
      <c r="L148" s="2">
        <f>ABS(Table2[[#This Row],[Nc Analytic]]-Table2[[#This Row],[Nc Simulation]])</f>
        <v>1.2546255910095283E-4</v>
      </c>
      <c r="M148" s="1">
        <f>100*IF(Table2[[#This Row],[Nc Analytic]]&gt;0, Table2[[#This Row],[Absolute Error]]/Table2[[#This Row],[Nc Analytic]],1)</f>
        <v>9.2227241167329118E-4</v>
      </c>
    </row>
    <row r="149" spans="1:13" x14ac:dyDescent="0.2">
      <c r="A149" s="1">
        <v>14.8</v>
      </c>
      <c r="B149">
        <v>0.70969499999999996</v>
      </c>
      <c r="C149">
        <v>0.70994087889216395</v>
      </c>
      <c r="D149" s="2">
        <f>ABS(Table6[[#This Row],[Pb Analytic]]-Table6[[#This Row],[Pb Simulation]])</f>
        <v>2.4587889216398651E-4</v>
      </c>
      <c r="E149" s="1">
        <f>100*IF(Table6[[#This Row],[Pb Analytic]]&gt;0, Table6[[#This Row],[Absolute Error]]/Table6[[#This Row],[Pb Analytic]],1)</f>
        <v>3.4633713802714287E-2</v>
      </c>
      <c r="F149">
        <v>0.222639</v>
      </c>
      <c r="G149">
        <v>0.22249155354039099</v>
      </c>
      <c r="H149" s="2">
        <f>ABS(Table7[[#This Row],[Pd Analytic]]-Table7[[#This Row],[Pd Simulation]])</f>
        <v>1.4744645960901304E-4</v>
      </c>
      <c r="I149" s="1">
        <f>100*IF(Table7[[#This Row],[Pd Analytic]]&gt;0, Table7[[#This Row],[Absolute Error]]/Table7[[#This Row],[Pd Analytic]],1)</f>
        <v>6.6270587472996231E-2</v>
      </c>
      <c r="J149">
        <v>13.607220999999999</v>
      </c>
      <c r="K149">
        <v>13.607092773910299</v>
      </c>
      <c r="L149" s="2">
        <f>ABS(Table2[[#This Row],[Nc Analytic]]-Table2[[#This Row],[Nc Simulation]])</f>
        <v>1.2822608969997873E-4</v>
      </c>
      <c r="M149" s="1">
        <f>100*IF(Table2[[#This Row],[Nc Analytic]]&gt;0, Table2[[#This Row],[Absolute Error]]/Table2[[#This Row],[Nc Analytic]],1)</f>
        <v>9.4234743475721987E-4</v>
      </c>
    </row>
    <row r="150" spans="1:13" x14ac:dyDescent="0.2">
      <c r="A150" s="1">
        <v>14.9</v>
      </c>
      <c r="B150">
        <v>0.71156900000000001</v>
      </c>
      <c r="C150">
        <v>0.711813599341655</v>
      </c>
      <c r="D150" s="2">
        <f>ABS(Table6[[#This Row],[Pb Analytic]]-Table6[[#This Row],[Pb Simulation]])</f>
        <v>2.4459934165499408E-4</v>
      </c>
      <c r="E150" s="1">
        <f>100*IF(Table6[[#This Row],[Pb Analytic]]&gt;0, Table6[[#This Row],[Absolute Error]]/Table6[[#This Row],[Pb Analytic]],1)</f>
        <v>3.4362836265171122E-2</v>
      </c>
      <c r="F150">
        <v>0.221363</v>
      </c>
      <c r="G150">
        <v>0.22107230669872399</v>
      </c>
      <c r="H150" s="2">
        <f>ABS(Table7[[#This Row],[Pd Analytic]]-Table7[[#This Row],[Pd Simulation]])</f>
        <v>2.9069330127601267E-4</v>
      </c>
      <c r="I150" s="1">
        <f>100*IF(Table7[[#This Row],[Pd Analytic]]&gt;0, Table7[[#This Row],[Absolute Error]]/Table7[[#This Row],[Pd Analytic]],1)</f>
        <v>0.13149240880368057</v>
      </c>
      <c r="J150">
        <v>13.609767</v>
      </c>
      <c r="K150">
        <v>13.6104931366839</v>
      </c>
      <c r="L150" s="2">
        <f>ABS(Table2[[#This Row],[Nc Analytic]]-Table2[[#This Row],[Nc Simulation]])</f>
        <v>7.2613668389998054E-4</v>
      </c>
      <c r="M150" s="1">
        <f>100*IF(Table2[[#This Row],[Nc Analytic]]&gt;0, Table2[[#This Row],[Absolute Error]]/Table2[[#This Row],[Nc Analytic]],1)</f>
        <v>5.3351239856464054E-3</v>
      </c>
    </row>
    <row r="151" spans="1:13" x14ac:dyDescent="0.2">
      <c r="A151" s="1">
        <v>15</v>
      </c>
      <c r="B151">
        <v>0.71384300000000001</v>
      </c>
      <c r="C151">
        <v>0.71366258857161702</v>
      </c>
      <c r="D151" s="2">
        <f>ABS(Table6[[#This Row],[Pb Analytic]]-Table6[[#This Row],[Pb Simulation]])</f>
        <v>1.8041142838298718E-4</v>
      </c>
      <c r="E151" s="1">
        <f>100*IF(Table6[[#This Row],[Pb Analytic]]&gt;0, Table6[[#This Row],[Absolute Error]]/Table6[[#This Row],[Pb Analytic]],1)</f>
        <v>2.5279653336470594E-2</v>
      </c>
      <c r="F151">
        <v>0.21959999999999999</v>
      </c>
      <c r="G151">
        <v>0.219670744761816</v>
      </c>
      <c r="H151" s="2">
        <f>ABS(Table7[[#This Row],[Pd Analytic]]-Table7[[#This Row],[Pd Simulation]])</f>
        <v>7.0744761816010637E-5</v>
      </c>
      <c r="I151" s="1">
        <f>100*IF(Table7[[#This Row],[Pd Analytic]]&gt;0, Table7[[#This Row],[Absolute Error]]/Table7[[#This Row],[Pd Analytic]],1)</f>
        <v>3.2204908256089161E-2</v>
      </c>
      <c r="J151">
        <v>13.61459</v>
      </c>
      <c r="K151">
        <v>13.613836093291599</v>
      </c>
      <c r="L151" s="2">
        <f>ABS(Table2[[#This Row],[Nc Analytic]]-Table2[[#This Row],[Nc Simulation]])</f>
        <v>7.5390670840036478E-4</v>
      </c>
      <c r="M151" s="1">
        <f>100*IF(Table2[[#This Row],[Nc Analytic]]&gt;0, Table2[[#This Row],[Absolute Error]]/Table2[[#This Row],[Nc Analytic]],1)</f>
        <v>5.5377977466018009E-3</v>
      </c>
    </row>
    <row r="152" spans="1:13" x14ac:dyDescent="0.2">
      <c r="A152" s="1">
        <v>15.1</v>
      </c>
      <c r="B152">
        <v>0.71539600000000003</v>
      </c>
      <c r="C152">
        <v>0.71548828769606398</v>
      </c>
      <c r="D152" s="2">
        <f>ABS(Table6[[#This Row],[Pb Analytic]]-Table6[[#This Row],[Pb Simulation]])</f>
        <v>9.2287696063952929E-5</v>
      </c>
      <c r="E152" s="1">
        <f>100*IF(Table6[[#This Row],[Pb Analytic]]&gt;0, Table6[[#This Row],[Absolute Error]]/Table6[[#This Row],[Pb Analytic]],1)</f>
        <v>1.2898561395201525E-2</v>
      </c>
      <c r="F152">
        <v>0.21861800000000001</v>
      </c>
      <c r="G152">
        <v>0.218286546741113</v>
      </c>
      <c r="H152" s="2">
        <f>ABS(Table7[[#This Row],[Pd Analytic]]-Table7[[#This Row],[Pd Simulation]])</f>
        <v>3.314532588870045E-4</v>
      </c>
      <c r="I152" s="1">
        <f>100*IF(Table7[[#This Row],[Pd Analytic]]&gt;0, Table7[[#This Row],[Absolute Error]]/Table7[[#This Row],[Pd Analytic]],1)</f>
        <v>0.15184319136263894</v>
      </c>
      <c r="J152">
        <v>13.616809999999999</v>
      </c>
      <c r="K152">
        <v>13.617123063587799</v>
      </c>
      <c r="L152" s="2">
        <f>ABS(Table2[[#This Row],[Nc Analytic]]-Table2[[#This Row],[Nc Simulation]])</f>
        <v>3.1306358780014421E-4</v>
      </c>
      <c r="M152" s="1">
        <f>100*IF(Table2[[#This Row],[Nc Analytic]]&gt;0, Table2[[#This Row],[Absolute Error]]/Table2[[#This Row],[Nc Analytic]],1)</f>
        <v>2.2990435375977217E-3</v>
      </c>
    </row>
    <row r="153" spans="1:13" x14ac:dyDescent="0.2">
      <c r="A153" s="1">
        <v>15.2</v>
      </c>
      <c r="B153">
        <v>0.71712299999999995</v>
      </c>
      <c r="C153">
        <v>0.71729112719146204</v>
      </c>
      <c r="D153" s="2">
        <f>ABS(Table6[[#This Row],[Pb Analytic]]-Table6[[#This Row],[Pb Simulation]])</f>
        <v>1.6812719146208632E-4</v>
      </c>
      <c r="E153" s="1">
        <f>100*IF(Table6[[#This Row],[Pb Analytic]]&gt;0, Table6[[#This Row],[Absolute Error]]/Table6[[#This Row],[Pb Analytic]],1)</f>
        <v>2.343918460561261E-2</v>
      </c>
      <c r="F153">
        <v>0.21660399999999999</v>
      </c>
      <c r="G153">
        <v>0.21691939912441</v>
      </c>
      <c r="H153" s="2">
        <f>ABS(Table7[[#This Row],[Pd Analytic]]-Table7[[#This Row],[Pd Simulation]])</f>
        <v>3.1539912441000406E-4</v>
      </c>
      <c r="I153" s="1">
        <f>100*IF(Table7[[#This Row],[Pd Analytic]]&gt;0, Table7[[#This Row],[Absolute Error]]/Table7[[#This Row],[Pd Analytic]],1)</f>
        <v>0.14539922463509725</v>
      </c>
      <c r="J153">
        <v>13.620421</v>
      </c>
      <c r="K153">
        <v>13.620355421644399</v>
      </c>
      <c r="L153" s="2">
        <f>ABS(Table2[[#This Row],[Nc Analytic]]-Table2[[#This Row],[Nc Simulation]])</f>
        <v>6.5578355600948157E-5</v>
      </c>
      <c r="M153" s="1">
        <f>100*IF(Table2[[#This Row],[Nc Analytic]]&gt;0, Table2[[#This Row],[Absolute Error]]/Table2[[#This Row],[Nc Analytic]],1)</f>
        <v>4.8147315962648217E-4</v>
      </c>
    </row>
    <row r="154" spans="1:13" x14ac:dyDescent="0.2">
      <c r="A154" s="1">
        <v>15.3</v>
      </c>
      <c r="B154">
        <v>0.71928099999999995</v>
      </c>
      <c r="C154">
        <v>0.71907152720641099</v>
      </c>
      <c r="D154" s="2">
        <f>ABS(Table6[[#This Row],[Pb Analytic]]-Table6[[#This Row],[Pb Simulation]])</f>
        <v>2.0947279358896065E-4</v>
      </c>
      <c r="E154" s="1">
        <f>100*IF(Table6[[#This Row],[Pb Analytic]]&gt;0, Table6[[#This Row],[Absolute Error]]/Table6[[#This Row],[Pb Analytic]],1)</f>
        <v>2.913100931735697E-2</v>
      </c>
      <c r="F154">
        <v>0.21499799999999999</v>
      </c>
      <c r="G154">
        <v>0.21556899566948101</v>
      </c>
      <c r="H154" s="2">
        <f>ABS(Table7[[#This Row],[Pd Analytic]]-Table7[[#This Row],[Pd Simulation]])</f>
        <v>5.7099566948101699E-4</v>
      </c>
      <c r="I154" s="1">
        <f>100*IF(Table7[[#This Row],[Pd Analytic]]&gt;0, Table7[[#This Row],[Absolute Error]]/Table7[[#This Row],[Pd Analytic]],1)</f>
        <v>0.26487838276914849</v>
      </c>
      <c r="J154">
        <v>13.624917</v>
      </c>
      <c r="K154">
        <v>13.6235344975572</v>
      </c>
      <c r="L154" s="2">
        <f>ABS(Table2[[#This Row],[Nc Analytic]]-Table2[[#This Row],[Nc Simulation]])</f>
        <v>1.3825024427998045E-3</v>
      </c>
      <c r="M154" s="1">
        <f>100*IF(Table2[[#This Row],[Nc Analytic]]&gt;0, Table2[[#This Row],[Absolute Error]]/Table2[[#This Row],[Nc Analytic]],1)</f>
        <v>1.0147898425681657E-2</v>
      </c>
    </row>
    <row r="155" spans="1:13" x14ac:dyDescent="0.2">
      <c r="A155" s="1">
        <v>15.4</v>
      </c>
      <c r="B155">
        <v>0.72076099999999999</v>
      </c>
      <c r="C155">
        <v>0.72082989786099905</v>
      </c>
      <c r="D155" s="2">
        <f>ABS(Table6[[#This Row],[Pb Analytic]]-Table6[[#This Row],[Pb Simulation]])</f>
        <v>6.8897860999062033E-5</v>
      </c>
      <c r="E155" s="1">
        <f>100*IF(Table6[[#This Row],[Pb Analytic]]&gt;0, Table6[[#This Row],[Absolute Error]]/Table6[[#This Row],[Pb Analytic]],1)</f>
        <v>9.5581303166684031E-3</v>
      </c>
      <c r="F155">
        <v>0.21430399999999999</v>
      </c>
      <c r="G155">
        <v>0.214235037204004</v>
      </c>
      <c r="H155" s="2">
        <f>ABS(Table7[[#This Row],[Pd Analytic]]-Table7[[#This Row],[Pd Simulation]])</f>
        <v>6.8962795995997084E-5</v>
      </c>
      <c r="I155" s="1">
        <f>100*IF(Table7[[#This Row],[Pd Analytic]]&gt;0, Table7[[#This Row],[Absolute Error]]/Table7[[#This Row],[Pd Analytic]],1)</f>
        <v>3.219025090201641E-2</v>
      </c>
      <c r="J155">
        <v>13.625025000000001</v>
      </c>
      <c r="K155">
        <v>13.6266615791678</v>
      </c>
      <c r="L155" s="2">
        <f>ABS(Table2[[#This Row],[Nc Analytic]]-Table2[[#This Row],[Nc Simulation]])</f>
        <v>1.6365791677994679E-3</v>
      </c>
      <c r="M155" s="1">
        <f>100*IF(Table2[[#This Row],[Nc Analytic]]&gt;0, Table2[[#This Row],[Absolute Error]]/Table2[[#This Row],[Nc Analytic]],1)</f>
        <v>1.201012557838408E-2</v>
      </c>
    </row>
    <row r="156" spans="1:13" x14ac:dyDescent="0.2">
      <c r="A156" s="1">
        <v>15.5</v>
      </c>
      <c r="B156">
        <v>0.72249099999999999</v>
      </c>
      <c r="C156">
        <v>0.72256663953621503</v>
      </c>
      <c r="D156" s="2">
        <f>ABS(Table6[[#This Row],[Pb Analytic]]-Table6[[#This Row],[Pb Simulation]])</f>
        <v>7.5639536215033054E-5</v>
      </c>
      <c r="E156" s="1">
        <f>100*IF(Table6[[#This Row],[Pb Analytic]]&gt;0, Table6[[#This Row],[Absolute Error]]/Table6[[#This Row],[Pb Analytic]],1)</f>
        <v>1.0468174432130285E-2</v>
      </c>
      <c r="F156">
        <v>0.213007</v>
      </c>
      <c r="G156">
        <v>0.212917231431588</v>
      </c>
      <c r="H156" s="2">
        <f>ABS(Table7[[#This Row],[Pd Analytic]]-Table7[[#This Row],[Pd Simulation]])</f>
        <v>8.9768568412001981E-5</v>
      </c>
      <c r="I156" s="1">
        <f>100*IF(Table7[[#This Row],[Pd Analytic]]&gt;0, Table7[[#This Row],[Absolute Error]]/Table7[[#This Row],[Pd Analytic]],1)</f>
        <v>4.2161251021547941E-2</v>
      </c>
      <c r="J156">
        <v>13.629871</v>
      </c>
      <c r="K156">
        <v>13.629737913706199</v>
      </c>
      <c r="L156" s="2">
        <f>ABS(Table2[[#This Row],[Nc Analytic]]-Table2[[#This Row],[Nc Simulation]])</f>
        <v>1.3308629380048842E-4</v>
      </c>
      <c r="M156" s="1">
        <f>100*IF(Table2[[#This Row],[Nc Analytic]]&gt;0, Table2[[#This Row],[Absolute Error]]/Table2[[#This Row],[Nc Analytic]],1)</f>
        <v>9.7644059367169142E-4</v>
      </c>
    </row>
    <row r="157" spans="1:13" x14ac:dyDescent="0.2">
      <c r="A157" s="1">
        <v>15.6</v>
      </c>
      <c r="B157">
        <v>0.724553</v>
      </c>
      <c r="C157">
        <v>0.72428214315377204</v>
      </c>
      <c r="D157" s="2">
        <f>ABS(Table6[[#This Row],[Pb Analytic]]-Table6[[#This Row],[Pb Simulation]])</f>
        <v>2.7085684622796258E-4</v>
      </c>
      <c r="E157" s="1">
        <f>100*IF(Table6[[#This Row],[Pb Analytic]]&gt;0, Table6[[#This Row],[Absolute Error]]/Table6[[#This Row],[Pb Analytic]],1)</f>
        <v>3.7396593135453987E-2</v>
      </c>
      <c r="F157">
        <v>0.21181</v>
      </c>
      <c r="G157">
        <v>0.21161529274372001</v>
      </c>
      <c r="H157" s="2">
        <f>ABS(Table7[[#This Row],[Pd Analytic]]-Table7[[#This Row],[Pd Simulation]])</f>
        <v>1.9470725627998564E-4</v>
      </c>
      <c r="I157" s="1">
        <f>100*IF(Table7[[#This Row],[Pd Analytic]]&gt;0, Table7[[#This Row],[Absolute Error]]/Table7[[#This Row],[Pd Analytic]],1)</f>
        <v>9.2010012015430701E-2</v>
      </c>
      <c r="J157">
        <v>13.631290999999999</v>
      </c>
      <c r="K157">
        <v>13.632764709358399</v>
      </c>
      <c r="L157" s="2">
        <f>ABS(Table2[[#This Row],[Nc Analytic]]-Table2[[#This Row],[Nc Simulation]])</f>
        <v>1.4737093584002992E-3</v>
      </c>
      <c r="M157" s="1">
        <f>100*IF(Table2[[#This Row],[Nc Analytic]]&gt;0, Table2[[#This Row],[Absolute Error]]/Table2[[#This Row],[Nc Analytic]],1)</f>
        <v>1.0810054965510048E-2</v>
      </c>
    </row>
    <row r="158" spans="1:13" x14ac:dyDescent="0.2">
      <c r="A158" s="1">
        <v>15.7</v>
      </c>
      <c r="B158">
        <v>0.72615099999999999</v>
      </c>
      <c r="C158">
        <v>0.72597679044668795</v>
      </c>
      <c r="D158" s="2">
        <f>ABS(Table6[[#This Row],[Pb Analytic]]-Table6[[#This Row],[Pb Simulation]])</f>
        <v>1.7420955331204357E-4</v>
      </c>
      <c r="E158" s="1">
        <f>100*IF(Table6[[#This Row],[Pb Analytic]]&gt;0, Table6[[#This Row],[Absolute Error]]/Table6[[#This Row],[Pb Analytic]],1)</f>
        <v>2.3996573389743463E-2</v>
      </c>
      <c r="F158">
        <v>0.20979900000000001</v>
      </c>
      <c r="G158">
        <v>0.21032894203743899</v>
      </c>
      <c r="H158" s="2">
        <f>ABS(Table7[[#This Row],[Pd Analytic]]-Table7[[#This Row],[Pd Simulation]])</f>
        <v>5.2994203743897406E-4</v>
      </c>
      <c r="I158" s="1">
        <f>100*IF(Table7[[#This Row],[Pd Analytic]]&gt;0, Table7[[#This Row],[Absolute Error]]/Table7[[#This Row],[Pd Analytic]],1)</f>
        <v>0.25195868543124383</v>
      </c>
      <c r="J158">
        <v>13.635999</v>
      </c>
      <c r="K158">
        <v>13.6357431367634</v>
      </c>
      <c r="L158" s="2">
        <f>ABS(Table2[[#This Row],[Nc Analytic]]-Table2[[#This Row],[Nc Simulation]])</f>
        <v>2.558632365996516E-4</v>
      </c>
      <c r="M158" s="1">
        <f>100*IF(Table2[[#This Row],[Nc Analytic]]&gt;0, Table2[[#This Row],[Absolute Error]]/Table2[[#This Row],[Nc Analytic]],1)</f>
        <v>1.8764157848486993E-3</v>
      </c>
    </row>
    <row r="159" spans="1:13" x14ac:dyDescent="0.2">
      <c r="A159" s="1">
        <v>15.8</v>
      </c>
      <c r="B159">
        <v>0.72778299999999996</v>
      </c>
      <c r="C159">
        <v>0.72765095422096804</v>
      </c>
      <c r="D159" s="2">
        <f>ABS(Table6[[#This Row],[Pb Analytic]]-Table6[[#This Row],[Pb Simulation]])</f>
        <v>1.3204577903191961E-4</v>
      </c>
      <c r="E159" s="1">
        <f>100*IF(Table6[[#This Row],[Pb Analytic]]&gt;0, Table6[[#This Row],[Absolute Error]]/Table6[[#This Row],[Pb Analytic]],1)</f>
        <v>1.814685712510189E-2</v>
      </c>
      <c r="F159">
        <v>0.20890900000000001</v>
      </c>
      <c r="G159">
        <v>0.20905790653857201</v>
      </c>
      <c r="H159" s="2">
        <f>ABS(Table7[[#This Row],[Pd Analytic]]-Table7[[#This Row],[Pd Simulation]])</f>
        <v>1.4890653857199676E-4</v>
      </c>
      <c r="I159" s="1">
        <f>100*IF(Table7[[#This Row],[Pd Analytic]]&gt;0, Table7[[#This Row],[Absolute Error]]/Table7[[#This Row],[Pd Analytic]],1)</f>
        <v>7.1227413034733955E-2</v>
      </c>
      <c r="J159">
        <v>13.639405999999999</v>
      </c>
      <c r="K159">
        <v>13.638674330441599</v>
      </c>
      <c r="L159" s="2">
        <f>ABS(Table2[[#This Row],[Nc Analytic]]-Table2[[#This Row],[Nc Simulation]])</f>
        <v>7.3166955839987224E-4</v>
      </c>
      <c r="M159" s="1">
        <f>100*IF(Table2[[#This Row],[Nc Analytic]]&gt;0, Table2[[#This Row],[Absolute Error]]/Table2[[#This Row],[Nc Analytic]],1)</f>
        <v>5.364667713831847E-3</v>
      </c>
    </row>
    <row r="160" spans="1:13" x14ac:dyDescent="0.2">
      <c r="A160" s="1">
        <v>15.9</v>
      </c>
      <c r="B160">
        <v>0.72929100000000002</v>
      </c>
      <c r="C160">
        <v>0.72930499860870301</v>
      </c>
      <c r="D160" s="2">
        <f>ABS(Table6[[#This Row],[Pb Analytic]]-Table6[[#This Row],[Pb Simulation]])</f>
        <v>1.3998608702991966E-5</v>
      </c>
      <c r="E160" s="1">
        <f>100*IF(Table6[[#This Row],[Pb Analytic]]&gt;0, Table6[[#This Row],[Absolute Error]]/Table6[[#This Row],[Pb Analytic]],1)</f>
        <v>1.9194450510687776E-3</v>
      </c>
      <c r="F160">
        <v>0.207813</v>
      </c>
      <c r="G160">
        <v>0.20780191963033301</v>
      </c>
      <c r="H160" s="2">
        <f>ABS(Table7[[#This Row],[Pd Analytic]]-Table7[[#This Row],[Pd Simulation]])</f>
        <v>1.108036966698811E-5</v>
      </c>
      <c r="I160" s="1">
        <f>100*IF(Table7[[#This Row],[Pd Analytic]]&gt;0, Table7[[#This Row],[Absolute Error]]/Table7[[#This Row],[Pd Analytic]],1)</f>
        <v>5.332178685692324E-3</v>
      </c>
      <c r="J160">
        <v>13.642351</v>
      </c>
      <c r="K160">
        <v>13.641559390160699</v>
      </c>
      <c r="L160" s="2">
        <f>ABS(Table2[[#This Row],[Nc Analytic]]-Table2[[#This Row],[Nc Simulation]])</f>
        <v>7.9160983930037787E-4</v>
      </c>
      <c r="M160" s="1">
        <f>100*IF(Table2[[#This Row],[Nc Analytic]]&gt;0, Table2[[#This Row],[Absolute Error]]/Table2[[#This Row],[Nc Analytic]],1)</f>
        <v>5.8029277787064824E-3</v>
      </c>
    </row>
    <row r="161" spans="1:13" x14ac:dyDescent="0.2">
      <c r="A161" s="1">
        <v>16</v>
      </c>
      <c r="B161">
        <v>0.73113099999999998</v>
      </c>
      <c r="C161">
        <v>0.73093927931288905</v>
      </c>
      <c r="D161" s="2">
        <f>ABS(Table6[[#This Row],[Pb Analytic]]-Table6[[#This Row],[Pb Simulation]])</f>
        <v>1.9172068711093004E-4</v>
      </c>
      <c r="E161" s="1">
        <f>100*IF(Table6[[#This Row],[Pb Analytic]]&gt;0, Table6[[#This Row],[Absolute Error]]/Table6[[#This Row],[Pb Analytic]],1)</f>
        <v>2.6229358927208679E-2</v>
      </c>
      <c r="F161">
        <v>0.20651800000000001</v>
      </c>
      <c r="G161">
        <v>0.20656072068714901</v>
      </c>
      <c r="H161" s="2">
        <f>ABS(Table7[[#This Row],[Pd Analytic]]-Table7[[#This Row],[Pd Simulation]])</f>
        <v>4.2720687149000458E-5</v>
      </c>
      <c r="I161" s="1">
        <f>100*IF(Table7[[#This Row],[Pd Analytic]]&gt;0, Table7[[#This Row],[Absolute Error]]/Table7[[#This Row],[Pd Analytic]],1)</f>
        <v>2.0681902641937425E-2</v>
      </c>
      <c r="J161">
        <v>13.644219</v>
      </c>
      <c r="K161">
        <v>13.6443993822392</v>
      </c>
      <c r="L161" s="2">
        <f>ABS(Table2[[#This Row],[Nc Analytic]]-Table2[[#This Row],[Nc Simulation]])</f>
        <v>1.8038223920058272E-4</v>
      </c>
      <c r="M161" s="1">
        <f>100*IF(Table2[[#This Row],[Nc Analytic]]&gt;0, Table2[[#This Row],[Absolute Error]]/Table2[[#This Row],[Nc Analytic]],1)</f>
        <v>1.3220240345308623E-3</v>
      </c>
    </row>
    <row r="162" spans="1:13" x14ac:dyDescent="0.2">
      <c r="A162" s="1">
        <v>16.100000000000001</v>
      </c>
      <c r="B162">
        <v>0.73286099999999998</v>
      </c>
      <c r="C162">
        <v>0.73255414384427997</v>
      </c>
      <c r="D162" s="2">
        <f>ABS(Table6[[#This Row],[Pb Analytic]]-Table6[[#This Row],[Pb Simulation]])</f>
        <v>3.0685615572001446E-4</v>
      </c>
      <c r="E162" s="1">
        <f>100*IF(Table6[[#This Row],[Pb Analytic]]&gt;0, Table6[[#This Row],[Absolute Error]]/Table6[[#This Row],[Pb Analytic]],1)</f>
        <v>4.1888529100347745E-2</v>
      </c>
      <c r="F162">
        <v>0.205287</v>
      </c>
      <c r="G162">
        <v>0.205334054913519</v>
      </c>
      <c r="H162" s="2">
        <f>ABS(Table7[[#This Row],[Pd Analytic]]-Table7[[#This Row],[Pd Simulation]])</f>
        <v>4.7054913519001262E-5</v>
      </c>
      <c r="I162" s="1">
        <f>100*IF(Table7[[#This Row],[Pd Analytic]]&gt;0, Table7[[#This Row],[Absolute Error]]/Table7[[#This Row],[Pd Analytic]],1)</f>
        <v>2.2916273454405549E-2</v>
      </c>
      <c r="J162">
        <v>13.647719</v>
      </c>
      <c r="K162">
        <v>13.6471953407936</v>
      </c>
      <c r="L162" s="2">
        <f>ABS(Table2[[#This Row],[Nc Analytic]]-Table2[[#This Row],[Nc Simulation]])</f>
        <v>5.2365920640085051E-4</v>
      </c>
      <c r="M162" s="1">
        <f>100*IF(Table2[[#This Row],[Nc Analytic]]&gt;0, Table2[[#This Row],[Absolute Error]]/Table2[[#This Row],[Nc Analytic]],1)</f>
        <v>3.8371195936175348E-3</v>
      </c>
    </row>
    <row r="163" spans="1:13" x14ac:dyDescent="0.2">
      <c r="A163" s="1">
        <v>16.2</v>
      </c>
      <c r="B163">
        <v>0.73416300000000001</v>
      </c>
      <c r="C163">
        <v>0.73414993175054799</v>
      </c>
      <c r="D163" s="2">
        <f>ABS(Table6[[#This Row],[Pb Analytic]]-Table6[[#This Row],[Pb Simulation]])</f>
        <v>1.3068249452019565E-5</v>
      </c>
      <c r="E163" s="1">
        <f>100*IF(Table6[[#This Row],[Pb Analytic]]&gt;0, Table6[[#This Row],[Absolute Error]]/Table6[[#This Row],[Pb Analytic]],1)</f>
        <v>1.780051851378492E-3</v>
      </c>
      <c r="F163">
        <v>0.204317</v>
      </c>
      <c r="G163">
        <v>0.20412167318775501</v>
      </c>
      <c r="H163" s="2">
        <f>ABS(Table7[[#This Row],[Pd Analytic]]-Table7[[#This Row],[Pd Simulation]])</f>
        <v>1.9532681224498916E-4</v>
      </c>
      <c r="I163" s="1">
        <f>100*IF(Table7[[#This Row],[Pd Analytic]]&gt;0, Table7[[#This Row],[Absolute Error]]/Table7[[#This Row],[Pd Analytic]],1)</f>
        <v>9.5691363486582748E-2</v>
      </c>
      <c r="J163">
        <v>13.648652999999999</v>
      </c>
      <c r="K163">
        <v>13.6499482689307</v>
      </c>
      <c r="L163" s="2">
        <f>ABS(Table2[[#This Row],[Nc Analytic]]-Table2[[#This Row],[Nc Simulation]])</f>
        <v>1.2952689307006438E-3</v>
      </c>
      <c r="M163" s="1">
        <f>100*IF(Table2[[#This Row],[Nc Analytic]]&gt;0, Table2[[#This Row],[Absolute Error]]/Table2[[#This Row],[Nc Analytic]],1)</f>
        <v>9.4891856377863886E-3</v>
      </c>
    </row>
    <row r="164" spans="1:13" x14ac:dyDescent="0.2">
      <c r="A164" s="1">
        <v>16.3</v>
      </c>
      <c r="B164">
        <v>0.73594800000000005</v>
      </c>
      <c r="C164">
        <v>0.73572697483803395</v>
      </c>
      <c r="D164" s="2">
        <f>ABS(Table6[[#This Row],[Pb Analytic]]-Table6[[#This Row],[Pb Simulation]])</f>
        <v>2.2102516196609301E-4</v>
      </c>
      <c r="E164" s="1">
        <f>100*IF(Table6[[#This Row],[Pb Analytic]]&gt;0, Table6[[#This Row],[Absolute Error]]/Table6[[#This Row],[Pb Analytic]],1)</f>
        <v>3.0041736884086713E-2</v>
      </c>
      <c r="F164">
        <v>0.202985</v>
      </c>
      <c r="G164">
        <v>0.202923331910461</v>
      </c>
      <c r="H164" s="2">
        <f>ABS(Table7[[#This Row],[Pd Analytic]]-Table7[[#This Row],[Pd Simulation]])</f>
        <v>6.1668089539002047E-5</v>
      </c>
      <c r="I164" s="1">
        <f>100*IF(Table7[[#This Row],[Pd Analytic]]&gt;0, Table7[[#This Row],[Absolute Error]]/Table7[[#This Row],[Pd Analytic]],1)</f>
        <v>3.0389846726059485E-2</v>
      </c>
      <c r="J164">
        <v>13.652949</v>
      </c>
      <c r="K164">
        <v>13.652659139887</v>
      </c>
      <c r="L164" s="2">
        <f>ABS(Table2[[#This Row],[Nc Analytic]]-Table2[[#This Row],[Nc Simulation]])</f>
        <v>2.8986011299991787E-4</v>
      </c>
      <c r="M164" s="1">
        <f>100*IF(Table2[[#This Row],[Nc Analytic]]&gt;0, Table2[[#This Row],[Absolute Error]]/Table2[[#This Row],[Nc Analytic]],1)</f>
        <v>2.1231037121045198E-3</v>
      </c>
    </row>
    <row r="165" spans="1:13" x14ac:dyDescent="0.2">
      <c r="A165" s="1">
        <v>16.399999999999999</v>
      </c>
      <c r="B165">
        <v>0.73709999999999998</v>
      </c>
      <c r="C165">
        <v>0.73728559738635002</v>
      </c>
      <c r="D165" s="2">
        <f>ABS(Table6[[#This Row],[Pb Analytic]]-Table6[[#This Row],[Pb Simulation]])</f>
        <v>1.8559738635004486E-4</v>
      </c>
      <c r="E165" s="1">
        <f>100*IF(Table6[[#This Row],[Pb Analytic]]&gt;0, Table6[[#This Row],[Absolute Error]]/Table6[[#This Row],[Pb Analytic]],1)</f>
        <v>2.5173065499716891E-2</v>
      </c>
      <c r="F165">
        <v>0.20186000000000001</v>
      </c>
      <c r="G165">
        <v>0.20173879285757901</v>
      </c>
      <c r="H165" s="2">
        <f>ABS(Table7[[#This Row],[Pd Analytic]]-Table7[[#This Row],[Pd Simulation]])</f>
        <v>1.2120714242100372E-4</v>
      </c>
      <c r="I165" s="1">
        <f>100*IF(Table7[[#This Row],[Pd Analytic]]&gt;0, Table7[[#This Row],[Absolute Error]]/Table7[[#This Row],[Pd Analytic]],1)</f>
        <v>6.008122716713786E-2</v>
      </c>
      <c r="J165">
        <v>13.655566</v>
      </c>
      <c r="K165">
        <v>13.6553288981201</v>
      </c>
      <c r="L165" s="2">
        <f>ABS(Table2[[#This Row],[Nc Analytic]]-Table2[[#This Row],[Nc Simulation]])</f>
        <v>2.371018799003366E-4</v>
      </c>
      <c r="M165" s="1">
        <f>100*IF(Table2[[#This Row],[Nc Analytic]]&gt;0, Table2[[#This Row],[Absolute Error]]/Table2[[#This Row],[Nc Analytic]],1)</f>
        <v>1.7363322529197953E-3</v>
      </c>
    </row>
    <row r="166" spans="1:13" x14ac:dyDescent="0.2">
      <c r="A166" s="1">
        <v>16.5</v>
      </c>
      <c r="B166">
        <v>0.73899899999999996</v>
      </c>
      <c r="C166">
        <v>0.73882611635609496</v>
      </c>
      <c r="D166" s="2">
        <f>ABS(Table6[[#This Row],[Pb Analytic]]-Table6[[#This Row],[Pb Simulation]])</f>
        <v>1.7288364390499744E-4</v>
      </c>
      <c r="E166" s="1">
        <f>100*IF(Table6[[#This Row],[Pb Analytic]]&gt;0, Table6[[#This Row],[Absolute Error]]/Table6[[#This Row],[Pb Analytic]],1)</f>
        <v>2.339977432818198E-2</v>
      </c>
      <c r="F166">
        <v>0.200933</v>
      </c>
      <c r="G166">
        <v>0.20056782303786799</v>
      </c>
      <c r="H166" s="2">
        <f>ABS(Table7[[#This Row],[Pd Analytic]]-Table7[[#This Row],[Pd Simulation]])</f>
        <v>3.6517696213200779E-4</v>
      </c>
      <c r="I166" s="1">
        <f>100*IF(Table7[[#This Row],[Pd Analytic]]&gt;0, Table7[[#This Row],[Absolute Error]]/Table7[[#This Row],[Pd Analytic]],1)</f>
        <v>0.1820715589374777</v>
      </c>
      <c r="J166">
        <v>13.657252</v>
      </c>
      <c r="K166">
        <v>13.6579584603522</v>
      </c>
      <c r="L166" s="2">
        <f>ABS(Table2[[#This Row],[Nc Analytic]]-Table2[[#This Row],[Nc Simulation]])</f>
        <v>7.0646035220001124E-4</v>
      </c>
      <c r="M166" s="1">
        <f>100*IF(Table2[[#This Row],[Nc Analytic]]&gt;0, Table2[[#This Row],[Absolute Error]]/Table2[[#This Row],[Nc Analytic]],1)</f>
        <v>5.1725179443970403E-3</v>
      </c>
    </row>
    <row r="167" spans="1:13" x14ac:dyDescent="0.2">
      <c r="A167" s="1">
        <v>16.600000000000001</v>
      </c>
      <c r="B167">
        <v>0.74031100000000005</v>
      </c>
      <c r="C167">
        <v>0.74034884158992398</v>
      </c>
      <c r="D167" s="2">
        <f>ABS(Table6[[#This Row],[Pb Analytic]]-Table6[[#This Row],[Pb Simulation]])</f>
        <v>3.7841589923925945E-5</v>
      </c>
      <c r="E167" s="1">
        <f>100*IF(Table6[[#This Row],[Pb Analytic]]&gt;0, Table6[[#This Row],[Absolute Error]]/Table6[[#This Row],[Pb Analytic]],1)</f>
        <v>5.1113188537797753E-3</v>
      </c>
      <c r="F167">
        <v>0.199827</v>
      </c>
      <c r="G167">
        <v>0.19941019455467601</v>
      </c>
      <c r="H167" s="2">
        <f>ABS(Table7[[#This Row],[Pd Analytic]]-Table7[[#This Row],[Pd Simulation]])</f>
        <v>4.1680544532399222E-4</v>
      </c>
      <c r="I167" s="1">
        <f>100*IF(Table7[[#This Row],[Pd Analytic]]&gt;0, Table7[[#This Row],[Absolute Error]]/Table7[[#This Row],[Pd Analytic]],1)</f>
        <v>0.20901912575473111</v>
      </c>
      <c r="J167">
        <v>13.66187</v>
      </c>
      <c r="K167">
        <v>13.6605487165693</v>
      </c>
      <c r="L167" s="2">
        <f>ABS(Table2[[#This Row],[Nc Analytic]]-Table2[[#This Row],[Nc Simulation]])</f>
        <v>1.3212834307001486E-3</v>
      </c>
      <c r="M167" s="1">
        <f>100*IF(Table2[[#This Row],[Nc Analytic]]&gt;0, Table2[[#This Row],[Absolute Error]]/Table2[[#This Row],[Nc Analytic]],1)</f>
        <v>9.6722573749729642E-3</v>
      </c>
    </row>
    <row r="168" spans="1:13" x14ac:dyDescent="0.2">
      <c r="A168" s="1">
        <v>16.7</v>
      </c>
      <c r="B168">
        <v>0.741869</v>
      </c>
      <c r="C168">
        <v>0.74185407600720898</v>
      </c>
      <c r="D168" s="2">
        <f>ABS(Table6[[#This Row],[Pb Analytic]]-Table6[[#This Row],[Pb Simulation]])</f>
        <v>1.4923992791016083E-5</v>
      </c>
      <c r="E168" s="1">
        <f>100*IF(Table6[[#This Row],[Pb Analytic]]&gt;0, Table6[[#This Row],[Absolute Error]]/Table6[[#This Row],[Pb Analytic]],1)</f>
        <v>2.0117154132709863E-3</v>
      </c>
      <c r="F168">
        <v>0.19811999999999999</v>
      </c>
      <c r="G168">
        <v>0.198265684471853</v>
      </c>
      <c r="H168" s="2">
        <f>ABS(Table7[[#This Row],[Pd Analytic]]-Table7[[#This Row],[Pd Simulation]])</f>
        <v>1.4568447185300815E-4</v>
      </c>
      <c r="I168" s="1">
        <f>100*IF(Table7[[#This Row],[Pd Analytic]]&gt;0, Table7[[#This Row],[Absolute Error]]/Table7[[#This Row],[Pd Analytic]],1)</f>
        <v>7.3479418408227068E-2</v>
      </c>
      <c r="J168">
        <v>13.664673000000001</v>
      </c>
      <c r="K168">
        <v>13.663100530978101</v>
      </c>
      <c r="L168" s="2">
        <f>ABS(Table2[[#This Row],[Nc Analytic]]-Table2[[#This Row],[Nc Simulation]])</f>
        <v>1.5724690218998916E-3</v>
      </c>
      <c r="M168" s="1">
        <f>100*IF(Table2[[#This Row],[Nc Analytic]]&gt;0, Table2[[#This Row],[Absolute Error]]/Table2[[#This Row],[Nc Analytic]],1)</f>
        <v>1.15088739802116E-2</v>
      </c>
    </row>
    <row r="169" spans="1:13" x14ac:dyDescent="0.2">
      <c r="A169" s="1">
        <v>16.8</v>
      </c>
      <c r="B169">
        <v>0.74329699999999999</v>
      </c>
      <c r="C169">
        <v>0.74334211579251996</v>
      </c>
      <c r="D169" s="2">
        <f>ABS(Table6[[#This Row],[Pb Analytic]]-Table6[[#This Row],[Pb Simulation]])</f>
        <v>4.5115792519978548E-5</v>
      </c>
      <c r="E169" s="1">
        <f>100*IF(Table6[[#This Row],[Pb Analytic]]&gt;0, Table6[[#This Row],[Absolute Error]]/Table6[[#This Row],[Pb Analytic]],1)</f>
        <v>6.0693174194600815E-3</v>
      </c>
      <c r="F169">
        <v>0.197353</v>
      </c>
      <c r="G169">
        <v>0.19713407468368899</v>
      </c>
      <c r="H169" s="2">
        <f>ABS(Table7[[#This Row],[Pd Analytic]]-Table7[[#This Row],[Pd Simulation]])</f>
        <v>2.1892531631101386E-4</v>
      </c>
      <c r="I169" s="1">
        <f>100*IF(Table7[[#This Row],[Pd Analytic]]&gt;0, Table7[[#This Row],[Absolute Error]]/Table7[[#This Row],[Pd Analytic]],1)</f>
        <v>0.11105402080400861</v>
      </c>
      <c r="J169">
        <v>13.665666</v>
      </c>
      <c r="K169">
        <v>13.6656147429222</v>
      </c>
      <c r="L169" s="2">
        <f>ABS(Table2[[#This Row],[Nc Analytic]]-Table2[[#This Row],[Nc Simulation]])</f>
        <v>5.1257077799959916E-5</v>
      </c>
      <c r="M169" s="1">
        <f>100*IF(Table2[[#This Row],[Nc Analytic]]&gt;0, Table2[[#This Row],[Absolute Error]]/Table2[[#This Row],[Nc Analytic]],1)</f>
        <v>3.7508065874978201E-4</v>
      </c>
    </row>
    <row r="170" spans="1:13" x14ac:dyDescent="0.2">
      <c r="A170" s="1">
        <v>16.899999999999999</v>
      </c>
      <c r="B170">
        <v>0.74451900000000004</v>
      </c>
      <c r="C170">
        <v>0.74481325057814696</v>
      </c>
      <c r="D170" s="2">
        <f>ABS(Table6[[#This Row],[Pb Analytic]]-Table6[[#This Row],[Pb Simulation]])</f>
        <v>2.9425057814691513E-4</v>
      </c>
      <c r="E170" s="1">
        <f>100*IF(Table6[[#This Row],[Pb Analytic]]&gt;0, Table6[[#This Row],[Absolute Error]]/Table6[[#This Row],[Pb Analytic]],1)</f>
        <v>3.9506625039029415E-2</v>
      </c>
      <c r="F170">
        <v>0.19631000000000001</v>
      </c>
      <c r="G170">
        <v>0.19601515178873399</v>
      </c>
      <c r="H170" s="2">
        <f>ABS(Table7[[#This Row],[Pd Analytic]]-Table7[[#This Row],[Pd Simulation]])</f>
        <v>2.948482112660189E-4</v>
      </c>
      <c r="I170" s="1">
        <f>100*IF(Table7[[#This Row],[Pd Analytic]]&gt;0, Table7[[#This Row],[Absolute Error]]/Table7[[#This Row],[Pd Analytic]],1)</f>
        <v>0.15042113253765588</v>
      </c>
      <c r="J170">
        <v>13.667674</v>
      </c>
      <c r="K170">
        <v>13.668092167760699</v>
      </c>
      <c r="L170" s="2">
        <f>ABS(Table2[[#This Row],[Nc Analytic]]-Table2[[#This Row],[Nc Simulation]])</f>
        <v>4.1816776069936168E-4</v>
      </c>
      <c r="M170" s="1">
        <f>100*IF(Table2[[#This Row],[Nc Analytic]]&gt;0, Table2[[#This Row],[Absolute Error]]/Table2[[#This Row],[Nc Analytic]],1)</f>
        <v>3.0594449873970362E-3</v>
      </c>
    </row>
    <row r="171" spans="1:13" x14ac:dyDescent="0.2">
      <c r="A171" s="1">
        <v>17</v>
      </c>
      <c r="B171">
        <v>0.74605200000000005</v>
      </c>
      <c r="C171">
        <v>0.746267763620868</v>
      </c>
      <c r="D171" s="2">
        <f>ABS(Table6[[#This Row],[Pb Analytic]]-Table6[[#This Row],[Pb Simulation]])</f>
        <v>2.1576362086794809E-4</v>
      </c>
      <c r="E171" s="1">
        <f>100*IF(Table6[[#This Row],[Pb Analytic]]&gt;0, Table6[[#This Row],[Absolute Error]]/Table6[[#This Row],[Pb Analytic]],1)</f>
        <v>2.8912359797114873E-2</v>
      </c>
      <c r="F171">
        <v>0.19508700000000001</v>
      </c>
      <c r="G171">
        <v>0.19490870696738299</v>
      </c>
      <c r="H171" s="2">
        <f>ABS(Table7[[#This Row],[Pd Analytic]]-Table7[[#This Row],[Pd Simulation]])</f>
        <v>1.7829303261701623E-4</v>
      </c>
      <c r="I171" s="1">
        <f>100*IF(Table7[[#This Row],[Pd Analytic]]&gt;0, Table7[[#This Row],[Absolute Error]]/Table7[[#This Row],[Pd Analytic]],1)</f>
        <v>9.1475150285026868E-2</v>
      </c>
      <c r="J171">
        <v>13.670332</v>
      </c>
      <c r="K171">
        <v>13.670533597708999</v>
      </c>
      <c r="L171" s="2">
        <f>ABS(Table2[[#This Row],[Nc Analytic]]-Table2[[#This Row],[Nc Simulation]])</f>
        <v>2.0159770899930152E-4</v>
      </c>
      <c r="M171" s="1">
        <f>100*IF(Table2[[#This Row],[Nc Analytic]]&gt;0, Table2[[#This Row],[Absolute Error]]/Table2[[#This Row],[Nc Analytic]],1)</f>
        <v>1.4746879304922422E-3</v>
      </c>
    </row>
    <row r="172" spans="1:13" x14ac:dyDescent="0.2">
      <c r="A172" s="1">
        <v>17.100000000000001</v>
      </c>
      <c r="B172">
        <v>0.746973</v>
      </c>
      <c r="C172">
        <v>0.74770593197317103</v>
      </c>
      <c r="D172" s="2">
        <f>ABS(Table6[[#This Row],[Pb Analytic]]-Table6[[#This Row],[Pb Simulation]])</f>
        <v>7.3293197317103598E-4</v>
      </c>
      <c r="E172" s="1">
        <f>100*IF(Table6[[#This Row],[Pb Analytic]]&gt;0, Table6[[#This Row],[Absolute Error]]/Table6[[#This Row],[Pb Analytic]],1)</f>
        <v>9.8024095012440651E-2</v>
      </c>
      <c r="F172">
        <v>0.19433600000000001</v>
      </c>
      <c r="G172">
        <v>0.19381453586309999</v>
      </c>
      <c r="H172" s="2">
        <f>ABS(Table7[[#This Row],[Pd Analytic]]-Table7[[#This Row],[Pd Simulation]])</f>
        <v>5.2146413690001836E-4</v>
      </c>
      <c r="I172" s="1">
        <f>100*IF(Table7[[#This Row],[Pd Analytic]]&gt;0, Table7[[#This Row],[Absolute Error]]/Table7[[#This Row],[Pd Analytic]],1)</f>
        <v>0.26905316186828843</v>
      </c>
      <c r="J172">
        <v>13.671169000000001</v>
      </c>
      <c r="K172">
        <v>13.6729398026458</v>
      </c>
      <c r="L172" s="2">
        <f>ABS(Table2[[#This Row],[Nc Analytic]]-Table2[[#This Row],[Nc Simulation]])</f>
        <v>1.7708026457992077E-3</v>
      </c>
      <c r="M172" s="1">
        <f>100*IF(Table2[[#This Row],[Nc Analytic]]&gt;0, Table2[[#This Row],[Absolute Error]]/Table2[[#This Row],[Nc Analytic]],1)</f>
        <v>1.2951147824526705E-2</v>
      </c>
    </row>
    <row r="173" spans="1:13" x14ac:dyDescent="0.2">
      <c r="A173" s="1">
        <v>17.2</v>
      </c>
      <c r="B173">
        <v>0.74916099999999997</v>
      </c>
      <c r="C173">
        <v>0.74912802664912403</v>
      </c>
      <c r="D173" s="2">
        <f>ABS(Table6[[#This Row],[Pb Analytic]]-Table6[[#This Row],[Pb Simulation]])</f>
        <v>3.2973350875931118E-5</v>
      </c>
      <c r="E173" s="1">
        <f>100*IF(Table6[[#This Row],[Pb Analytic]]&gt;0, Table6[[#This Row],[Absolute Error]]/Table6[[#This Row],[Pb Analytic]],1)</f>
        <v>4.4015641790125081E-3</v>
      </c>
      <c r="F173">
        <v>0.19244700000000001</v>
      </c>
      <c r="G173">
        <v>0.192732438467168</v>
      </c>
      <c r="H173" s="2">
        <f>ABS(Table7[[#This Row],[Pd Analytic]]-Table7[[#This Row],[Pd Simulation]])</f>
        <v>2.854384671679977E-4</v>
      </c>
      <c r="I173" s="1">
        <f>100*IF(Table7[[#This Row],[Pd Analytic]]&gt;0, Table7[[#This Row],[Absolute Error]]/Table7[[#This Row],[Pd Analytic]],1)</f>
        <v>0.14810089543728894</v>
      </c>
      <c r="J173">
        <v>13.676099000000001</v>
      </c>
      <c r="K173">
        <v>13.675311530886701</v>
      </c>
      <c r="L173" s="2">
        <f>ABS(Table2[[#This Row],[Nc Analytic]]-Table2[[#This Row],[Nc Simulation]])</f>
        <v>7.8746911330007663E-4</v>
      </c>
      <c r="M173" s="1">
        <f>100*IF(Table2[[#This Row],[Nc Analytic]]&gt;0, Table2[[#This Row],[Absolute Error]]/Table2[[#This Row],[Nc Analytic]],1)</f>
        <v>5.7583266861710577E-3</v>
      </c>
    </row>
    <row r="174" spans="1:13" x14ac:dyDescent="0.2">
      <c r="A174" s="1">
        <v>17.3</v>
      </c>
      <c r="B174">
        <v>0.75026899999999996</v>
      </c>
      <c r="C174">
        <v>0.75053431278507499</v>
      </c>
      <c r="D174" s="2">
        <f>ABS(Table6[[#This Row],[Pb Analytic]]-Table6[[#This Row],[Pb Simulation]])</f>
        <v>2.6531278507502254E-4</v>
      </c>
      <c r="E174" s="1">
        <f>100*IF(Table6[[#This Row],[Pb Analytic]]&gt;0, Table6[[#This Row],[Absolute Error]]/Table6[[#This Row],[Pb Analytic]],1)</f>
        <v>3.5349854171290662E-2</v>
      </c>
      <c r="F174">
        <v>0.19194</v>
      </c>
      <c r="G174">
        <v>0.19166221900684399</v>
      </c>
      <c r="H174" s="2">
        <f>ABS(Table7[[#This Row],[Pd Analytic]]-Table7[[#This Row],[Pd Simulation]])</f>
        <v>2.7778099315600713E-4</v>
      </c>
      <c r="I174" s="1">
        <f>100*IF(Table7[[#This Row],[Pd Analytic]]&gt;0, Table7[[#This Row],[Absolute Error]]/Table7[[#This Row],[Pd Analytic]],1)</f>
        <v>0.14493257700730677</v>
      </c>
      <c r="J174">
        <v>13.676613</v>
      </c>
      <c r="K174">
        <v>13.677649509925899</v>
      </c>
      <c r="L174" s="2">
        <f>ABS(Table2[[#This Row],[Nc Analytic]]-Table2[[#This Row],[Nc Simulation]])</f>
        <v>1.0365099258997645E-3</v>
      </c>
      <c r="M174" s="1">
        <f>100*IF(Table2[[#This Row],[Nc Analytic]]&gt;0, Table2[[#This Row],[Absolute Error]]/Table2[[#This Row],[Nc Analytic]],1)</f>
        <v>7.5781290136698347E-3</v>
      </c>
    </row>
    <row r="175" spans="1:13" x14ac:dyDescent="0.2">
      <c r="A175" s="1">
        <v>17.399999999999999</v>
      </c>
      <c r="B175">
        <v>0.75158400000000003</v>
      </c>
      <c r="C175">
        <v>0.751925049795376</v>
      </c>
      <c r="D175" s="2">
        <f>ABS(Table6[[#This Row],[Pb Analytic]]-Table6[[#This Row],[Pb Simulation]])</f>
        <v>3.4104979537596947E-4</v>
      </c>
      <c r="E175" s="1">
        <f>100*IF(Table6[[#This Row],[Pb Analytic]]&gt;0, Table6[[#This Row],[Absolute Error]]/Table6[[#This Row],[Pb Analytic]],1)</f>
        <v>4.5356887028671349E-2</v>
      </c>
      <c r="F175">
        <v>0.190528</v>
      </c>
      <c r="G175">
        <v>0.190603685836818</v>
      </c>
      <c r="H175" s="2">
        <f>ABS(Table7[[#This Row],[Pd Analytic]]-Table7[[#This Row],[Pd Simulation]])</f>
        <v>7.5685836817995789E-5</v>
      </c>
      <c r="I175" s="1">
        <f>100*IF(Table7[[#This Row],[Pd Analytic]]&gt;0, Table7[[#This Row],[Absolute Error]]/Table7[[#This Row],[Pd Analytic]],1)</f>
        <v>3.9708485429181518E-2</v>
      </c>
      <c r="J175">
        <v>13.680054999999999</v>
      </c>
      <c r="K175">
        <v>13.6799544471481</v>
      </c>
      <c r="L175" s="2">
        <f>ABS(Table2[[#This Row],[Nc Analytic]]-Table2[[#This Row],[Nc Simulation]])</f>
        <v>1.0055285189913832E-4</v>
      </c>
      <c r="M175" s="1">
        <f>100*IF(Table2[[#This Row],[Nc Analytic]]&gt;0, Table2[[#This Row],[Absolute Error]]/Table2[[#This Row],[Nc Analytic]],1)</f>
        <v>7.3503791469203947E-4</v>
      </c>
    </row>
    <row r="176" spans="1:13" x14ac:dyDescent="0.2">
      <c r="A176" s="1">
        <v>17.5</v>
      </c>
      <c r="B176">
        <v>0.75361800000000001</v>
      </c>
      <c r="C176">
        <v>0.75330049152328504</v>
      </c>
      <c r="D176" s="2">
        <f>ABS(Table6[[#This Row],[Pb Analytic]]-Table6[[#This Row],[Pb Simulation]])</f>
        <v>3.1750847671496718E-4</v>
      </c>
      <c r="E176" s="1">
        <f>100*IF(Table6[[#This Row],[Pb Analytic]]&gt;0, Table6[[#This Row],[Absolute Error]]/Table6[[#This Row],[Pb Analytic]],1)</f>
        <v>4.214898042518439E-2</v>
      </c>
      <c r="F176">
        <v>0.18951599999999999</v>
      </c>
      <c r="G176">
        <v>0.18955665133386701</v>
      </c>
      <c r="H176" s="2">
        <f>ABS(Table7[[#This Row],[Pd Analytic]]-Table7[[#This Row],[Pd Simulation]])</f>
        <v>4.0651333867020023E-5</v>
      </c>
      <c r="I176" s="1">
        <f>100*IF(Table7[[#This Row],[Pd Analytic]]&gt;0, Table7[[#This Row],[Absolute Error]]/Table7[[#This Row],[Pd Analytic]],1)</f>
        <v>2.1445480061483384E-2</v>
      </c>
      <c r="J176">
        <v>13.683408</v>
      </c>
      <c r="K176">
        <v>13.682227030511401</v>
      </c>
      <c r="L176" s="2">
        <f>ABS(Table2[[#This Row],[Nc Analytic]]-Table2[[#This Row],[Nc Simulation]])</f>
        <v>1.1809694885993594E-3</v>
      </c>
      <c r="M176" s="1">
        <f>100*IF(Table2[[#This Row],[Nc Analytic]]&gt;0, Table2[[#This Row],[Absolute Error]]/Table2[[#This Row],[Nc Analytic]],1)</f>
        <v>8.6314127514899031E-3</v>
      </c>
    </row>
    <row r="177" spans="1:13" x14ac:dyDescent="0.2">
      <c r="A177" s="1">
        <v>17.600000000000001</v>
      </c>
      <c r="B177">
        <v>0.75468000000000002</v>
      </c>
      <c r="C177">
        <v>0.75466088638723205</v>
      </c>
      <c r="D177" s="2">
        <f>ABS(Table6[[#This Row],[Pb Analytic]]-Table6[[#This Row],[Pb Simulation]])</f>
        <v>1.9113612767962529E-5</v>
      </c>
      <c r="E177" s="1">
        <f>100*IF(Table6[[#This Row],[Pb Analytic]]&gt;0, Table6[[#This Row],[Absolute Error]]/Table6[[#This Row],[Pb Analytic]],1)</f>
        <v>2.5327419391595364E-3</v>
      </c>
      <c r="F177">
        <v>0.188356</v>
      </c>
      <c r="G177">
        <v>0.188520931794595</v>
      </c>
      <c r="H177" s="2">
        <f>ABS(Table7[[#This Row],[Pd Analytic]]-Table7[[#This Row],[Pd Simulation]])</f>
        <v>1.6493179459500795E-4</v>
      </c>
      <c r="I177" s="1">
        <f>100*IF(Table7[[#This Row],[Pd Analytic]]&gt;0, Table7[[#This Row],[Absolute Error]]/Table7[[#This Row],[Pd Analytic]],1)</f>
        <v>8.7487258324561626E-2</v>
      </c>
      <c r="J177">
        <v>13.684468000000001</v>
      </c>
      <c r="K177">
        <v>13.684467929203301</v>
      </c>
      <c r="L177" s="2">
        <f>ABS(Table2[[#This Row],[Nc Analytic]]-Table2[[#This Row],[Nc Simulation]])</f>
        <v>7.0796700057940143E-8</v>
      </c>
      <c r="M177" s="1">
        <f>100*IF(Table2[[#This Row],[Nc Analytic]]&gt;0, Table2[[#This Row],[Absolute Error]]/Table2[[#This Row],[Nc Analytic]],1)</f>
        <v>5.1735076894627846E-7</v>
      </c>
    </row>
    <row r="178" spans="1:13" x14ac:dyDescent="0.2">
      <c r="A178" s="1">
        <v>17.7</v>
      </c>
      <c r="B178">
        <v>0.75568800000000003</v>
      </c>
      <c r="C178">
        <v>0.75600647752259797</v>
      </c>
      <c r="D178" s="2">
        <f>ABS(Table6[[#This Row],[Pb Analytic]]-Table6[[#This Row],[Pb Simulation]])</f>
        <v>3.1847752259794859E-4</v>
      </c>
      <c r="E178" s="1">
        <f>100*IF(Table6[[#This Row],[Pb Analytic]]&gt;0, Table6[[#This Row],[Absolute Error]]/Table6[[#This Row],[Pb Analytic]],1)</f>
        <v>4.2126295483814677E-2</v>
      </c>
      <c r="F178">
        <v>0.18793399999999999</v>
      </c>
      <c r="G178">
        <v>0.18749634733616799</v>
      </c>
      <c r="H178" s="2">
        <f>ABS(Table7[[#This Row],[Pd Analytic]]-Table7[[#This Row],[Pd Simulation]])</f>
        <v>4.3765266383199997E-4</v>
      </c>
      <c r="I178" s="1">
        <f>100*IF(Table7[[#This Row],[Pd Analytic]]&gt;0, Table7[[#This Row],[Absolute Error]]/Table7[[#This Row],[Pd Analytic]],1)</f>
        <v>0.23341930125567673</v>
      </c>
      <c r="J178">
        <v>13.684832</v>
      </c>
      <c r="K178">
        <v>13.6866777942701</v>
      </c>
      <c r="L178" s="2">
        <f>ABS(Table2[[#This Row],[Nc Analytic]]-Table2[[#This Row],[Nc Simulation]])</f>
        <v>1.8457942700997876E-3</v>
      </c>
      <c r="M178" s="1">
        <f>100*IF(Table2[[#This Row],[Nc Analytic]]&gt;0, Table2[[#This Row],[Absolute Error]]/Table2[[#This Row],[Nc Analytic]],1)</f>
        <v>1.3486065046935827E-2</v>
      </c>
    </row>
    <row r="179" spans="1:13" x14ac:dyDescent="0.2">
      <c r="A179" s="1">
        <v>17.8</v>
      </c>
      <c r="B179">
        <v>0.75705199999999995</v>
      </c>
      <c r="C179">
        <v>0.75733750291916502</v>
      </c>
      <c r="D179" s="2">
        <f>ABS(Table6[[#This Row],[Pb Analytic]]-Table6[[#This Row],[Pb Simulation]])</f>
        <v>2.8550291916507042E-4</v>
      </c>
      <c r="E179" s="1">
        <f>100*IF(Table6[[#This Row],[Pb Analytic]]&gt;0, Table6[[#This Row],[Absolute Error]]/Table6[[#This Row],[Pb Analytic]],1)</f>
        <v>3.7698241281409743E-2</v>
      </c>
      <c r="F179">
        <v>0.18683</v>
      </c>
      <c r="G179">
        <v>0.18648272179994299</v>
      </c>
      <c r="H179" s="2">
        <f>ABS(Table7[[#This Row],[Pd Analytic]]-Table7[[#This Row],[Pd Simulation]])</f>
        <v>3.4727820005700516E-4</v>
      </c>
      <c r="I179" s="1">
        <f>100*IF(Table7[[#This Row],[Pd Analytic]]&gt;0, Table7[[#This Row],[Absolute Error]]/Table7[[#This Row],[Pd Analytic]],1)</f>
        <v>0.18622540292476111</v>
      </c>
      <c r="J179">
        <v>13.688128000000001</v>
      </c>
      <c r="K179">
        <v>13.6888572592212</v>
      </c>
      <c r="L179" s="2">
        <f>ABS(Table2[[#This Row],[Nc Analytic]]-Table2[[#This Row],[Nc Simulation]])</f>
        <v>7.2925922119893016E-4</v>
      </c>
      <c r="M179" s="1">
        <f>100*IF(Table2[[#This Row],[Nc Analytic]]&gt;0, Table2[[#This Row],[Absolute Error]]/Table2[[#This Row],[Nc Analytic]],1)</f>
        <v>5.3273929838641614E-3</v>
      </c>
    </row>
    <row r="180" spans="1:13" x14ac:dyDescent="0.2">
      <c r="A180" s="1">
        <v>17.899999999999999</v>
      </c>
      <c r="B180">
        <v>0.75890299999999999</v>
      </c>
      <c r="C180">
        <v>0.75865419555439295</v>
      </c>
      <c r="D180" s="2">
        <f>ABS(Table6[[#This Row],[Pb Analytic]]-Table6[[#This Row],[Pb Simulation]])</f>
        <v>2.4880444560704262E-4</v>
      </c>
      <c r="E180" s="1">
        <f>100*IF(Table6[[#This Row],[Pb Analytic]]&gt;0, Table6[[#This Row],[Absolute Error]]/Table6[[#This Row],[Pb Analytic]],1)</f>
        <v>3.2795501173657475E-2</v>
      </c>
      <c r="F180">
        <v>0.18539900000000001</v>
      </c>
      <c r="G180">
        <v>0.18547988265790399</v>
      </c>
      <c r="H180" s="2">
        <f>ABS(Table7[[#This Row],[Pd Analytic]]-Table7[[#This Row],[Pd Simulation]])</f>
        <v>8.0882657903985633E-5</v>
      </c>
      <c r="I180" s="1">
        <f>100*IF(Table7[[#This Row],[Pd Analytic]]&gt;0, Table7[[#This Row],[Absolute Error]]/Table7[[#This Row],[Pd Analytic]],1)</f>
        <v>4.3607240173406982E-2</v>
      </c>
      <c r="J180">
        <v>13.691074</v>
      </c>
      <c r="K180">
        <v>13.6910069406108</v>
      </c>
      <c r="L180" s="2">
        <f>ABS(Table2[[#This Row],[Nc Analytic]]-Table2[[#This Row],[Nc Simulation]])</f>
        <v>6.7059389200707642E-5</v>
      </c>
      <c r="M180" s="1">
        <f>100*IF(Table2[[#This Row],[Nc Analytic]]&gt;0, Table2[[#This Row],[Absolute Error]]/Table2[[#This Row],[Nc Analytic]],1)</f>
        <v>4.8980611500380928E-4</v>
      </c>
    </row>
    <row r="181" spans="1:13" x14ac:dyDescent="0.2">
      <c r="A181" s="1">
        <v>18</v>
      </c>
      <c r="B181">
        <v>0.75980400000000003</v>
      </c>
      <c r="C181">
        <v>0.75995678352264895</v>
      </c>
      <c r="D181" s="2">
        <f>ABS(Table6[[#This Row],[Pb Analytic]]-Table6[[#This Row],[Pb Simulation]])</f>
        <v>1.5278352264891382E-4</v>
      </c>
      <c r="E181" s="1">
        <f>100*IF(Table6[[#This Row],[Pb Analytic]]&gt;0, Table6[[#This Row],[Absolute Error]]/Table6[[#This Row],[Pb Analytic]],1)</f>
        <v>2.0104238288486891E-2</v>
      </c>
      <c r="F181">
        <v>0.18454200000000001</v>
      </c>
      <c r="G181">
        <v>0.18448766092180199</v>
      </c>
      <c r="H181" s="2">
        <f>ABS(Table7[[#This Row],[Pd Analytic]]-Table7[[#This Row],[Pd Simulation]])</f>
        <v>5.4339078198017976E-5</v>
      </c>
      <c r="I181" s="1">
        <f>100*IF(Table7[[#This Row],[Pd Analytic]]&gt;0, Table7[[#This Row],[Absolute Error]]/Table7[[#This Row],[Pd Analytic]],1)</f>
        <v>2.9454044745599792E-2</v>
      </c>
      <c r="J181">
        <v>13.694079</v>
      </c>
      <c r="K181">
        <v>13.6931274385951</v>
      </c>
      <c r="L181" s="2">
        <f>ABS(Table2[[#This Row],[Nc Analytic]]-Table2[[#This Row],[Nc Simulation]])</f>
        <v>9.5156140490004759E-4</v>
      </c>
      <c r="M181" s="1">
        <f>100*IF(Table2[[#This Row],[Nc Analytic]]&gt;0, Table2[[#This Row],[Absolute Error]]/Table2[[#This Row],[Nc Analytic]],1)</f>
        <v>6.9491897243138256E-3</v>
      </c>
    </row>
    <row r="182" spans="1:13" x14ac:dyDescent="0.2">
      <c r="A182" s="1">
        <v>18.100000000000001</v>
      </c>
      <c r="B182">
        <v>0.76122599999999996</v>
      </c>
      <c r="C182">
        <v>0.76124549016054799</v>
      </c>
      <c r="D182" s="2">
        <f>ABS(Table6[[#This Row],[Pb Analytic]]-Table6[[#This Row],[Pb Simulation]])</f>
        <v>1.9490160548030211E-5</v>
      </c>
      <c r="E182" s="1">
        <f>100*IF(Table6[[#This Row],[Pb Analytic]]&gt;0, Table6[[#This Row],[Absolute Error]]/Table6[[#This Row],[Pb Analytic]],1)</f>
        <v>2.5602989836983735E-3</v>
      </c>
      <c r="F182">
        <v>0.18323500000000001</v>
      </c>
      <c r="G182">
        <v>0.18350589105492701</v>
      </c>
      <c r="H182" s="2">
        <f>ABS(Table7[[#This Row],[Pd Analytic]]-Table7[[#This Row],[Pd Simulation]])</f>
        <v>2.7089105492700272E-4</v>
      </c>
      <c r="I182" s="1">
        <f>100*IF(Table7[[#This Row],[Pd Analytic]]&gt;0, Table7[[#This Row],[Absolute Error]]/Table7[[#This Row],[Pd Analytic]],1)</f>
        <v>0.14761981393061629</v>
      </c>
      <c r="J182">
        <v>13.696386</v>
      </c>
      <c r="K182">
        <v>13.695219337469201</v>
      </c>
      <c r="L182" s="2">
        <f>ABS(Table2[[#This Row],[Nc Analytic]]-Table2[[#This Row],[Nc Simulation]])</f>
        <v>1.166662530799556E-3</v>
      </c>
      <c r="M182" s="1">
        <f>100*IF(Table2[[#This Row],[Nc Analytic]]&gt;0, Table2[[#This Row],[Absolute Error]]/Table2[[#This Row],[Nc Analytic]],1)</f>
        <v>8.5187575463479114E-3</v>
      </c>
    </row>
    <row r="183" spans="1:13" x14ac:dyDescent="0.2">
      <c r="A183" s="1">
        <v>18.2</v>
      </c>
      <c r="B183">
        <v>0.76231000000000004</v>
      </c>
      <c r="C183">
        <v>0.76252053416852505</v>
      </c>
      <c r="D183" s="2">
        <f>ABS(Table6[[#This Row],[Pb Analytic]]-Table6[[#This Row],[Pb Simulation]])</f>
        <v>2.1053416852501172E-4</v>
      </c>
      <c r="E183" s="1">
        <f>100*IF(Table6[[#This Row],[Pb Analytic]]&gt;0, Table6[[#This Row],[Absolute Error]]/Table6[[#This Row],[Pb Analytic]],1)</f>
        <v>2.7610294948264499E-2</v>
      </c>
      <c r="F183">
        <v>0.18329200000000001</v>
      </c>
      <c r="G183">
        <v>0.182534410886425</v>
      </c>
      <c r="H183" s="2">
        <f>ABS(Table7[[#This Row],[Pd Analytic]]-Table7[[#This Row],[Pd Simulation]])</f>
        <v>7.5758911357501346E-4</v>
      </c>
      <c r="I183" s="1">
        <f>100*IF(Table7[[#This Row],[Pd Analytic]]&gt;0, Table7[[#This Row],[Absolute Error]]/Table7[[#This Row],[Pd Analytic]],1)</f>
        <v>0.41503906572793781</v>
      </c>
      <c r="J183">
        <v>13.698333999999999</v>
      </c>
      <c r="K183">
        <v>13.697283206182799</v>
      </c>
      <c r="L183" s="2">
        <f>ABS(Table2[[#This Row],[Nc Analytic]]-Table2[[#This Row],[Nc Simulation]])</f>
        <v>1.0507938171997466E-3</v>
      </c>
      <c r="M183" s="1">
        <f>100*IF(Table2[[#This Row],[Nc Analytic]]&gt;0, Table2[[#This Row],[Absolute Error]]/Table2[[#This Row],[Nc Analytic]],1)</f>
        <v>7.6715491779087257E-3</v>
      </c>
    </row>
    <row r="184" spans="1:13" x14ac:dyDescent="0.2">
      <c r="A184" s="1">
        <v>18.3</v>
      </c>
      <c r="B184">
        <v>0.76328799999999997</v>
      </c>
      <c r="C184">
        <v>0.76378212972876602</v>
      </c>
      <c r="D184" s="2">
        <f>ABS(Table6[[#This Row],[Pb Analytic]]-Table6[[#This Row],[Pb Simulation]])</f>
        <v>4.9412972876605732E-4</v>
      </c>
      <c r="E184" s="1">
        <f>100*IF(Table6[[#This Row],[Pb Analytic]]&gt;0, Table6[[#This Row],[Absolute Error]]/Table6[[#This Row],[Pb Analytic]],1)</f>
        <v>6.4695115207989026E-2</v>
      </c>
      <c r="F184">
        <v>0.18174100000000001</v>
      </c>
      <c r="G184">
        <v>0.18157306152806901</v>
      </c>
      <c r="H184" s="2">
        <f>ABS(Table7[[#This Row],[Pd Analytic]]-Table7[[#This Row],[Pd Simulation]])</f>
        <v>1.6793847193100064E-4</v>
      </c>
      <c r="I184" s="1">
        <f>100*IF(Table7[[#This Row],[Pd Analytic]]&gt;0, Table7[[#This Row],[Absolute Error]]/Table7[[#This Row],[Pd Analytic]],1)</f>
        <v>9.2490852176901464E-2</v>
      </c>
      <c r="J184">
        <v>13.697253999999999</v>
      </c>
      <c r="K184">
        <v>13.6993195988358</v>
      </c>
      <c r="L184" s="2">
        <f>ABS(Table2[[#This Row],[Nc Analytic]]-Table2[[#This Row],[Nc Simulation]])</f>
        <v>2.0655988358004862E-3</v>
      </c>
      <c r="M184" s="1">
        <f>100*IF(Table2[[#This Row],[Nc Analytic]]&gt;0, Table2[[#This Row],[Absolute Error]]/Table2[[#This Row],[Nc Analytic]],1)</f>
        <v>1.5078112609154877E-2</v>
      </c>
    </row>
    <row r="185" spans="1:13" x14ac:dyDescent="0.2">
      <c r="A185" s="1">
        <v>18.399999999999999</v>
      </c>
      <c r="B185">
        <v>0.76517599999999997</v>
      </c>
      <c r="C185">
        <v>0.76503048661963402</v>
      </c>
      <c r="D185" s="2">
        <f>ABS(Table6[[#This Row],[Pb Analytic]]-Table6[[#This Row],[Pb Simulation]])</f>
        <v>1.4551338036594696E-4</v>
      </c>
      <c r="E185" s="1">
        <f>100*IF(Table6[[#This Row],[Pb Analytic]]&gt;0, Table6[[#This Row],[Absolute Error]]/Table6[[#This Row],[Pb Analytic]],1)</f>
        <v>1.902059890566098E-2</v>
      </c>
      <c r="F185">
        <v>0.18024699999999999</v>
      </c>
      <c r="G185">
        <v>0.18062168729341399</v>
      </c>
      <c r="H185" s="2">
        <f>ABS(Table7[[#This Row],[Pd Analytic]]-Table7[[#This Row],[Pd Simulation]])</f>
        <v>3.7468729341399998E-4</v>
      </c>
      <c r="I185" s="1">
        <f>100*IF(Table7[[#This Row],[Pd Analytic]]&gt;0, Table7[[#This Row],[Absolute Error]]/Table7[[#This Row],[Pd Analytic]],1)</f>
        <v>0.20744313655166602</v>
      </c>
      <c r="J185">
        <v>13.701885000000001</v>
      </c>
      <c r="K185">
        <v>13.7013290551557</v>
      </c>
      <c r="L185" s="2">
        <f>ABS(Table2[[#This Row],[Nc Analytic]]-Table2[[#This Row],[Nc Simulation]])</f>
        <v>5.5594484430088187E-4</v>
      </c>
      <c r="M185" s="1">
        <f>100*IF(Table2[[#This Row],[Nc Analytic]]&gt;0, Table2[[#This Row],[Absolute Error]]/Table2[[#This Row],[Nc Analytic]],1)</f>
        <v>4.0575979312874339E-3</v>
      </c>
    </row>
    <row r="186" spans="1:13" x14ac:dyDescent="0.2">
      <c r="A186" s="1">
        <v>18.5</v>
      </c>
      <c r="B186">
        <v>0.76633700000000005</v>
      </c>
      <c r="C186">
        <v>0.76626581032668595</v>
      </c>
      <c r="D186" s="2">
        <f>ABS(Table6[[#This Row],[Pb Analytic]]-Table6[[#This Row],[Pb Simulation]])</f>
        <v>7.1189673314098201E-5</v>
      </c>
      <c r="E186" s="1">
        <f>100*IF(Table6[[#This Row],[Pb Analytic]]&gt;0, Table6[[#This Row],[Absolute Error]]/Table6[[#This Row],[Pb Analytic]],1)</f>
        <v>9.290467140083877E-3</v>
      </c>
      <c r="F186">
        <v>0.17905099999999999</v>
      </c>
      <c r="G186">
        <v>0.17968013561926399</v>
      </c>
      <c r="H186" s="2">
        <f>ABS(Table7[[#This Row],[Pd Analytic]]-Table7[[#This Row],[Pd Simulation]])</f>
        <v>6.2913561926400408E-4</v>
      </c>
      <c r="I186" s="1">
        <f>100*IF(Table7[[#This Row],[Pd Analytic]]&gt;0, Table7[[#This Row],[Absolute Error]]/Table7[[#This Row],[Pd Analytic]],1)</f>
        <v>0.35014199933437312</v>
      </c>
      <c r="J186">
        <v>13.703443</v>
      </c>
      <c r="K186">
        <v>13.703312100955801</v>
      </c>
      <c r="L186" s="2">
        <f>ABS(Table2[[#This Row],[Nc Analytic]]-Table2[[#This Row],[Nc Simulation]])</f>
        <v>1.3089904419949505E-4</v>
      </c>
      <c r="M186" s="1">
        <f>100*IF(Table2[[#This Row],[Nc Analytic]]&gt;0, Table2[[#This Row],[Absolute Error]]/Table2[[#This Row],[Nc Analytic]],1)</f>
        <v>9.5523653869318873E-4</v>
      </c>
    </row>
    <row r="187" spans="1:13" x14ac:dyDescent="0.2">
      <c r="A187" s="1">
        <v>18.600000000000001</v>
      </c>
      <c r="B187">
        <v>0.76770799999999995</v>
      </c>
      <c r="C187">
        <v>0.76748830215041997</v>
      </c>
      <c r="D187" s="2">
        <f>ABS(Table6[[#This Row],[Pb Analytic]]-Table6[[#This Row],[Pb Simulation]])</f>
        <v>2.1969784957998062E-4</v>
      </c>
      <c r="E187" s="1">
        <f>100*IF(Table6[[#This Row],[Pb Analytic]]&gt;0, Table6[[#This Row],[Absolute Error]]/Table6[[#This Row],[Pb Analytic]],1)</f>
        <v>2.8625563277565377E-2</v>
      </c>
      <c r="F187">
        <v>0.17846000000000001</v>
      </c>
      <c r="G187">
        <v>0.178748256989368</v>
      </c>
      <c r="H187" s="2">
        <f>ABS(Table7[[#This Row],[Pd Analytic]]-Table7[[#This Row],[Pd Simulation]])</f>
        <v>2.8825698936799093E-4</v>
      </c>
      <c r="I187" s="1">
        <f>100*IF(Table7[[#This Row],[Pd Analytic]]&gt;0, Table7[[#This Row],[Absolute Error]]/Table7[[#This Row],[Pd Analytic]],1)</f>
        <v>0.16126422389961351</v>
      </c>
      <c r="J187">
        <v>13.705518</v>
      </c>
      <c r="K187">
        <v>13.705269248577499</v>
      </c>
      <c r="L187" s="2">
        <f>ABS(Table2[[#This Row],[Nc Analytic]]-Table2[[#This Row],[Nc Simulation]])</f>
        <v>2.4875142250024851E-4</v>
      </c>
      <c r="M187" s="1">
        <f>100*IF(Table2[[#This Row],[Nc Analytic]]&gt;0, Table2[[#This Row],[Absolute Error]]/Table2[[#This Row],[Nc Analytic]],1)</f>
        <v>1.8150057323833093E-3</v>
      </c>
    </row>
    <row r="188" spans="1:13" x14ac:dyDescent="0.2">
      <c r="A188" s="1">
        <v>18.7</v>
      </c>
      <c r="B188">
        <v>0.76873599999999997</v>
      </c>
      <c r="C188">
        <v>0.76869815931084395</v>
      </c>
      <c r="D188" s="2">
        <f>ABS(Table6[[#This Row],[Pb Analytic]]-Table6[[#This Row],[Pb Simulation]])</f>
        <v>3.7840689156021234E-5</v>
      </c>
      <c r="E188" s="1">
        <f>100*IF(Table6[[#This Row],[Pb Analytic]]&gt;0, Table6[[#This Row],[Absolute Error]]/Table6[[#This Row],[Pb Analytic]],1)</f>
        <v>4.9226980314283969E-3</v>
      </c>
      <c r="F188">
        <v>0.177896</v>
      </c>
      <c r="G188">
        <v>0.17782590486028199</v>
      </c>
      <c r="H188" s="2">
        <f>ABS(Table7[[#This Row],[Pd Analytic]]-Table7[[#This Row],[Pd Simulation]])</f>
        <v>7.0095139718007182E-5</v>
      </c>
      <c r="I188" s="1">
        <f>100*IF(Table7[[#This Row],[Pd Analytic]]&gt;0, Table7[[#This Row],[Absolute Error]]/Table7[[#This Row],[Pd Analytic]],1)</f>
        <v>3.9417845095786809E-2</v>
      </c>
      <c r="J188">
        <v>13.706554000000001</v>
      </c>
      <c r="K188">
        <v>13.7072009973145</v>
      </c>
      <c r="L188" s="2">
        <f>ABS(Table2[[#This Row],[Nc Analytic]]-Table2[[#This Row],[Nc Simulation]])</f>
        <v>6.4699731449913145E-4</v>
      </c>
      <c r="M188" s="1">
        <f>100*IF(Table2[[#This Row],[Nc Analytic]]&gt;0, Table2[[#This Row],[Absolute Error]]/Table2[[#This Row],[Nc Analytic]],1)</f>
        <v>4.7201271406605225E-3</v>
      </c>
    </row>
    <row r="189" spans="1:13" x14ac:dyDescent="0.2">
      <c r="A189" s="1">
        <v>18.8</v>
      </c>
      <c r="B189">
        <v>0.76971900000000004</v>
      </c>
      <c r="C189">
        <v>0.76989557504898098</v>
      </c>
      <c r="D189" s="2">
        <f>ABS(Table6[[#This Row],[Pb Analytic]]-Table6[[#This Row],[Pb Simulation]])</f>
        <v>1.7657504898094256E-4</v>
      </c>
      <c r="E189" s="1">
        <f>100*IF(Table6[[#This Row],[Pb Analytic]]&gt;0, Table6[[#This Row],[Absolute Error]]/Table6[[#This Row],[Pb Analytic]],1)</f>
        <v>2.2934934905907051E-2</v>
      </c>
      <c r="F189">
        <v>0.17669399999999999</v>
      </c>
      <c r="G189">
        <v>0.17691293558932</v>
      </c>
      <c r="H189" s="2">
        <f>ABS(Table7[[#This Row],[Pd Analytic]]-Table7[[#This Row],[Pd Simulation]])</f>
        <v>2.1893558932001289E-4</v>
      </c>
      <c r="I189" s="1">
        <f>100*IF(Table7[[#This Row],[Pd Analytic]]&gt;0, Table7[[#This Row],[Absolute Error]]/Table7[[#This Row],[Pd Analytic]],1)</f>
        <v>0.12375329627011726</v>
      </c>
      <c r="J189">
        <v>13.707236999999999</v>
      </c>
      <c r="K189">
        <v>13.7091078338226</v>
      </c>
      <c r="L189" s="2">
        <f>ABS(Table2[[#This Row],[Nc Analytic]]-Table2[[#This Row],[Nc Simulation]])</f>
        <v>1.8708338226005594E-3</v>
      </c>
      <c r="M189" s="1">
        <f>100*IF(Table2[[#This Row],[Nc Analytic]]&gt;0, Table2[[#This Row],[Absolute Error]]/Table2[[#This Row],[Nc Analytic]],1)</f>
        <v>1.3646648967082366E-2</v>
      </c>
    </row>
    <row r="190" spans="1:13" x14ac:dyDescent="0.2">
      <c r="A190" s="1">
        <v>18.899999999999999</v>
      </c>
      <c r="B190">
        <v>0.77098699999999998</v>
      </c>
      <c r="C190">
        <v>0.77108073872540805</v>
      </c>
      <c r="D190" s="2">
        <f>ABS(Table6[[#This Row],[Pb Analytic]]-Table6[[#This Row],[Pb Simulation]])</f>
        <v>9.3738725408076817E-5</v>
      </c>
      <c r="E190" s="1">
        <f>100*IF(Table6[[#This Row],[Pb Analytic]]&gt;0, Table6[[#This Row],[Absolute Error]]/Table6[[#This Row],[Pb Analytic]],1)</f>
        <v>1.2156797686715192E-2</v>
      </c>
      <c r="F190">
        <v>0.17610400000000001</v>
      </c>
      <c r="G190">
        <v>0.17600920836454201</v>
      </c>
      <c r="H190" s="2">
        <f>ABS(Table7[[#This Row],[Pd Analytic]]-Table7[[#This Row],[Pd Simulation]])</f>
        <v>9.479163545800251E-5</v>
      </c>
      <c r="I190" s="1">
        <f>100*IF(Table7[[#This Row],[Pd Analytic]]&gt;0, Table7[[#This Row],[Absolute Error]]/Table7[[#This Row],[Pd Analytic]],1)</f>
        <v>5.3856066019951937E-2</v>
      </c>
      <c r="J190">
        <v>13.710443</v>
      </c>
      <c r="K190">
        <v>13.710990232513</v>
      </c>
      <c r="L190" s="2">
        <f>ABS(Table2[[#This Row],[Nc Analytic]]-Table2[[#This Row],[Nc Simulation]])</f>
        <v>5.4723251300003994E-4</v>
      </c>
      <c r="M190" s="1">
        <f>100*IF(Table2[[#This Row],[Nc Analytic]]&gt;0, Table2[[#This Row],[Absolute Error]]/Table2[[#This Row],[Nc Analytic]],1)</f>
        <v>3.9911961406141356E-3</v>
      </c>
    </row>
    <row r="191" spans="1:13" x14ac:dyDescent="0.2">
      <c r="A191" s="1">
        <v>19</v>
      </c>
      <c r="B191">
        <v>0.77193400000000001</v>
      </c>
      <c r="C191">
        <v>0.772253835915933</v>
      </c>
      <c r="D191" s="2">
        <f>ABS(Table6[[#This Row],[Pb Analytic]]-Table6[[#This Row],[Pb Simulation]])</f>
        <v>3.1983591593298666E-4</v>
      </c>
      <c r="E191" s="1">
        <f>100*IF(Table6[[#This Row],[Pb Analytic]]&gt;0, Table6[[#This Row],[Absolute Error]]/Table6[[#This Row],[Pb Analytic]],1)</f>
        <v>4.1415905115400914E-2</v>
      </c>
      <c r="F191">
        <v>0.17552999999999999</v>
      </c>
      <c r="G191">
        <v>0.175114585136701</v>
      </c>
      <c r="H191" s="2">
        <f>ABS(Table7[[#This Row],[Pd Analytic]]-Table7[[#This Row],[Pd Simulation]])</f>
        <v>4.1541486329899069E-4</v>
      </c>
      <c r="I191" s="1">
        <f>100*IF(Table7[[#This Row],[Pd Analytic]]&gt;0, Table7[[#This Row],[Absolute Error]]/Table7[[#This Row],[Pd Analytic]],1)</f>
        <v>0.23722459381364625</v>
      </c>
      <c r="J191">
        <v>13.71157</v>
      </c>
      <c r="K191">
        <v>13.7128486559323</v>
      </c>
      <c r="L191" s="2">
        <f>ABS(Table2[[#This Row],[Nc Analytic]]-Table2[[#This Row],[Nc Simulation]])</f>
        <v>1.2786559322996993E-3</v>
      </c>
      <c r="M191" s="1">
        <f>100*IF(Table2[[#This Row],[Nc Analytic]]&gt;0, Table2[[#This Row],[Absolute Error]]/Table2[[#This Row],[Nc Analytic]],1)</f>
        <v>9.324509913164844E-3</v>
      </c>
    </row>
    <row r="192" spans="1:13" x14ac:dyDescent="0.2">
      <c r="A192" s="1">
        <v>19.100000000000001</v>
      </c>
      <c r="B192">
        <v>0.77332299999999998</v>
      </c>
      <c r="C192">
        <v>0.77341504850450005</v>
      </c>
      <c r="D192" s="2">
        <f>ABS(Table6[[#This Row],[Pb Analytic]]-Table6[[#This Row],[Pb Simulation]])</f>
        <v>9.2048504500064077E-5</v>
      </c>
      <c r="E192" s="1">
        <f>100*IF(Table6[[#This Row],[Pb Analytic]]&gt;0, Table6[[#This Row],[Absolute Error]]/Table6[[#This Row],[Pb Analytic]],1)</f>
        <v>1.1901566264847315E-2</v>
      </c>
      <c r="F192">
        <v>0.174376</v>
      </c>
      <c r="G192">
        <v>0.17422893055309399</v>
      </c>
      <c r="H192" s="2">
        <f>ABS(Table7[[#This Row],[Pd Analytic]]-Table7[[#This Row],[Pd Simulation]])</f>
        <v>1.4706944690601187E-4</v>
      </c>
      <c r="I192" s="1">
        <f>100*IF(Table7[[#This Row],[Pd Analytic]]&gt;0, Table7[[#This Row],[Absolute Error]]/Table7[[#This Row],[Pd Analytic]],1)</f>
        <v>8.4411610884103067E-2</v>
      </c>
      <c r="J192">
        <v>13.713666999999999</v>
      </c>
      <c r="K192">
        <v>13.7146835551276</v>
      </c>
      <c r="L192" s="2">
        <f>ABS(Table2[[#This Row],[Nc Analytic]]-Table2[[#This Row],[Nc Simulation]])</f>
        <v>1.0165551276006823E-3</v>
      </c>
      <c r="M192" s="1">
        <f>100*IF(Table2[[#This Row],[Nc Analytic]]&gt;0, Table2[[#This Row],[Absolute Error]]/Table2[[#This Row],[Nc Analytic]],1)</f>
        <v>7.412166117537697E-3</v>
      </c>
    </row>
    <row r="193" spans="1:13" x14ac:dyDescent="0.2">
      <c r="A193" s="1">
        <v>19.2</v>
      </c>
      <c r="B193">
        <v>0.77505400000000002</v>
      </c>
      <c r="C193">
        <v>0.77456455477340802</v>
      </c>
      <c r="D193" s="2">
        <f>ABS(Table6[[#This Row],[Pb Analytic]]-Table6[[#This Row],[Pb Simulation]])</f>
        <v>4.8944522659200018E-4</v>
      </c>
      <c r="E193" s="1">
        <f>100*IF(Table6[[#This Row],[Pb Analytic]]&gt;0, Table6[[#This Row],[Absolute Error]]/Table6[[#This Row],[Pb Analytic]],1)</f>
        <v>6.3189726869851803E-2</v>
      </c>
      <c r="F193">
        <v>0.173016</v>
      </c>
      <c r="G193">
        <v>0.17335211189326</v>
      </c>
      <c r="H193" s="2">
        <f>ABS(Table7[[#This Row],[Pd Analytic]]-Table7[[#This Row],[Pd Simulation]])</f>
        <v>3.361118932599938E-4</v>
      </c>
      <c r="I193" s="1">
        <f>100*IF(Table7[[#This Row],[Pd Analytic]]&gt;0, Table7[[#This Row],[Absolute Error]]/Table7[[#This Row],[Pd Analytic]],1)</f>
        <v>0.19388970205736614</v>
      </c>
      <c r="J193">
        <v>13.717988</v>
      </c>
      <c r="K193">
        <v>13.716495369998899</v>
      </c>
      <c r="L193" s="2">
        <f>ABS(Table2[[#This Row],[Nc Analytic]]-Table2[[#This Row],[Nc Simulation]])</f>
        <v>1.4926300011008919E-3</v>
      </c>
      <c r="M193" s="1">
        <f>100*IF(Table2[[#This Row],[Nc Analytic]]&gt;0, Table2[[#This Row],[Absolute Error]]/Table2[[#This Row],[Nc Analytic]],1)</f>
        <v>1.0882007107774875E-2</v>
      </c>
    </row>
    <row r="194" spans="1:13" x14ac:dyDescent="0.2">
      <c r="A194" s="1">
        <v>19.3</v>
      </c>
      <c r="B194">
        <v>0.77574299999999996</v>
      </c>
      <c r="C194">
        <v>0.77570252949094998</v>
      </c>
      <c r="D194" s="2">
        <f>ABS(Table6[[#This Row],[Pb Analytic]]-Table6[[#This Row],[Pb Simulation]])</f>
        <v>4.0470509049983505E-5</v>
      </c>
      <c r="E194" s="1">
        <f>100*IF(Table6[[#This Row],[Pb Analytic]]&gt;0, Table6[[#This Row],[Absolute Error]]/Table6[[#This Row],[Pb Analytic]],1)</f>
        <v>5.2172717648016472E-3</v>
      </c>
      <c r="F194">
        <v>0.172822</v>
      </c>
      <c r="G194">
        <v>0.172483999006461</v>
      </c>
      <c r="H194" s="2">
        <f>ABS(Table7[[#This Row],[Pd Analytic]]-Table7[[#This Row],[Pd Simulation]])</f>
        <v>3.3800099353900603E-4</v>
      </c>
      <c r="I194" s="1">
        <f>100*IF(Table7[[#This Row],[Pd Analytic]]&gt;0, Table7[[#This Row],[Absolute Error]]/Table7[[#This Row],[Pd Analytic]],1)</f>
        <v>0.19596078215136062</v>
      </c>
      <c r="J194">
        <v>13.718571000000001</v>
      </c>
      <c r="K194">
        <v>13.7182845296384</v>
      </c>
      <c r="L194" s="2">
        <f>ABS(Table2[[#This Row],[Nc Analytic]]-Table2[[#This Row],[Nc Simulation]])</f>
        <v>2.8647036160123207E-4</v>
      </c>
      <c r="M194" s="1">
        <f>100*IF(Table2[[#This Row],[Nc Analytic]]&gt;0, Table2[[#This Row],[Absolute Error]]/Table2[[#This Row],[Nc Analytic]],1)</f>
        <v>2.088237497788531E-3</v>
      </c>
    </row>
    <row r="195" spans="1:13" x14ac:dyDescent="0.2">
      <c r="A195" s="1">
        <v>19.399999999999999</v>
      </c>
      <c r="B195">
        <v>0.77678700000000001</v>
      </c>
      <c r="C195">
        <v>0.77682914399653402</v>
      </c>
      <c r="D195" s="2">
        <f>ABS(Table6[[#This Row],[Pb Analytic]]-Table6[[#This Row],[Pb Simulation]])</f>
        <v>4.2143996534016459E-5</v>
      </c>
      <c r="E195" s="1">
        <f>100*IF(Table6[[#This Row],[Pb Analytic]]&gt;0, Table6[[#This Row],[Absolute Error]]/Table6[[#This Row],[Pb Analytic]],1)</f>
        <v>5.4251307201477099E-3</v>
      </c>
      <c r="F195">
        <v>0.17169799999999999</v>
      </c>
      <c r="G195">
        <v>0.17162446425089001</v>
      </c>
      <c r="H195" s="2">
        <f>ABS(Table7[[#This Row],[Pd Analytic]]-Table7[[#This Row],[Pd Simulation]])</f>
        <v>7.3535749109981952E-5</v>
      </c>
      <c r="I195" s="1">
        <f>100*IF(Table7[[#This Row],[Pd Analytic]]&gt;0, Table7[[#This Row],[Absolute Error]]/Table7[[#This Row],[Pd Analytic]],1)</f>
        <v>4.2846892155469968E-2</v>
      </c>
      <c r="J195">
        <v>13.719215999999999</v>
      </c>
      <c r="K195">
        <v>13.7200514526579</v>
      </c>
      <c r="L195" s="2">
        <f>ABS(Table2[[#This Row],[Nc Analytic]]-Table2[[#This Row],[Nc Simulation]])</f>
        <v>8.3545265790085921E-4</v>
      </c>
      <c r="M195" s="1">
        <f>100*IF(Table2[[#This Row],[Nc Analytic]]&gt;0, Table2[[#This Row],[Absolute Error]]/Table2[[#This Row],[Nc Analytic]],1)</f>
        <v>6.089282250752873E-3</v>
      </c>
    </row>
    <row r="196" spans="1:13" x14ac:dyDescent="0.2">
      <c r="A196" s="1">
        <v>19.5</v>
      </c>
      <c r="B196">
        <v>0.77788100000000004</v>
      </c>
      <c r="C196">
        <v>0.77794456628338204</v>
      </c>
      <c r="D196" s="2">
        <f>ABS(Table6[[#This Row],[Pb Analytic]]-Table6[[#This Row],[Pb Simulation]])</f>
        <v>6.3566283381999433E-5</v>
      </c>
      <c r="E196" s="1">
        <f>100*IF(Table6[[#This Row],[Pb Analytic]]&gt;0, Table6[[#This Row],[Absolute Error]]/Table6[[#This Row],[Pb Analytic]],1)</f>
        <v>8.1710556429086395E-3</v>
      </c>
      <c r="F196">
        <v>0.17039399999999999</v>
      </c>
      <c r="G196">
        <v>0.17077338243456799</v>
      </c>
      <c r="H196" s="2">
        <f>ABS(Table7[[#This Row],[Pd Analytic]]-Table7[[#This Row],[Pd Simulation]])</f>
        <v>3.7938243456800413E-4</v>
      </c>
      <c r="I196" s="1">
        <f>100*IF(Table7[[#This Row],[Pd Analytic]]&gt;0, Table7[[#This Row],[Absolute Error]]/Table7[[#This Row],[Pd Analytic]],1)</f>
        <v>0.22215548416238984</v>
      </c>
      <c r="J196">
        <v>13.720980000000001</v>
      </c>
      <c r="K196">
        <v>13.7217965475042</v>
      </c>
      <c r="L196" s="2">
        <f>ABS(Table2[[#This Row],[Nc Analytic]]-Table2[[#This Row],[Nc Simulation]])</f>
        <v>8.1654750419879463E-4</v>
      </c>
      <c r="M196" s="1">
        <f>100*IF(Table2[[#This Row],[Nc Analytic]]&gt;0, Table2[[#This Row],[Absolute Error]]/Table2[[#This Row],[Nc Analytic]],1)</f>
        <v>5.9507332102756837E-3</v>
      </c>
    </row>
    <row r="197" spans="1:13" x14ac:dyDescent="0.2">
      <c r="A197" s="1">
        <v>19.600000000000001</v>
      </c>
      <c r="B197">
        <v>0.77919000000000005</v>
      </c>
      <c r="C197">
        <v>0.77904896107888599</v>
      </c>
      <c r="D197" s="2">
        <f>ABS(Table6[[#This Row],[Pb Analytic]]-Table6[[#This Row],[Pb Simulation]])</f>
        <v>1.4103892111405614E-4</v>
      </c>
      <c r="E197" s="1">
        <f>100*IF(Table6[[#This Row],[Pb Analytic]]&gt;0, Table6[[#This Row],[Absolute Error]]/Table6[[#This Row],[Pb Analytic]],1)</f>
        <v>1.8103986804466662E-2</v>
      </c>
      <c r="F197">
        <v>0.16967599999999999</v>
      </c>
      <c r="G197">
        <v>0.16993063075785</v>
      </c>
      <c r="H197" s="2">
        <f>ABS(Table7[[#This Row],[Pd Analytic]]-Table7[[#This Row],[Pd Simulation]])</f>
        <v>2.5463075785001066E-4</v>
      </c>
      <c r="I197" s="1">
        <f>100*IF(Table7[[#This Row],[Pd Analytic]]&gt;0, Table7[[#This Row],[Absolute Error]]/Table7[[#This Row],[Pd Analytic]],1)</f>
        <v>0.14984394321048436</v>
      </c>
      <c r="J197">
        <v>13.723636000000001</v>
      </c>
      <c r="K197">
        <v>13.7235202127631</v>
      </c>
      <c r="L197" s="2">
        <f>ABS(Table2[[#This Row],[Nc Analytic]]-Table2[[#This Row],[Nc Simulation]])</f>
        <v>1.1578723690064407E-4</v>
      </c>
      <c r="M197" s="1">
        <f>100*IF(Table2[[#This Row],[Nc Analytic]]&gt;0, Table2[[#This Row],[Absolute Error]]/Table2[[#This Row],[Nc Analytic]],1)</f>
        <v>8.4371382200435743E-4</v>
      </c>
    </row>
    <row r="198" spans="1:13" x14ac:dyDescent="0.2">
      <c r="A198" s="1">
        <v>19.7</v>
      </c>
      <c r="B198">
        <v>0.77971699999999999</v>
      </c>
      <c r="C198">
        <v>0.78014248992268698</v>
      </c>
      <c r="D198" s="2">
        <f>ABS(Table6[[#This Row],[Pb Analytic]]-Table6[[#This Row],[Pb Simulation]])</f>
        <v>4.2548992268698349E-4</v>
      </c>
      <c r="E198" s="1">
        <f>100*IF(Table6[[#This Row],[Pb Analytic]]&gt;0, Table6[[#This Row],[Absolute Error]]/Table6[[#This Row],[Pb Analytic]],1)</f>
        <v>5.4540026749363445E-2</v>
      </c>
      <c r="F198">
        <v>0.16914299999999999</v>
      </c>
      <c r="G198">
        <v>0.169096088757517</v>
      </c>
      <c r="H198" s="2">
        <f>ABS(Table7[[#This Row],[Pd Analytic]]-Table7[[#This Row],[Pd Simulation]])</f>
        <v>4.6911242482988724E-5</v>
      </c>
      <c r="I198" s="1">
        <f>100*IF(Table7[[#This Row],[Pd Analytic]]&gt;0, Table7[[#This Row],[Absolute Error]]/Table7[[#This Row],[Pd Analytic]],1)</f>
        <v>2.7742358104012228E-2</v>
      </c>
      <c r="J198">
        <v>13.724909</v>
      </c>
      <c r="K198">
        <v>13.725222837453201</v>
      </c>
      <c r="L198" s="2">
        <f>ABS(Table2[[#This Row],[Nc Analytic]]-Table2[[#This Row],[Nc Simulation]])</f>
        <v>3.1383745320034961E-4</v>
      </c>
      <c r="M198" s="1">
        <f>100*IF(Table2[[#This Row],[Nc Analytic]]&gt;0, Table2[[#This Row],[Absolute Error]]/Table2[[#This Row],[Nc Analytic]],1)</f>
        <v>2.2865745563267234E-3</v>
      </c>
    </row>
    <row r="199" spans="1:13" x14ac:dyDescent="0.2">
      <c r="A199" s="1">
        <v>19.8</v>
      </c>
      <c r="B199">
        <v>0.781308</v>
      </c>
      <c r="C199">
        <v>0.78122531124256001</v>
      </c>
      <c r="D199" s="2">
        <f>ABS(Table6[[#This Row],[Pb Analytic]]-Table6[[#This Row],[Pb Simulation]])</f>
        <v>8.268875743999704E-5</v>
      </c>
      <c r="E199" s="1">
        <f>100*IF(Table6[[#This Row],[Pb Analytic]]&gt;0, Table6[[#This Row],[Absolute Error]]/Table6[[#This Row],[Pb Analytic]],1)</f>
        <v>1.0584495439411498E-2</v>
      </c>
      <c r="F199">
        <v>0.168263</v>
      </c>
      <c r="G199">
        <v>0.16826963825239</v>
      </c>
      <c r="H199" s="2">
        <f>ABS(Table7[[#This Row],[Pd Analytic]]-Table7[[#This Row],[Pd Simulation]])</f>
        <v>6.6382523900010426E-6</v>
      </c>
      <c r="I199" s="1">
        <f>100*IF(Table7[[#This Row],[Pd Analytic]]&gt;0, Table7[[#This Row],[Absolute Error]]/Table7[[#This Row],[Pd Analytic]],1)</f>
        <v>3.9450090099107686E-3</v>
      </c>
      <c r="J199">
        <v>13.72716</v>
      </c>
      <c r="K199">
        <v>13.726904801309001</v>
      </c>
      <c r="L199" s="2">
        <f>ABS(Table2[[#This Row],[Nc Analytic]]-Table2[[#This Row],[Nc Simulation]])</f>
        <v>2.5519869099888126E-4</v>
      </c>
      <c r="M199" s="1">
        <f>100*IF(Table2[[#This Row],[Nc Analytic]]&gt;0, Table2[[#This Row],[Absolute Error]]/Table2[[#This Row],[Nc Analytic]],1)</f>
        <v>1.8591131408920781E-3</v>
      </c>
    </row>
    <row r="200" spans="1:13" x14ac:dyDescent="0.2">
      <c r="A200" s="1">
        <v>19.899999999999999</v>
      </c>
      <c r="B200">
        <v>0.78212000000000004</v>
      </c>
      <c r="C200">
        <v>0.78229758042817099</v>
      </c>
      <c r="D200" s="2">
        <f>ABS(Table6[[#This Row],[Pb Analytic]]-Table6[[#This Row],[Pb Simulation]])</f>
        <v>1.7758042817095365E-4</v>
      </c>
      <c r="E200" s="1">
        <f>100*IF(Table6[[#This Row],[Pb Analytic]]&gt;0, Table6[[#This Row],[Absolute Error]]/Table6[[#This Row],[Pb Analytic]],1)</f>
        <v>2.2699856501378856E-2</v>
      </c>
      <c r="F200">
        <v>0.167488</v>
      </c>
      <c r="G200">
        <v>0.16745116329042301</v>
      </c>
      <c r="H200" s="2">
        <f>ABS(Table7[[#This Row],[Pd Analytic]]-Table7[[#This Row],[Pd Simulation]])</f>
        <v>3.683670957699281E-5</v>
      </c>
      <c r="I200" s="1">
        <f>100*IF(Table7[[#This Row],[Pd Analytic]]&gt;0, Table7[[#This Row],[Absolute Error]]/Table7[[#This Row],[Pd Analytic]],1)</f>
        <v>2.1998479349530805E-2</v>
      </c>
      <c r="J200">
        <v>13.728103000000001</v>
      </c>
      <c r="K200">
        <v>13.7285664750537</v>
      </c>
      <c r="L200" s="2">
        <f>ABS(Table2[[#This Row],[Nc Analytic]]-Table2[[#This Row],[Nc Simulation]])</f>
        <v>4.6347505369936925E-4</v>
      </c>
      <c r="M200" s="1">
        <f>100*IF(Table2[[#This Row],[Nc Analytic]]&gt;0, Table2[[#This Row],[Absolute Error]]/Table2[[#This Row],[Nc Analytic]],1)</f>
        <v>3.3759901628589838E-3</v>
      </c>
    </row>
    <row r="201" spans="1:13" x14ac:dyDescent="0.2">
      <c r="A201" s="1">
        <v>20</v>
      </c>
      <c r="B201">
        <v>0.78329099999999996</v>
      </c>
      <c r="C201">
        <v>0.78335944990276996</v>
      </c>
      <c r="D201" s="2">
        <f>ABS(Table6[[#This Row],[Pb Analytic]]-Table6[[#This Row],[Pb Simulation]])</f>
        <v>6.8449902769995852E-5</v>
      </c>
      <c r="E201" s="1">
        <f>100*IF(Table6[[#This Row],[Pb Analytic]]&gt;0, Table6[[#This Row],[Absolute Error]]/Table6[[#This Row],[Pb Analytic]],1)</f>
        <v>8.7379941326413829E-3</v>
      </c>
      <c r="F201">
        <v>0.166129</v>
      </c>
      <c r="G201">
        <v>0.166640550097231</v>
      </c>
      <c r="H201" s="2">
        <f>ABS(Table7[[#This Row],[Pd Analytic]]-Table7[[#This Row],[Pd Simulation]])</f>
        <v>5.1155009723100053E-4</v>
      </c>
      <c r="I201" s="1">
        <f>100*IF(Table7[[#This Row],[Pd Analytic]]&gt;0, Table7[[#This Row],[Absolute Error]]/Table7[[#This Row],[Pd Analytic]],1)</f>
        <v>0.30697816163744213</v>
      </c>
      <c r="J201">
        <v>13.729589000000001</v>
      </c>
      <c r="K201">
        <v>13.7302082206634</v>
      </c>
      <c r="L201" s="2">
        <f>ABS(Table2[[#This Row],[Nc Analytic]]-Table2[[#This Row],[Nc Simulation]])</f>
        <v>6.1922066339903381E-4</v>
      </c>
      <c r="M201" s="1">
        <f>100*IF(Table2[[#This Row],[Nc Analytic]]&gt;0, Table2[[#This Row],[Absolute Error]]/Table2[[#This Row],[Nc Analytic]],1)</f>
        <v>4.5099145872174911E-3</v>
      </c>
    </row>
    <row r="202" spans="1:13" x14ac:dyDescent="0.2">
      <c r="A202" s="1" t="s">
        <v>5</v>
      </c>
      <c r="D202" s="1">
        <f>MAX(D2:D201)</f>
        <v>1.6319014930569753E-3</v>
      </c>
      <c r="E202" s="1">
        <f>MAX(E2:E201)</f>
        <v>224.76628432395898</v>
      </c>
      <c r="G202" s="3"/>
      <c r="H202" s="1">
        <f>MAX(H2:H201)</f>
        <v>1.7966563421289994E-3</v>
      </c>
      <c r="I202" s="1">
        <f>MAX(I2:I201)</f>
        <v>1.4591896793410473</v>
      </c>
      <c r="L202" s="1">
        <f>MAX(L2:L201)</f>
        <v>1.9125381127659935E-2</v>
      </c>
      <c r="M202" s="1">
        <f>MAX(M2:M201)</f>
        <v>0.45459925083181574</v>
      </c>
    </row>
    <row r="203" spans="1:13" x14ac:dyDescent="0.2">
      <c r="A203" s="1" t="s">
        <v>6</v>
      </c>
      <c r="D203" s="1">
        <f>AVERAGE(D2:D201)</f>
        <v>2.9066183376194534E-4</v>
      </c>
      <c r="E203" s="1">
        <f>AVERAGE(E2:E201)</f>
        <v>5.8646504639068322</v>
      </c>
      <c r="G203" s="3"/>
      <c r="H203" s="1">
        <f>AVERAGE(H2:H201)</f>
        <v>3.742550900450183E-4</v>
      </c>
      <c r="I203" s="1">
        <f>AVERAGE(I2:I201)</f>
        <v>0.13565892240449412</v>
      </c>
      <c r="L203" s="1">
        <f>AVERAGE(L2:L201)</f>
        <v>2.1045392571959736E-3</v>
      </c>
      <c r="M203" s="1">
        <f>AVERAGE(M2:M201)</f>
        <v>3.281482840129904E-2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Microsoft Office User</cp:lastModifiedBy>
  <cp:lastPrinted>2013-10-26T20:55:24Z</cp:lastPrinted>
  <dcterms:created xsi:type="dcterms:W3CDTF">2013-10-26T20:48:41Z</dcterms:created>
  <dcterms:modified xsi:type="dcterms:W3CDTF">2022-11-27T18:40:20Z</dcterms:modified>
</cp:coreProperties>
</file>