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10920" yWindow="0" windowWidth="26480" windowHeight="20860" tabRatio="500"/>
  </bookViews>
  <sheets>
    <sheet name="Main" sheetId="1" r:id="rId1"/>
    <sheet name="OldPati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90" i="1"/>
  <c r="A91" i="1"/>
  <c r="A92" i="1"/>
  <c r="A100" i="1"/>
  <c r="G90" i="1"/>
  <c r="A15" i="1"/>
  <c r="A16" i="1"/>
  <c r="A17" i="1"/>
  <c r="W15" i="1"/>
  <c r="A9" i="1"/>
  <c r="A10" i="1"/>
  <c r="G17" i="1"/>
  <c r="G16" i="1"/>
  <c r="G14" i="1"/>
  <c r="G13" i="1"/>
  <c r="G12" i="1"/>
  <c r="G11" i="1"/>
  <c r="G9" i="1"/>
  <c r="G8" i="1"/>
  <c r="A67" i="1"/>
  <c r="A68" i="1"/>
  <c r="A69" i="1"/>
  <c r="A70" i="1"/>
  <c r="A71" i="1"/>
  <c r="A72" i="1"/>
  <c r="A73" i="1"/>
  <c r="A74" i="1"/>
  <c r="A75" i="1"/>
  <c r="A76" i="1"/>
  <c r="W83" i="1"/>
  <c r="W82" i="1"/>
  <c r="W80" i="1"/>
  <c r="W79" i="1"/>
  <c r="W78" i="1"/>
  <c r="W77" i="1"/>
  <c r="W74" i="1"/>
  <c r="W73" i="1"/>
  <c r="W71" i="1"/>
  <c r="W70" i="1"/>
  <c r="W69" i="1"/>
  <c r="W68" i="1"/>
  <c r="W67" i="1"/>
  <c r="W66" i="1"/>
  <c r="H22" i="2"/>
  <c r="G49" i="1"/>
  <c r="A77" i="1"/>
  <c r="A78" i="1"/>
  <c r="A79" i="1"/>
  <c r="A80" i="1"/>
  <c r="A81" i="1"/>
  <c r="A82" i="1"/>
  <c r="A83" i="1"/>
  <c r="A84" i="1"/>
  <c r="A85" i="1"/>
  <c r="A86" i="1"/>
  <c r="E14" i="2"/>
  <c r="E13" i="2"/>
  <c r="E12" i="2"/>
  <c r="E11" i="2"/>
  <c r="F7" i="2"/>
</calcChain>
</file>

<file path=xl/sharedStrings.xml><?xml version="1.0" encoding="utf-8"?>
<sst xmlns="http://schemas.openxmlformats.org/spreadsheetml/2006/main" count="2535" uniqueCount="662">
  <si>
    <t>Dates to come in</t>
  </si>
  <si>
    <t>Last</t>
  </si>
  <si>
    <t>First</t>
  </si>
  <si>
    <t>Birthdate</t>
  </si>
  <si>
    <t>Age</t>
  </si>
  <si>
    <t>Sex</t>
  </si>
  <si>
    <t>Notes</t>
  </si>
  <si>
    <t>Burmeister</t>
  </si>
  <si>
    <t>Jonathan (Jon)</t>
  </si>
  <si>
    <t>M</t>
  </si>
  <si>
    <t>RH</t>
  </si>
  <si>
    <t>Y</t>
  </si>
  <si>
    <t>yes</t>
  </si>
  <si>
    <t>Kraus</t>
  </si>
  <si>
    <t>James</t>
  </si>
  <si>
    <t>Wiseniewski</t>
  </si>
  <si>
    <t>Dion</t>
  </si>
  <si>
    <t>Norberg</t>
  </si>
  <si>
    <t>Joshua</t>
  </si>
  <si>
    <t>Edlund</t>
  </si>
  <si>
    <t>Michael</t>
  </si>
  <si>
    <t>Logwood</t>
  </si>
  <si>
    <t>Derrick</t>
  </si>
  <si>
    <t>Kemp</t>
  </si>
  <si>
    <t>John</t>
  </si>
  <si>
    <t>F</t>
  </si>
  <si>
    <t>Zamora</t>
  </si>
  <si>
    <t>Raul</t>
  </si>
  <si>
    <t>Bowling</t>
  </si>
  <si>
    <t>Alan</t>
  </si>
  <si>
    <t>Seagraves</t>
  </si>
  <si>
    <t>Janice</t>
  </si>
  <si>
    <t>Donaldson</t>
  </si>
  <si>
    <t>Meredith</t>
  </si>
  <si>
    <t>Rickleman</t>
  </si>
  <si>
    <t>TH 1/15/14, F 1/16/14</t>
  </si>
  <si>
    <t>Johnson</t>
  </si>
  <si>
    <t>Kristina</t>
  </si>
  <si>
    <t>Lawless</t>
  </si>
  <si>
    <t>Andrea</t>
  </si>
  <si>
    <t>Terry</t>
  </si>
  <si>
    <t>Alexis</t>
  </si>
  <si>
    <t>Miller</t>
  </si>
  <si>
    <t>no</t>
  </si>
  <si>
    <t>Hake</t>
  </si>
  <si>
    <t>Angela (angie)</t>
  </si>
  <si>
    <t>Botts</t>
  </si>
  <si>
    <t>Shelley</t>
  </si>
  <si>
    <t>Morrison</t>
  </si>
  <si>
    <t>Lisa</t>
  </si>
  <si>
    <t>Plue</t>
  </si>
  <si>
    <t>Raymond</t>
  </si>
  <si>
    <t>Sheets</t>
  </si>
  <si>
    <t>Lincoln</t>
  </si>
  <si>
    <t>ID</t>
  </si>
  <si>
    <t>03_39</t>
  </si>
  <si>
    <t>141215QH710921</t>
  </si>
  <si>
    <t>141216KB480305</t>
  </si>
  <si>
    <t>150106HR591025</t>
  </si>
  <si>
    <t>150108YG680319</t>
  </si>
  <si>
    <t>Scheduled</t>
  </si>
  <si>
    <t>#</t>
  </si>
  <si>
    <t>Handedness</t>
  </si>
  <si>
    <t>Lambiotte</t>
  </si>
  <si>
    <t>Brian</t>
  </si>
  <si>
    <t>03_30</t>
  </si>
  <si>
    <t>McMillen</t>
  </si>
  <si>
    <t>Clint</t>
  </si>
  <si>
    <t>03_29</t>
  </si>
  <si>
    <t>Milligan</t>
  </si>
  <si>
    <t>Larry</t>
  </si>
  <si>
    <t>03_28</t>
  </si>
  <si>
    <t>Coones</t>
  </si>
  <si>
    <t>Joeseph</t>
  </si>
  <si>
    <t>03_27</t>
  </si>
  <si>
    <t>Rudkin</t>
  </si>
  <si>
    <t>Charles</t>
  </si>
  <si>
    <t>03_26</t>
  </si>
  <si>
    <t>Mark</t>
  </si>
  <si>
    <t>03_25</t>
  </si>
  <si>
    <t>03_24</t>
  </si>
  <si>
    <t>03_22</t>
  </si>
  <si>
    <t>03_21</t>
  </si>
  <si>
    <t>03_20</t>
  </si>
  <si>
    <t>03_19</t>
  </si>
  <si>
    <t>03_18</t>
  </si>
  <si>
    <t>03_17</t>
  </si>
  <si>
    <t>03_16</t>
  </si>
  <si>
    <t>03_15</t>
  </si>
  <si>
    <t>03_14</t>
  </si>
  <si>
    <t>03_13</t>
  </si>
  <si>
    <t>03_12</t>
  </si>
  <si>
    <t>03_11</t>
  </si>
  <si>
    <t>03_10</t>
  </si>
  <si>
    <t>03_09</t>
  </si>
  <si>
    <t>03_08</t>
  </si>
  <si>
    <t>03_07</t>
  </si>
  <si>
    <t>03_06</t>
  </si>
  <si>
    <t>03_05</t>
  </si>
  <si>
    <t>03_04</t>
  </si>
  <si>
    <t>03_02</t>
  </si>
  <si>
    <t>Westendorf</t>
  </si>
  <si>
    <t>Robert</t>
  </si>
  <si>
    <t>Skaggs</t>
  </si>
  <si>
    <t>Jeffrey</t>
  </si>
  <si>
    <t>Price</t>
  </si>
  <si>
    <t>Pamela</t>
  </si>
  <si>
    <t>Butler</t>
  </si>
  <si>
    <t>Nicholas</t>
  </si>
  <si>
    <t>Moyes</t>
  </si>
  <si>
    <t>William</t>
  </si>
  <si>
    <t>Crabtree</t>
  </si>
  <si>
    <t>Pete</t>
  </si>
  <si>
    <t>Ozias</t>
  </si>
  <si>
    <t>Clinton</t>
  </si>
  <si>
    <t>Valyear</t>
  </si>
  <si>
    <t>Ken</t>
  </si>
  <si>
    <t>Layton</t>
  </si>
  <si>
    <t>Porter</t>
  </si>
  <si>
    <t>Patrick</t>
  </si>
  <si>
    <t>Steffans</t>
  </si>
  <si>
    <t>Ronald</t>
  </si>
  <si>
    <t>Hamsheer</t>
  </si>
  <si>
    <t>Noll</t>
  </si>
  <si>
    <t>Dan</t>
  </si>
  <si>
    <t>Dale</t>
  </si>
  <si>
    <t>Pleimann</t>
  </si>
  <si>
    <t>Zynda</t>
  </si>
  <si>
    <t>Wood</t>
  </si>
  <si>
    <t>Philip</t>
  </si>
  <si>
    <t>Amputees</t>
  </si>
  <si>
    <t>03_31</t>
  </si>
  <si>
    <t>03_32</t>
  </si>
  <si>
    <t>03_33</t>
  </si>
  <si>
    <t>03_34</t>
  </si>
  <si>
    <t>03_35</t>
  </si>
  <si>
    <t>03_36</t>
  </si>
  <si>
    <t>03_37</t>
  </si>
  <si>
    <t>03_38</t>
  </si>
  <si>
    <t>03_41</t>
  </si>
  <si>
    <t xml:space="preserve">RH </t>
  </si>
  <si>
    <t>9/8/2014- for reproducibility (day 2)</t>
  </si>
  <si>
    <t>11/5/2013- day 1</t>
  </si>
  <si>
    <t>fMRI sensory/motor/resting/visual/DTI/CSI/SVS hands/SVSlefthleg</t>
  </si>
  <si>
    <t>fMRI sensory/motor/resting/visual/DTI/CSI/SVS hands/SVSlegs ; he consumed coffee before scanning</t>
  </si>
  <si>
    <t>1_1</t>
  </si>
  <si>
    <t>03_01</t>
  </si>
  <si>
    <t>R</t>
  </si>
  <si>
    <t>L</t>
  </si>
  <si>
    <t>T</t>
  </si>
  <si>
    <t>2.AAUUvhhv</t>
  </si>
  <si>
    <t>NaN</t>
  </si>
  <si>
    <t>LR (AU)</t>
  </si>
  <si>
    <t>1.6/0.5±2.7</t>
  </si>
  <si>
    <t>44.4/43.5±22.0</t>
  </si>
  <si>
    <t>-</t>
  </si>
  <si>
    <t>RL (UA)</t>
  </si>
  <si>
    <t>OR</t>
  </si>
  <si>
    <t>MS</t>
  </si>
  <si>
    <t>GF</t>
  </si>
  <si>
    <t>1_2</t>
  </si>
  <si>
    <t>LR(AU)</t>
  </si>
  <si>
    <t>6.3/4.0±7.5</t>
  </si>
  <si>
    <t>34.3/29.9±26.5</t>
  </si>
  <si>
    <t>repeat of 03_01</t>
  </si>
  <si>
    <t>EH</t>
  </si>
  <si>
    <t>1_3</t>
  </si>
  <si>
    <t>Replanted</t>
  </si>
  <si>
    <t>PP</t>
  </si>
  <si>
    <t>RL (AU)</t>
  </si>
  <si>
    <t>2.8/1.5±3.0</t>
  </si>
  <si>
    <t>12.9/8.0±11.6</t>
  </si>
  <si>
    <t>LR (UA)</t>
  </si>
  <si>
    <t>#2 (AU)</t>
  </si>
  <si>
    <t>JS</t>
  </si>
  <si>
    <t>4.AAUUhvhv</t>
  </si>
  <si>
    <t>LR(UA)</t>
  </si>
  <si>
    <t>3.8/3.61.7</t>
  </si>
  <si>
    <t>4.6/5.2±2.1</t>
  </si>
  <si>
    <t>#4 (AU)</t>
  </si>
  <si>
    <t>CH(WH)</t>
  </si>
  <si>
    <t>1.AAUUvhvh</t>
  </si>
  <si>
    <t>RL(AU)</t>
  </si>
  <si>
    <t>3.1/2.4±2.7</t>
  </si>
  <si>
    <t>15.3/11.8±13.4</t>
  </si>
  <si>
    <t>RW</t>
  </si>
  <si>
    <t>5.UUAAvhvh</t>
  </si>
  <si>
    <t>RL(UA)</t>
  </si>
  <si>
    <t>5.9/6.0±4.9</t>
  </si>
  <si>
    <t>27.2/20.5±18.0</t>
  </si>
  <si>
    <t>Gender</t>
  </si>
  <si>
    <t>Date</t>
  </si>
  <si>
    <t>DomHnd</t>
  </si>
  <si>
    <t>AffHand</t>
  </si>
  <si>
    <t>Grp</t>
  </si>
  <si>
    <t>Ctl-match</t>
  </si>
  <si>
    <t>DOB</t>
  </si>
  <si>
    <t>DOI</t>
  </si>
  <si>
    <t>DOS</t>
  </si>
  <si>
    <t>Opto-Cbl</t>
  </si>
  <si>
    <t>GOT (U)</t>
  </si>
  <si>
    <t>GOT (A)</t>
  </si>
  <si>
    <t>GOT-cbl</t>
  </si>
  <si>
    <t>Locog (U)</t>
  </si>
  <si>
    <t>Locog (A)</t>
  </si>
  <si>
    <t>Locog-Cbl</t>
  </si>
  <si>
    <t>Typing-Cbl</t>
  </si>
  <si>
    <t>PDT-cbl</t>
  </si>
  <si>
    <t>Edin</t>
  </si>
  <si>
    <t>140123BQ720117</t>
  </si>
  <si>
    <t>140127HR520114</t>
  </si>
  <si>
    <t>140130JI670123</t>
  </si>
  <si>
    <t>140305NU550730 - No MRI/MRS</t>
  </si>
  <si>
    <t>140308KK811214</t>
  </si>
  <si>
    <t>140311HK461114</t>
  </si>
  <si>
    <t>140314PF830219</t>
  </si>
  <si>
    <t>140319PQ520624- No MRS</t>
  </si>
  <si>
    <t>140321BQ640324 - No MRS</t>
  </si>
  <si>
    <t>140401LQ710418</t>
  </si>
  <si>
    <t>140408BF580515</t>
  </si>
  <si>
    <t>140421BD610819</t>
  </si>
  <si>
    <t>140426QC660804 - No MRS</t>
  </si>
  <si>
    <t>140429JN500119</t>
  </si>
  <si>
    <t>140501HQ940114</t>
  </si>
  <si>
    <t>140507AF750813</t>
  </si>
  <si>
    <t>140520PZ570916 - No MRS (TBI)</t>
  </si>
  <si>
    <t>140522JR850207</t>
  </si>
  <si>
    <t>140528PF590128 - No MRS</t>
  </si>
  <si>
    <t>140602PB490304</t>
  </si>
  <si>
    <t>140605KH701230</t>
  </si>
  <si>
    <t>Last name</t>
  </si>
  <si>
    <t>First name</t>
  </si>
  <si>
    <t>Participant ID</t>
  </si>
  <si>
    <t>Date Tested</t>
  </si>
  <si>
    <t>Jedlicka</t>
  </si>
  <si>
    <t>Martin</t>
  </si>
  <si>
    <t>Birthday</t>
  </si>
  <si>
    <t>Dambach</t>
  </si>
  <si>
    <t>Hurley</t>
  </si>
  <si>
    <t>Richard</t>
  </si>
  <si>
    <t>Thornton</t>
  </si>
  <si>
    <t>Lance</t>
  </si>
  <si>
    <t>Rojay</t>
  </si>
  <si>
    <t>Berry</t>
  </si>
  <si>
    <t>Hardy</t>
  </si>
  <si>
    <t>Carrie</t>
  </si>
  <si>
    <t>Starma</t>
  </si>
  <si>
    <t>Jordan</t>
  </si>
  <si>
    <t>Peppers</t>
  </si>
  <si>
    <t>Linda</t>
  </si>
  <si>
    <t>Evatt</t>
  </si>
  <si>
    <t>Steven</t>
  </si>
  <si>
    <t>Fuhrig</t>
  </si>
  <si>
    <t>Doug</t>
  </si>
  <si>
    <t>Houtman</t>
  </si>
  <si>
    <t>Don</t>
  </si>
  <si>
    <t>Sterling</t>
  </si>
  <si>
    <t>Nancy</t>
  </si>
  <si>
    <t>Small</t>
  </si>
  <si>
    <t>Daniel</t>
  </si>
  <si>
    <t>Stephens</t>
  </si>
  <si>
    <t>David</t>
  </si>
  <si>
    <t>Terril</t>
  </si>
  <si>
    <t>Keene</t>
  </si>
  <si>
    <t>Lorrette</t>
  </si>
  <si>
    <t>Watkins</t>
  </si>
  <si>
    <t>Mossoney</t>
  </si>
  <si>
    <t>Meadows</t>
  </si>
  <si>
    <t>Judy</t>
  </si>
  <si>
    <t>Havener</t>
  </si>
  <si>
    <t>Rachel</t>
  </si>
  <si>
    <t>Snellen</t>
  </si>
  <si>
    <t>i</t>
  </si>
  <si>
    <t>10/21/14, 10/23/14</t>
  </si>
  <si>
    <t xml:space="preserve">10/27/14, 10/28/14 </t>
  </si>
  <si>
    <t xml:space="preserve">10/30/14, 10/31/14 </t>
  </si>
  <si>
    <t>11/3/14, 11/4/14</t>
  </si>
  <si>
    <t xml:space="preserve">11/6/14, 11/7/14 </t>
  </si>
  <si>
    <t>11/10/14, 11/11/14</t>
  </si>
  <si>
    <t>11/25/14, 11/26/14</t>
  </si>
  <si>
    <t>12/3/14, 12/4/14</t>
  </si>
  <si>
    <t>12/15/14, 12/17/14</t>
  </si>
  <si>
    <t>12/16/14, 12/18/14</t>
  </si>
  <si>
    <t>12/22/14, 12/23/14</t>
  </si>
  <si>
    <t>1/6/15, 1/7/15</t>
  </si>
  <si>
    <t>1/8/15, 1/9/15</t>
  </si>
  <si>
    <t>First Name</t>
  </si>
  <si>
    <t>Donald</t>
  </si>
  <si>
    <t>Grasp/Motor/RS/Sensory/Structural/Visual/CSI/SVS R+Lhands/SVSLleg/DTI</t>
  </si>
  <si>
    <t>Grasp/Motor/RS/Sensory/Structural/Visual/CSI/SVSL+Rhands/SVSL+Rleg/DTI</t>
  </si>
  <si>
    <t>Grasp/Motor/RS/Sensory/Structural/Visual/CSI/SVSL+Rhands/DTI</t>
  </si>
  <si>
    <t>Grasp/Motor/RS/Sensory/Structural/Visual/CSI/SVSL+Rhands/DTI (on antidepressive med for 15 years)</t>
  </si>
  <si>
    <t>Grasp/Motor/RS/Sensory/Structural/Visual/CSI/SVSL+Rhands/SVSLleg/DTI</t>
  </si>
  <si>
    <t>Grasp/Motor/RS/Sensory/Structural/Visual/CSI/SVSL+Rhands</t>
  </si>
  <si>
    <t>Grasp/Motor/RS/Sensory/Structural/Visual/CSI/SVSL+Rhands/SVSLleg/DTI (coffee 30 min before scanning)</t>
  </si>
  <si>
    <t>150115IN830822</t>
  </si>
  <si>
    <t>Motor/RS/Sensory/Structural/Visual/CSI/SVSL+Rhands/SVSLleg/DTI</t>
  </si>
  <si>
    <t>MRI studies completed</t>
  </si>
  <si>
    <t>Motor/RS/Structural</t>
  </si>
  <si>
    <t>Grasp/Motor/Structural</t>
  </si>
  <si>
    <r>
      <t>Grasp/Motor/Sensory/Sensory-Handles/Structural/DTI/</t>
    </r>
    <r>
      <rPr>
        <b/>
        <sz val="11"/>
        <color rgb="FFFF0000"/>
        <rFont val="Arial"/>
      </rPr>
      <t>SOME MRS</t>
    </r>
  </si>
  <si>
    <t>Grasp/Motor/RS/Sensory-Handles/Structural</t>
  </si>
  <si>
    <t>Motor/Structural</t>
  </si>
  <si>
    <t>03_23</t>
  </si>
  <si>
    <t>?</t>
  </si>
  <si>
    <t>None</t>
  </si>
  <si>
    <t>Behavioral Studies</t>
  </si>
  <si>
    <t>Grasp</t>
  </si>
  <si>
    <t>MRI tasks</t>
  </si>
  <si>
    <t>Locog</t>
  </si>
  <si>
    <t>Drawing</t>
  </si>
  <si>
    <t>Typing</t>
  </si>
  <si>
    <t>GOT</t>
  </si>
  <si>
    <t>Group</t>
  </si>
  <si>
    <t>Aff Side</t>
  </si>
  <si>
    <t>Replant</t>
  </si>
  <si>
    <t>Transplant</t>
  </si>
  <si>
    <t>03_03</t>
  </si>
  <si>
    <t>Amputee</t>
  </si>
  <si>
    <t>Bilat</t>
  </si>
  <si>
    <t>Hughes</t>
  </si>
  <si>
    <t>William ("Charles")</t>
  </si>
  <si>
    <t>Grasp/Motor/RS/Sensory-Handles/Structural/DTI</t>
  </si>
  <si>
    <t>Control</t>
  </si>
  <si>
    <t>Hondusky</t>
  </si>
  <si>
    <t>Eric</t>
  </si>
  <si>
    <t>03_40</t>
  </si>
  <si>
    <t>Did grasp + PGS with prosthesis</t>
  </si>
  <si>
    <t>Control-Repeat</t>
  </si>
  <si>
    <t>Repeat (+1yr) session for 03_07</t>
  </si>
  <si>
    <t>Repeat (+1yr) session for 03_13</t>
  </si>
  <si>
    <t>Repeat (+1yr) session for 03_14</t>
  </si>
  <si>
    <t>patient awaiting transplant. L hand no thumb</t>
  </si>
  <si>
    <t>R*</t>
  </si>
  <si>
    <t>LH</t>
  </si>
  <si>
    <t>150126YK810104</t>
  </si>
  <si>
    <t>150130YF740414</t>
  </si>
  <si>
    <t>150202QZ730327</t>
  </si>
  <si>
    <t>150212JK761114</t>
  </si>
  <si>
    <t>150227JQ630421</t>
  </si>
  <si>
    <t>05_01</t>
  </si>
  <si>
    <t>05_03</t>
  </si>
  <si>
    <t>No MRI</t>
  </si>
  <si>
    <t>05_04</t>
  </si>
  <si>
    <t>05_05</t>
  </si>
  <si>
    <t>05_06</t>
  </si>
  <si>
    <t>05_09</t>
  </si>
  <si>
    <t>05_10</t>
  </si>
  <si>
    <t>05_11</t>
  </si>
  <si>
    <t>05_13</t>
  </si>
  <si>
    <t>05_14</t>
  </si>
  <si>
    <t>05_15</t>
  </si>
  <si>
    <t>05_17</t>
  </si>
  <si>
    <t>05_18</t>
  </si>
  <si>
    <t>05_19</t>
  </si>
  <si>
    <t>05_20</t>
  </si>
  <si>
    <t>05_21</t>
  </si>
  <si>
    <t>05_22</t>
  </si>
  <si>
    <t>05_23</t>
  </si>
  <si>
    <t>05_25</t>
  </si>
  <si>
    <t>05_02</t>
  </si>
  <si>
    <t>not useful</t>
  </si>
  <si>
    <t>Kettenbrink</t>
  </si>
  <si>
    <t>Anne</t>
  </si>
  <si>
    <t>Motor/Structural/Visual</t>
  </si>
  <si>
    <t>none</t>
  </si>
  <si>
    <t>Clinical</t>
  </si>
  <si>
    <t xml:space="preserve">              Prosthesis use</t>
  </si>
  <si>
    <t xml:space="preserve">PLP </t>
  </si>
  <si>
    <t>RLP</t>
  </si>
  <si>
    <t>Medication</t>
  </si>
  <si>
    <t>MRS -CSI</t>
  </si>
  <si>
    <t>MRS-GABA</t>
  </si>
  <si>
    <t>Level</t>
  </si>
  <si>
    <t>Side</t>
  </si>
  <si>
    <t>Timepost (yrs)</t>
  </si>
  <si>
    <t>Cause</t>
  </si>
  <si>
    <t>type</t>
  </si>
  <si>
    <t>duration</t>
  </si>
  <si>
    <t>presence</t>
  </si>
  <si>
    <t>location</t>
  </si>
  <si>
    <t>intensity average (0-10)</t>
  </si>
  <si>
    <t>intensity bursts (0-10)</t>
  </si>
  <si>
    <r>
      <rPr>
        <b/>
        <sz val="12"/>
        <color indexed="8"/>
        <rFont val="Calibri"/>
        <family val="2"/>
      </rPr>
      <t>NPS</t>
    </r>
    <r>
      <rPr>
        <sz val="12"/>
        <color theme="1"/>
        <rFont val="Calibri"/>
        <family val="2"/>
        <charset val="134"/>
        <scheme val="minor"/>
      </rPr>
      <t xml:space="preserve"> - average pain</t>
    </r>
  </si>
  <si>
    <r>
      <rPr>
        <b/>
        <sz val="12"/>
        <color indexed="8"/>
        <rFont val="Calibri"/>
        <family val="2"/>
      </rPr>
      <t>NPS</t>
    </r>
    <r>
      <rPr>
        <sz val="12"/>
        <color theme="1"/>
        <rFont val="Calibri"/>
        <family val="2"/>
        <charset val="134"/>
        <scheme val="minor"/>
      </rPr>
      <t>-timequality</t>
    </r>
  </si>
  <si>
    <r>
      <rPr>
        <b/>
        <sz val="12"/>
        <color indexed="8"/>
        <rFont val="Calibri"/>
        <family val="2"/>
      </rPr>
      <t>S-LANSS</t>
    </r>
    <r>
      <rPr>
        <sz val="12"/>
        <color theme="1"/>
        <rFont val="Calibri"/>
        <family val="2"/>
        <charset val="134"/>
        <scheme val="minor"/>
      </rPr>
      <t xml:space="preserve"> (&gt;12) - last week pain</t>
    </r>
  </si>
  <si>
    <r>
      <rPr>
        <b/>
        <sz val="12"/>
        <color indexed="8"/>
        <rFont val="Calibri"/>
        <family val="2"/>
      </rPr>
      <t>McGil</t>
    </r>
    <r>
      <rPr>
        <sz val="12"/>
        <color indexed="8"/>
        <rFont val="Calibri"/>
        <family val="2"/>
      </rPr>
      <t>l</t>
    </r>
    <r>
      <rPr>
        <sz val="12"/>
        <color indexed="8"/>
        <rFont val="Calibri"/>
        <family val="2"/>
      </rPr>
      <t xml:space="preserve"> -present pain</t>
    </r>
  </si>
  <si>
    <r>
      <rPr>
        <b/>
        <sz val="12"/>
        <color indexed="8"/>
        <rFont val="Calibri"/>
        <family val="2"/>
      </rPr>
      <t>McGill</t>
    </r>
    <r>
      <rPr>
        <sz val="12"/>
        <color theme="1"/>
        <rFont val="Calibri"/>
        <family val="2"/>
        <charset val="134"/>
        <scheme val="minor"/>
      </rPr>
      <t>-disconfort</t>
    </r>
  </si>
  <si>
    <r>
      <rPr>
        <b/>
        <sz val="12"/>
        <color indexed="8"/>
        <rFont val="Calibri"/>
        <family val="2"/>
      </rPr>
      <t>McGill</t>
    </r>
    <r>
      <rPr>
        <sz val="12"/>
        <color theme="1"/>
        <rFont val="Calibri"/>
        <family val="2"/>
        <charset val="134"/>
        <scheme val="minor"/>
      </rPr>
      <t>-characteristics</t>
    </r>
  </si>
  <si>
    <t>Location</t>
  </si>
  <si>
    <t>severity</t>
  </si>
  <si>
    <r>
      <rPr>
        <b/>
        <sz val="12"/>
        <color indexed="8"/>
        <rFont val="Calibri"/>
        <family val="2"/>
      </rPr>
      <t>S-LANSS</t>
    </r>
  </si>
  <si>
    <t>NPS</t>
  </si>
  <si>
    <t>McGill</t>
  </si>
  <si>
    <r>
      <rPr>
        <b/>
        <sz val="12"/>
        <color indexed="8"/>
        <rFont val="Calibri"/>
        <family val="2"/>
      </rPr>
      <t>McGill</t>
    </r>
    <r>
      <rPr>
        <sz val="12"/>
        <color indexed="8"/>
        <rFont val="Calibri"/>
        <family val="2"/>
      </rPr>
      <t xml:space="preserve"> charactersitics</t>
    </r>
  </si>
  <si>
    <t>timequality</t>
  </si>
  <si>
    <t>BE</t>
  </si>
  <si>
    <t>work accident</t>
  </si>
  <si>
    <t>+</t>
  </si>
  <si>
    <t>myoelectric</t>
  </si>
  <si>
    <t>1h/d</t>
  </si>
  <si>
    <r>
      <t>hand (inside of the stump</t>
    </r>
    <r>
      <rPr>
        <sz val="12"/>
        <color indexed="8"/>
        <rFont val="Calibri"/>
        <family val="2"/>
      </rPr>
      <t>)</t>
    </r>
  </si>
  <si>
    <t>all of the time&amp;break-through</t>
  </si>
  <si>
    <t>severe:hot-burning; moderate: throbbing, cramping, aching, tender; mild: shooting, stabbing, sharp, gnawing, heavy, tiring</t>
  </si>
  <si>
    <t xml:space="preserve">                                      </t>
  </si>
  <si>
    <t xml:space="preserve">  difficult to distinguish between PLP and RLP because the phantom hand is perceived inside of the stump</t>
  </si>
  <si>
    <t>Vitamines</t>
  </si>
  <si>
    <t>left tumb 
amputated; right hand moved inside of the stump</t>
  </si>
  <si>
    <t>AE</t>
  </si>
  <si>
    <t>car accident: amputation 2yrs post</t>
  </si>
  <si>
    <t>hand</t>
  </si>
  <si>
    <t>severe:shooting, stabbing, aching, punishing/moderate: throbbing, sharp, tender, tiring; mild: hot-burning, sickening</t>
  </si>
  <si>
    <t>Metoprolol 50 mg ; Lisinopril 25mg</t>
  </si>
  <si>
    <t>mechanical</t>
  </si>
  <si>
    <t>18mo/34y no use</t>
  </si>
  <si>
    <t>stump</t>
  </si>
  <si>
    <t>0 (5, bursts-overexercise)</t>
  </si>
  <si>
    <t>0 (4)</t>
  </si>
  <si>
    <t>moderate:cramping and aching</t>
  </si>
  <si>
    <t>exercize/overuse</t>
  </si>
  <si>
    <t>Aspirin/vitamins</t>
  </si>
  <si>
    <t>benign essential tremor; PLP immediately after amputation</t>
  </si>
  <si>
    <t>car accident</t>
  </si>
  <si>
    <t>mechanical-initially; myoelectric after</t>
  </si>
  <si>
    <t>6h/w</t>
  </si>
  <si>
    <t>hot=5; cold=9</t>
  </si>
  <si>
    <t>moderate:tingling</t>
  </si>
  <si>
    <t>occasional: hot-burning/frozen - wetaher related; aching sometimes</t>
  </si>
  <si>
    <t>Neurontin/Gabapentin 400mg at need</t>
  </si>
  <si>
    <t>moto accident</t>
  </si>
  <si>
    <t>realistic apearance</t>
  </si>
  <si>
    <t>for 7 years/last year no use</t>
  </si>
  <si>
    <t xml:space="preserve">hand </t>
  </si>
  <si>
    <t>severe: cramping; moderate:shooting, sickening, fearful, mild: the rest</t>
  </si>
  <si>
    <t>right shoulder, neck</t>
  </si>
  <si>
    <t>discomfort: 2-3moderate: cramping; mild : most of the rest</t>
  </si>
  <si>
    <t>sometimes</t>
  </si>
  <si>
    <t>war - explosion</t>
  </si>
  <si>
    <t>mechanical, myoelectric</t>
  </si>
  <si>
    <t>10-12h/d/7d</t>
  </si>
  <si>
    <t>6-7h/d/5d</t>
  </si>
  <si>
    <r>
      <t>finge</t>
    </r>
    <r>
      <rPr>
        <sz val="12"/>
        <color indexed="8"/>
        <rFont val="Calibri"/>
        <family val="2"/>
      </rPr>
      <t>r</t>
    </r>
    <r>
      <rPr>
        <sz val="12"/>
        <color indexed="8"/>
        <rFont val="Calibri"/>
        <family val="2"/>
      </rPr>
      <t>s</t>
    </r>
  </si>
  <si>
    <t>phantom sensations - all of the time</t>
  </si>
  <si>
    <t>occasionally: pins and needles in stump</t>
  </si>
  <si>
    <t>Gabapentin</t>
  </si>
  <si>
    <t>9h/d/7d</t>
  </si>
  <si>
    <t>hand  (inside of the stump)</t>
  </si>
  <si>
    <t>all of the time: pin +needles; break-through: sharp, shooting</t>
  </si>
  <si>
    <t>mild: cramping, hot-burning, aching, tiring-exhausting</t>
  </si>
  <si>
    <t>Tylenol 500mg, 
Oxycodone 5mg, 
Valtrex 500mg, 
Felxeril 10 mg, 
Sprintec 28</t>
  </si>
  <si>
    <t>telescopic hand</t>
  </si>
  <si>
    <t>work accident (electrocutation)</t>
  </si>
  <si>
    <t>12h/d/7d</t>
  </si>
  <si>
    <t>both hands</t>
  </si>
  <si>
    <t>all of the time: both hands in fist; break-through: cramping, gnawing</t>
  </si>
  <si>
    <t>severe: cramping, gnawing; moderate: throbbing, aching, fearful; mild: stabbing, sharp, hot-burning, heavy, splitting sickening</t>
  </si>
  <si>
    <t>Bilateral PLP; movementduring scanning</t>
  </si>
  <si>
    <t>mechanical/myoelectric</t>
  </si>
  <si>
    <t>last 6mo no use/before 4h/day/4 days/w</t>
  </si>
  <si>
    <t>mild:throbbing, cramping, tiring, fearful</t>
  </si>
  <si>
    <t xml:space="preserve">stump, medial </t>
  </si>
  <si>
    <t>severe: stabbing, sharp; moderate: shooting, gnawing, tender; mild: tiring, fearful</t>
  </si>
  <si>
    <t>most of the time</t>
  </si>
  <si>
    <t>vascular(drug)-related</t>
  </si>
  <si>
    <t>6mo after surgery/then no</t>
  </si>
  <si>
    <t>forearm&amp;fingers</t>
  </si>
  <si>
    <t>all of the time</t>
  </si>
  <si>
    <t>severe: shooting, stabbing, sharp, hot-burninig; moderate: cramping, tiring; mild: throbbing, gnawing, aching, tender, spliying, sickening, fearful</t>
  </si>
  <si>
    <t>Hydrocodone 7.5mgX3, Phenil patch 25mg/72h; Symbalta 50mg/day; Estradiol 2mg/day; Trazosin 25mg/night</t>
  </si>
  <si>
    <t>vivid sensations: phantom arm-open/closed hand, pronation/suppination</t>
  </si>
  <si>
    <t>mechanical first, then myoelectric</t>
  </si>
  <si>
    <t>3-6h/d/7d</t>
  </si>
  <si>
    <t>fingers</t>
  </si>
  <si>
    <t>moderate:shooting; mild: throbbing, sharp, hot-burning</t>
  </si>
  <si>
    <t>Anticholesterol medication
Loratadine 10mg,
Omeprazole 20mg,
multiVat, baby
aspirin, Aleve, Glucosamine</t>
  </si>
  <si>
    <t>14h/d/7d</t>
  </si>
  <si>
    <t>thumb&amp;fingers</t>
  </si>
  <si>
    <t>all of the time: aching, throbbing; break-through: cramping</t>
  </si>
  <si>
    <t>mild: throbbing, cramping, aching</t>
  </si>
  <si>
    <t>Citalopram, 
Simvastatin</t>
  </si>
  <si>
    <t>only left fingers</t>
  </si>
  <si>
    <t>all of the time+break-through:stubbing</t>
  </si>
  <si>
    <t>mild: throbbing, tender, tiring</t>
  </si>
  <si>
    <t>PLP was intense after amputation but  decreased with the time: pain med+mirror therapy+hypnosis+TENS</t>
  </si>
  <si>
    <t xml:space="preserve">machine accident (hay cutter) </t>
  </si>
  <si>
    <t>5h/d/6d</t>
  </si>
  <si>
    <t>0 (25, the bursts)</t>
  </si>
  <si>
    <t>sometimes: throbbing</t>
  </si>
  <si>
    <t>severe: throbbing, shooting, sharp; moderate: cramping, gnawing, aching; for bursting - total McGill=15; 2 for disconfort</t>
  </si>
  <si>
    <t>sometimes on the right lateral shoulder</t>
  </si>
  <si>
    <t>HBP med</t>
  </si>
  <si>
    <t xml:space="preserve">pain is coming from the stump out; last 5 years -free of residual pain </t>
  </si>
  <si>
    <t>accident (fireworks)</t>
  </si>
  <si>
    <t>3-5h/w</t>
  </si>
  <si>
    <t>sometimes: annoying, aggravatting</t>
  </si>
  <si>
    <t>bursts: severe: stabbing, sharp, cramping, 4 for disconfort -horrible</t>
  </si>
  <si>
    <t>sometimes (clothing)</t>
  </si>
  <si>
    <t>vivid sensations of closing and opening the phantom hand</t>
  </si>
  <si>
    <t>BE (fingers 2-5)</t>
  </si>
  <si>
    <t>intrauterine vascular compression (twins)</t>
  </si>
  <si>
    <t>Thumb</t>
  </si>
  <si>
    <t>pain related to 
weather (cold) or work</t>
  </si>
  <si>
    <t>Klonopin, 
0.5mgx 2times/day</t>
  </si>
  <si>
    <t>Vascular etiology; movement during scanning</t>
  </si>
  <si>
    <t>back of left 
upper arm</t>
  </si>
  <si>
    <t>sometimes: thrbubing</t>
  </si>
  <si>
    <t>HBP med, Novox, Proxin</t>
  </si>
  <si>
    <t>TBI</t>
  </si>
  <si>
    <t xml:space="preserve">war - explosion </t>
  </si>
  <si>
    <t>all of the time: smashed hand+break-through:knife pain, shooting</t>
  </si>
  <si>
    <t>severe: throbbing, shooting, cramping (only break-through); moderate: throbbing, shouting, aching; mild: stabbing, sharp, gnawing, spliting</t>
  </si>
  <si>
    <t>Hand amputation-day of accident; 6w later lower forearm amputation</t>
  </si>
  <si>
    <t>BE (fingers)</t>
  </si>
  <si>
    <t>fingers: index 
and thumb</t>
  </si>
  <si>
    <t>sometimes: moderate:throbbing, aching, splitting, tender; mild: stabbing, hot-burning</t>
  </si>
  <si>
    <t>increase pain at : humidity, touching metals, cold
induce pain</t>
  </si>
  <si>
    <t>HBP med (Amlodipin; Lisinopril; Atorvastatin); Alprazolam;
prostate medicine; 
ibuprofen for 
arthritic problems</t>
  </si>
  <si>
    <t>vivid sensations of voluntary movements in digit V</t>
  </si>
  <si>
    <t>work accident (meat machine)</t>
  </si>
  <si>
    <t>15h/day/7days</t>
  </si>
  <si>
    <t>inside right forearm (as having the hand inside) - no pain, but vivid sensations of fingers
above the amputation</t>
  </si>
  <si>
    <t>moderate:throbbing, aching; midl: tender</t>
  </si>
  <si>
    <t>Simvastatin 20mg,
Loratadine 10mg,
Omeprazole 20mg,
multiVat, baby
aspirin, Aleve, Glucosamine</t>
  </si>
  <si>
    <t>Phantom limb sensations, no pain; 
feeling right hand within the stump right below the elbow</t>
  </si>
  <si>
    <t>12-14 h/day/7days</t>
  </si>
  <si>
    <t>palm</t>
  </si>
  <si>
    <t>randomly - without any raison: hot or cutting pain</t>
  </si>
  <si>
    <t>severe: throbbing, stabbing, sharp, hot-burning, splitting; moderate:  aching; mild: shooting</t>
  </si>
  <si>
    <t>right above 
the elbow</t>
  </si>
  <si>
    <t>severe: itching; moderate:throbbing, sharp; mild: shooting and hot-burning</t>
  </si>
  <si>
    <t xml:space="preserve">all the time: as being squized in a device </t>
  </si>
  <si>
    <t>all of the time+break-through, fall-march worst, heat helps</t>
    <phoneticPr fontId="7" type="noConversion"/>
  </si>
  <si>
    <t>Thomas</t>
  </si>
  <si>
    <t>Cory</t>
  </si>
  <si>
    <t>FREY03: DOD Grant</t>
  </si>
  <si>
    <t>Transplant/Replants/Amputee</t>
  </si>
  <si>
    <t>FREY05: NIH Grant</t>
  </si>
  <si>
    <t>Controls</t>
  </si>
  <si>
    <t>Motor</t>
  </si>
  <si>
    <t>Sensory</t>
  </si>
  <si>
    <t>RS</t>
  </si>
  <si>
    <t>Yes</t>
  </si>
  <si>
    <t>DTI</t>
  </si>
  <si>
    <t>Visual</t>
  </si>
  <si>
    <t>MRS</t>
  </si>
  <si>
    <t>Structural</t>
  </si>
  <si>
    <t>No</t>
  </si>
  <si>
    <t>Presence of:</t>
  </si>
  <si>
    <t>Field Maps</t>
  </si>
  <si>
    <t>Missing 03_04 data on server</t>
  </si>
  <si>
    <t>Missing 03_06 data on server</t>
  </si>
  <si>
    <t xml:space="preserve">Missing: sensory and RS </t>
  </si>
  <si>
    <t>Grasp 1: 5, Grasp 2: 3</t>
  </si>
  <si>
    <t>missing 03_10 data on server</t>
  </si>
  <si>
    <t>n/a</t>
  </si>
  <si>
    <t xml:space="preserve">Yes </t>
  </si>
  <si>
    <t>missing data on server</t>
  </si>
  <si>
    <t>Motor Presentation Logs</t>
  </si>
  <si>
    <t>Functional Data # of Runs, Presentation Logs &amp; EV</t>
  </si>
  <si>
    <t>Motor EV- match # of Presentation Logs?</t>
  </si>
  <si>
    <t>Sensory EV-match # of Presentation Logs?</t>
  </si>
  <si>
    <t>Sensory EV - match # of Presentation Logs?</t>
  </si>
  <si>
    <t>no - missing</t>
  </si>
  <si>
    <t xml:space="preserve">Grasp EV </t>
  </si>
  <si>
    <t>yes - 6</t>
  </si>
  <si>
    <t>yes-6</t>
  </si>
  <si>
    <t>no -missing</t>
  </si>
  <si>
    <t>yes - 4</t>
  </si>
  <si>
    <t>data is not sorted</t>
  </si>
  <si>
    <t>Black</t>
  </si>
  <si>
    <t>Edward</t>
  </si>
  <si>
    <t>150223AR741205</t>
  </si>
  <si>
    <r>
      <t xml:space="preserve"> # of grasp </t>
    </r>
    <r>
      <rPr>
        <b/>
        <sz val="12"/>
        <color theme="1"/>
        <rFont val="Calibri"/>
        <family val="2"/>
        <scheme val="minor"/>
      </rPr>
      <t>Videos</t>
    </r>
  </si>
  <si>
    <t>05_08; NO MRS?</t>
  </si>
  <si>
    <t>05_07; NO MRS?</t>
  </si>
  <si>
    <t>05_12; NO MRS?</t>
  </si>
  <si>
    <t>Only lost fingers. No MRS</t>
  </si>
  <si>
    <t>140528PF590128</t>
  </si>
  <si>
    <t>140520PZ570916</t>
  </si>
  <si>
    <t>140426QC660804</t>
  </si>
  <si>
    <t>140321BQ640324</t>
  </si>
  <si>
    <t>140319PQ520624</t>
  </si>
  <si>
    <t>140305NU550730</t>
  </si>
  <si>
    <t>West</t>
  </si>
  <si>
    <t>Jennifer</t>
  </si>
  <si>
    <t>150205PN441204</t>
  </si>
  <si>
    <t>Ralph</t>
  </si>
  <si>
    <t>150209HU741202</t>
  </si>
  <si>
    <t>150108YJ680319</t>
  </si>
  <si>
    <t>Motor/RS/Sensory/Structural/DTI</t>
  </si>
  <si>
    <t>Motor/RS/Sensory/Structural/Visual/DTI</t>
  </si>
  <si>
    <t>Has TBI. 05_16</t>
  </si>
  <si>
    <t>Motor/RS/Sensory/Structural/Visual/DTI/MRS</t>
  </si>
  <si>
    <t>Grasp/Motor/Sensory/RS/Structural/Visual/DTI/MRS</t>
  </si>
  <si>
    <t>Grasp/Motor/Sensory/Sensory-Handles/Structural/DTI/MRS</t>
  </si>
  <si>
    <t>Motor/RS/Sensory/Structural/DTI/MRS</t>
  </si>
  <si>
    <t>Motor/RS/Structural/DTI/MRS</t>
  </si>
  <si>
    <t>MRS Raw</t>
  </si>
  <si>
    <t>DTI Raw</t>
  </si>
  <si>
    <t>MRS Usuable?</t>
  </si>
  <si>
    <t>n.a</t>
  </si>
  <si>
    <t>150112JF511019</t>
  </si>
  <si>
    <t>1/12, 1/13</t>
  </si>
  <si>
    <t>Hults</t>
  </si>
  <si>
    <t>LR</t>
  </si>
  <si>
    <t>Paperwork Complete?</t>
  </si>
  <si>
    <t>Missing Paperwork/Notes</t>
  </si>
  <si>
    <t>Paperwork Record</t>
  </si>
  <si>
    <t>N</t>
  </si>
  <si>
    <t>Locoagnosia Dots</t>
  </si>
  <si>
    <t>Task Checklist</t>
  </si>
  <si>
    <t>Puffer instructions</t>
  </si>
  <si>
    <t>Puffer Instructions</t>
  </si>
  <si>
    <t>MRI Study Debrief</t>
  </si>
  <si>
    <t>task checklist</t>
  </si>
  <si>
    <t>Edinburgh, Locoagnosia Dots, Task Checklist, Behav + MRI study debrief</t>
  </si>
  <si>
    <t>Edinburgh, Task Checklist</t>
  </si>
  <si>
    <t>missing</t>
  </si>
  <si>
    <t>150115IH830822</t>
  </si>
  <si>
    <t>Motor/Structural/Visual/resting state/sensory</t>
  </si>
  <si>
    <r>
      <rPr>
        <b/>
        <sz val="11"/>
        <rFont val="Arial"/>
      </rPr>
      <t>Behavioral Consent,</t>
    </r>
    <r>
      <rPr>
        <sz val="11"/>
        <rFont val="Arial"/>
      </rPr>
      <t xml:space="preserve"> behavioral visual/analog scales</t>
    </r>
  </si>
  <si>
    <t>150226PH450619</t>
  </si>
  <si>
    <r>
      <rPr>
        <b/>
        <sz val="11"/>
        <rFont val="Arial"/>
      </rPr>
      <t>Behav Consent</t>
    </r>
    <r>
      <rPr>
        <sz val="11"/>
        <rFont val="Arial"/>
      </rPr>
      <t>, Locoagnosia Dots, Task Checklist,Puffer Instructions, Post- scanning Analog Scale for Pain</t>
    </r>
  </si>
  <si>
    <r>
      <rPr>
        <b/>
        <sz val="11"/>
        <rFont val="Arial"/>
      </rPr>
      <t>Behav Consent</t>
    </r>
    <r>
      <rPr>
        <sz val="11"/>
        <rFont val="Arial"/>
      </rPr>
      <t>, Locoagnosia Dots, Task Checklist, Puffer Instructions, Patient Info Sheet, Pre/Post Scan Analog Pain Scales</t>
    </r>
  </si>
  <si>
    <r>
      <rPr>
        <b/>
        <sz val="11"/>
        <rFont val="Arial"/>
      </rPr>
      <t>Behav Consent,</t>
    </r>
    <r>
      <rPr>
        <sz val="11"/>
        <rFont val="Arial"/>
      </rPr>
      <t xml:space="preserve"> Edinburgh, Locoagnosia Dots, Task Checklist, Behavioral Analog/VisualScales</t>
    </r>
  </si>
  <si>
    <r>
      <rPr>
        <b/>
        <sz val="11"/>
        <rFont val="Arial"/>
      </rPr>
      <t>Behav Consent</t>
    </r>
    <r>
      <rPr>
        <sz val="11"/>
        <rFont val="Arial"/>
      </rPr>
      <t>, Edinburgh, Locoagnosia Dots, Task Checklist,</t>
    </r>
  </si>
  <si>
    <r>
      <rPr>
        <b/>
        <sz val="11"/>
        <rFont val="Arial"/>
      </rPr>
      <t>Behav Consent,</t>
    </r>
    <r>
      <rPr>
        <sz val="11"/>
        <rFont val="Arial"/>
      </rPr>
      <t xml:space="preserve"> Task Checklist,  behavioral visual/analog scales</t>
    </r>
  </si>
  <si>
    <r>
      <rPr>
        <b/>
        <sz val="11"/>
        <rFont val="Arial"/>
      </rPr>
      <t>Behav Consent,</t>
    </r>
    <r>
      <rPr>
        <sz val="11"/>
        <rFont val="Arial"/>
      </rPr>
      <t xml:space="preserve"> Locoagnosia Dots, Task Checklist</t>
    </r>
  </si>
  <si>
    <t>NOTE: only have sig page of consent form. Missing: Locoagnosia dots, Task Checklist,, behavioral visual/analog scale</t>
  </si>
  <si>
    <t>NOTE: only have sig page of consent form. Missing: Locoagnosia Dots, Task Checklist,</t>
  </si>
  <si>
    <t>NOTE: only have sig page of consent form. Missing: Locoagnosia Dots, Task Checklist</t>
  </si>
  <si>
    <t>NOTE: only have sig page of consent form. Missing: Locoagnosia Dots, Task checklis</t>
  </si>
  <si>
    <t>NOTE: only have sig page of consent form. Missing: Task Checklist</t>
  </si>
  <si>
    <t>NOTE: only have sig page of consent form. Missing:Task Checklist</t>
  </si>
  <si>
    <t>NOTE: only have sig page of consent form. Missing:  Task Checklist</t>
  </si>
  <si>
    <t>NOTE: only have sig page of consent form. Missing: Edinburgh, Task Checklist</t>
  </si>
  <si>
    <t xml:space="preserve"> Locoagnosia Dots, Task Checklist</t>
  </si>
  <si>
    <t xml:space="preserve"> Task Checklist</t>
  </si>
  <si>
    <t>NOTE: only have sig page of consent form, Missing: Locoagnosia Dots, Task Checklist</t>
  </si>
  <si>
    <t>Locoagnosia dots, task checklist</t>
  </si>
  <si>
    <t>1/26, 1/27</t>
  </si>
  <si>
    <t>1/30, 2/13</t>
  </si>
  <si>
    <t>2/2, 2/3</t>
  </si>
  <si>
    <t>2/5, 2/6</t>
  </si>
  <si>
    <t xml:space="preserve"> 2/12, 2/16</t>
  </si>
  <si>
    <t>2/10, 2/20</t>
  </si>
  <si>
    <t>2/9 &amp; 2/19</t>
  </si>
  <si>
    <t>2/27, 3/3</t>
  </si>
  <si>
    <t>2/23,  2/25</t>
  </si>
  <si>
    <t>2/26, 3/2</t>
  </si>
  <si>
    <t>150210YI810410</t>
  </si>
  <si>
    <t>No data</t>
  </si>
  <si>
    <t>Motor/RS/Sensory/Structrual/Visual/MRS/DTI</t>
  </si>
  <si>
    <r>
      <rPr>
        <b/>
        <sz val="11"/>
        <color theme="1"/>
        <rFont val="Arial"/>
      </rPr>
      <t>Motor</t>
    </r>
    <r>
      <rPr>
        <sz val="11"/>
        <color theme="1"/>
        <rFont val="Arial"/>
      </rPr>
      <t>/RS/Sensory/Structrual/Visual/MRS/DTI</t>
    </r>
  </si>
  <si>
    <r>
      <rPr>
        <b/>
        <sz val="11"/>
        <color theme="1"/>
        <rFont val="Arial"/>
      </rPr>
      <t>Moto</t>
    </r>
    <r>
      <rPr>
        <sz val="11"/>
        <color theme="1"/>
        <rFont val="Arial"/>
      </rPr>
      <t>r/RS/Sensory/Structual/Visual/MRS/DTI</t>
    </r>
  </si>
  <si>
    <r>
      <rPr>
        <b/>
        <sz val="11"/>
        <color theme="1"/>
        <rFont val="Arial"/>
      </rPr>
      <t>Motor</t>
    </r>
    <r>
      <rPr>
        <sz val="11"/>
        <color theme="1"/>
        <rFont val="Arial"/>
      </rPr>
      <t>/RS/Sensory/Visual</t>
    </r>
  </si>
  <si>
    <r>
      <rPr>
        <b/>
        <sz val="11"/>
        <color theme="1"/>
        <rFont val="Arial"/>
      </rPr>
      <t>Motor</t>
    </r>
    <r>
      <rPr>
        <sz val="11"/>
        <color theme="1"/>
        <rFont val="Arial"/>
      </rPr>
      <t>/RS/Sensory/Structural/Visual/MRS/DTI</t>
    </r>
  </si>
  <si>
    <r>
      <rPr>
        <b/>
        <sz val="11"/>
        <color rgb="FF000000"/>
        <rFont val="Arial"/>
      </rPr>
      <t>Motor</t>
    </r>
    <r>
      <rPr>
        <sz val="11"/>
        <color rgb="FF000000"/>
        <rFont val="Arial"/>
      </rPr>
      <t>/RS/Sensory/Structural/Visual/MRS/DTI</t>
    </r>
  </si>
  <si>
    <t>Wed, 3/19</t>
  </si>
  <si>
    <t>Rose</t>
  </si>
  <si>
    <t>Leslie</t>
  </si>
  <si>
    <t>n/a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</si>
</sst>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35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  <font>
      <u/>
      <sz val="11"/>
      <color theme="1"/>
      <name val="Arial"/>
    </font>
    <font>
      <sz val="11"/>
      <color rgb="FF000000"/>
      <name val="Arial"/>
    </font>
    <font>
      <u/>
      <sz val="11"/>
      <color theme="10"/>
      <name val="Arial"/>
    </font>
    <font>
      <sz val="11"/>
      <name val="Arial"/>
    </font>
    <font>
      <b/>
      <sz val="11"/>
      <color rgb="FFFF0000"/>
      <name val="Arial"/>
    </font>
    <font>
      <b/>
      <sz val="12"/>
      <color rgb="FFFF0000"/>
      <name val="Calibri"/>
      <family val="2"/>
      <scheme val="minor"/>
    </font>
    <font>
      <b/>
      <sz val="11"/>
      <color rgb="FF3366FF"/>
      <name val="Arial"/>
    </font>
    <font>
      <b/>
      <sz val="12"/>
      <color rgb="FF3366FF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indexed="8"/>
      <name val="Calibri"/>
      <family val="2"/>
    </font>
    <font>
      <b/>
      <sz val="14"/>
      <color indexed="8"/>
      <name val="Calibri"/>
    </font>
    <font>
      <sz val="12"/>
      <color theme="5"/>
      <name val="Calibri"/>
    </font>
    <font>
      <sz val="12"/>
      <name val="Calibri"/>
    </font>
    <font>
      <sz val="12"/>
      <color theme="5"/>
      <name val="Calibri"/>
      <scheme val="minor"/>
    </font>
    <font>
      <b/>
      <sz val="11"/>
      <name val="Arial"/>
    </font>
    <font>
      <b/>
      <i/>
      <sz val="11"/>
      <name val="Arial"/>
    </font>
    <font>
      <sz val="12"/>
      <color rgb="FF000000"/>
      <name val="Calibri"/>
      <family val="2"/>
      <scheme val="minor"/>
    </font>
    <font>
      <b/>
      <sz val="11"/>
      <color rgb="FF000000"/>
      <name val="Arial"/>
    </font>
    <font>
      <u/>
      <sz val="11"/>
      <color rgb="FF0000FF"/>
      <name val="Arial"/>
    </font>
    <font>
      <b/>
      <sz val="11"/>
      <color indexed="8"/>
      <name val="Arial"/>
    </font>
    <font>
      <sz val="11"/>
      <color theme="5"/>
      <name val="Arial"/>
    </font>
    <font>
      <sz val="12"/>
      <color rgb="FF9C0006"/>
      <name val="Calibri"/>
      <family val="2"/>
      <charset val="134"/>
      <scheme val="minor"/>
    </font>
    <font>
      <sz val="12"/>
      <color indexed="8"/>
      <name val="Calibri"/>
      <family val="2"/>
    </font>
    <font>
      <b/>
      <sz val="14"/>
      <color rgb="FFFF0000"/>
      <name val="Calibri"/>
    </font>
    <font>
      <sz val="12"/>
      <name val="Calibri"/>
      <family val="2"/>
      <scheme val="minor"/>
    </font>
    <font>
      <sz val="11"/>
      <color rgb="FFFF0000"/>
      <name val="Arial"/>
    </font>
    <font>
      <sz val="11"/>
      <color rgb="FFB03B3D"/>
      <name val="Arial"/>
    </font>
    <font>
      <sz val="12"/>
      <color rgb="FFB03B3D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C7CE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A8693"/>
        <bgColor indexed="64"/>
      </patternFill>
    </fill>
    <fill>
      <patternFill patternType="solid">
        <fgColor rgb="FFF4AF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8" fillId="14" borderId="0" applyNumberFormat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2" borderId="0" xfId="0" applyFont="1" applyFill="1"/>
    <xf numFmtId="0" fontId="0" fillId="4" borderId="1" xfId="0" applyFill="1" applyBorder="1"/>
    <xf numFmtId="0" fontId="4" fillId="2" borderId="1" xfId="0" applyFont="1" applyFill="1" applyBorder="1"/>
    <xf numFmtId="1" fontId="4" fillId="0" borderId="1" xfId="0" applyNumberFormat="1" applyFont="1" applyBorder="1"/>
    <xf numFmtId="0" fontId="4" fillId="0" borderId="1" xfId="0" applyFont="1" applyBorder="1"/>
    <xf numFmtId="0" fontId="4" fillId="4" borderId="1" xfId="0" applyFont="1" applyFill="1" applyBorder="1"/>
    <xf numFmtId="0" fontId="5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/>
    <xf numFmtId="1" fontId="4" fillId="2" borderId="1" xfId="0" applyNumberFormat="1" applyFont="1" applyFill="1" applyBorder="1"/>
    <xf numFmtId="0" fontId="4" fillId="2" borderId="1" xfId="0" applyFont="1" applyFill="1" applyBorder="1" applyAlignment="1"/>
    <xf numFmtId="0" fontId="4" fillId="2" borderId="2" xfId="0" applyFont="1" applyFill="1" applyBorder="1" applyAlignment="1">
      <alignment horizontal="left"/>
    </xf>
    <xf numFmtId="0" fontId="7" fillId="5" borderId="1" xfId="0" applyFont="1" applyFill="1" applyBorder="1"/>
    <xf numFmtId="0" fontId="7" fillId="5" borderId="2" xfId="0" applyFont="1" applyFill="1" applyBorder="1"/>
    <xf numFmtId="0" fontId="9" fillId="2" borderId="1" xfId="0" applyFont="1" applyFill="1" applyBorder="1" applyAlignment="1">
      <alignment horizontal="left"/>
    </xf>
    <xf numFmtId="0" fontId="10" fillId="3" borderId="1" xfId="0" applyFont="1" applyFill="1" applyBorder="1"/>
    <xf numFmtId="0" fontId="11" fillId="3" borderId="1" xfId="0" applyFont="1" applyFill="1" applyBorder="1"/>
    <xf numFmtId="0" fontId="4" fillId="0" borderId="1" xfId="0" applyFont="1" applyFill="1" applyBorder="1"/>
    <xf numFmtId="0" fontId="0" fillId="0" borderId="1" xfId="0" applyFill="1" applyBorder="1"/>
    <xf numFmtId="0" fontId="12" fillId="0" borderId="2" xfId="0" applyFont="1" applyFill="1" applyBorder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4" fillId="4" borderId="1" xfId="0" applyFont="1" applyFill="1" applyBorder="1" applyAlignment="1">
      <alignment horizontal="center"/>
    </xf>
    <xf numFmtId="0" fontId="7" fillId="6" borderId="1" xfId="0" applyFont="1" applyFill="1" applyBorder="1"/>
    <xf numFmtId="0" fontId="7" fillId="6" borderId="2" xfId="0" applyFont="1" applyFill="1" applyBorder="1"/>
    <xf numFmtId="0" fontId="13" fillId="0" borderId="2" xfId="0" applyFont="1" applyFill="1" applyBorder="1"/>
    <xf numFmtId="0" fontId="1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1" fontId="7" fillId="6" borderId="2" xfId="0" applyNumberFormat="1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14" fontId="4" fillId="2" borderId="2" xfId="0" applyNumberFormat="1" applyFont="1" applyFill="1" applyBorder="1" applyAlignment="1">
      <alignment horizontal="center"/>
    </xf>
    <xf numFmtId="14" fontId="7" fillId="5" borderId="2" xfId="0" applyNumberFormat="1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center" vertical="top"/>
    </xf>
    <xf numFmtId="14" fontId="4" fillId="4" borderId="1" xfId="0" applyNumberFormat="1" applyFont="1" applyFill="1" applyBorder="1" applyAlignment="1">
      <alignment horizontal="center"/>
    </xf>
    <xf numFmtId="14" fontId="7" fillId="6" borderId="2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4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/>
    <xf numFmtId="14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3" fillId="0" borderId="0" xfId="0" applyNumberFormat="1" applyFont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1" fontId="0" fillId="7" borderId="1" xfId="0" applyNumberFormat="1" applyFill="1" applyBorder="1"/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15" fillId="7" borderId="1" xfId="0" applyFont="1" applyFill="1" applyBorder="1"/>
    <xf numFmtId="14" fontId="0" fillId="7" borderId="1" xfId="0" applyNumberFormat="1" applyFill="1" applyBorder="1"/>
    <xf numFmtId="0" fontId="0" fillId="7" borderId="1" xfId="0" applyNumberFormat="1" applyFill="1" applyBorder="1"/>
    <xf numFmtId="0" fontId="0" fillId="7" borderId="1" xfId="0" quotePrefix="1" applyNumberForma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18" fillId="3" borderId="1" xfId="0" applyFont="1" applyFill="1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center" vertical="center"/>
    </xf>
    <xf numFmtId="0" fontId="18" fillId="8" borderId="1" xfId="0" applyFont="1" applyFill="1" applyBorder="1" applyAlignment="1">
      <alignment horizontal="left" vertical="center"/>
    </xf>
    <xf numFmtId="0" fontId="20" fillId="8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left" vertical="center"/>
    </xf>
    <xf numFmtId="14" fontId="19" fillId="3" borderId="1" xfId="0" applyNumberFormat="1" applyFont="1" applyFill="1" applyBorder="1" applyAlignment="1">
      <alignment horizontal="left" vertical="center"/>
    </xf>
    <xf numFmtId="14" fontId="19" fillId="8" borderId="1" xfId="0" applyNumberFormat="1" applyFon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1" fontId="0" fillId="10" borderId="1" xfId="0" applyNumberFormat="1" applyFill="1" applyBorder="1"/>
    <xf numFmtId="1" fontId="0" fillId="10" borderId="1" xfId="0" applyNumberFormat="1" applyFill="1" applyBorder="1" applyAlignment="1">
      <alignment horizontal="center"/>
    </xf>
    <xf numFmtId="164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NumberFormat="1" applyFill="1" applyBorder="1"/>
    <xf numFmtId="0" fontId="15" fillId="10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14" fillId="2" borderId="1" xfId="0" applyFont="1" applyFill="1" applyBorder="1"/>
    <xf numFmtId="0" fontId="9" fillId="11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left"/>
    </xf>
    <xf numFmtId="14" fontId="7" fillId="11" borderId="2" xfId="0" applyNumberFormat="1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14" fontId="7" fillId="11" borderId="2" xfId="0" applyNumberFormat="1" applyFont="1" applyFill="1" applyBorder="1" applyAlignment="1">
      <alignment horizontal="left"/>
    </xf>
    <xf numFmtId="0" fontId="10" fillId="0" borderId="2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Fill="1"/>
    <xf numFmtId="0" fontId="16" fillId="0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22" fillId="12" borderId="1" xfId="0" applyFont="1" applyFill="1" applyBorder="1" applyAlignment="1">
      <alignment horizontal="center"/>
    </xf>
    <xf numFmtId="0" fontId="21" fillId="12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10" fillId="13" borderId="2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13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1" fillId="0" borderId="2" xfId="0" applyFont="1" applyFill="1" applyBorder="1" applyAlignment="1">
      <alignment horizontal="left"/>
    </xf>
    <xf numFmtId="0" fontId="26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9" fillId="16" borderId="5" xfId="0" applyFont="1" applyFill="1" applyBorder="1" applyAlignment="1">
      <alignment horizontal="center" vertical="center"/>
    </xf>
    <xf numFmtId="0" fontId="29" fillId="17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left" vertical="center"/>
    </xf>
    <xf numFmtId="0" fontId="29" fillId="3" borderId="1" xfId="0" applyFont="1" applyFill="1" applyBorder="1" applyAlignment="1">
      <alignment horizontal="left" vertical="center"/>
    </xf>
    <xf numFmtId="0" fontId="2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29" fillId="2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left" vertical="center"/>
    </xf>
    <xf numFmtId="0" fontId="0" fillId="3" borderId="1" xfId="0" applyNumberFormat="1" applyFill="1" applyBorder="1" applyAlignment="1">
      <alignment horizontal="center" vertical="center"/>
    </xf>
    <xf numFmtId="0" fontId="28" fillId="3" borderId="1" xfId="157" applyFill="1" applyBorder="1" applyAlignment="1">
      <alignment horizontal="center" vertical="center"/>
    </xf>
    <xf numFmtId="0" fontId="29" fillId="23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3" fillId="0" borderId="1" xfId="0" applyFont="1" applyFill="1" applyBorder="1"/>
    <xf numFmtId="1" fontId="5" fillId="2" borderId="4" xfId="0" applyNumberFormat="1" applyFont="1" applyFill="1" applyBorder="1" applyAlignment="1"/>
    <xf numFmtId="0" fontId="32" fillId="3" borderId="6" xfId="0" applyFont="1" applyFill="1" applyBorder="1"/>
    <xf numFmtId="0" fontId="3" fillId="3" borderId="1" xfId="0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" fontId="0" fillId="3" borderId="1" xfId="0" applyNumberFormat="1" applyFill="1" applyBorder="1"/>
    <xf numFmtId="14" fontId="9" fillId="24" borderId="2" xfId="0" applyNumberFormat="1" applyFont="1" applyFill="1" applyBorder="1" applyAlignment="1">
      <alignment horizontal="center"/>
    </xf>
    <xf numFmtId="0" fontId="9" fillId="24" borderId="2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29" fillId="2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/>
    </xf>
    <xf numFmtId="0" fontId="10" fillId="24" borderId="2" xfId="0" applyFont="1" applyFill="1" applyBorder="1"/>
    <xf numFmtId="0" fontId="10" fillId="24" borderId="2" xfId="0" applyFont="1" applyFill="1" applyBorder="1" applyAlignment="1">
      <alignment horizontal="center"/>
    </xf>
    <xf numFmtId="0" fontId="21" fillId="3" borderId="2" xfId="0" applyFont="1" applyFill="1" applyBorder="1"/>
    <xf numFmtId="0" fontId="10" fillId="3" borderId="2" xfId="0" applyFont="1" applyFill="1" applyBorder="1"/>
    <xf numFmtId="0" fontId="10" fillId="3" borderId="2" xfId="0" applyFont="1" applyFill="1" applyBorder="1" applyAlignment="1">
      <alignment horizontal="center"/>
    </xf>
    <xf numFmtId="0" fontId="4" fillId="3" borderId="1" xfId="0" applyFont="1" applyFill="1" applyBorder="1"/>
    <xf numFmtId="0" fontId="21" fillId="3" borderId="1" xfId="0" applyFont="1" applyFill="1" applyBorder="1"/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left"/>
    </xf>
    <xf numFmtId="0" fontId="6" fillId="3" borderId="2" xfId="1" applyFont="1" applyFill="1" applyBorder="1"/>
    <xf numFmtId="0" fontId="4" fillId="3" borderId="2" xfId="0" applyFont="1" applyFill="1" applyBorder="1"/>
    <xf numFmtId="0" fontId="4" fillId="3" borderId="2" xfId="0" applyFont="1" applyFill="1" applyBorder="1" applyAlignment="1">
      <alignment horizontal="center"/>
    </xf>
    <xf numFmtId="16" fontId="4" fillId="3" borderId="1" xfId="0" applyNumberFormat="1" applyFont="1" applyFill="1" applyBorder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center" wrapText="1"/>
    </xf>
    <xf numFmtId="0" fontId="6" fillId="3" borderId="1" xfId="1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6" fontId="4" fillId="3" borderId="1" xfId="0" applyNumberFormat="1" applyFont="1" applyFill="1" applyBorder="1" applyAlignment="1">
      <alignment horizontal="left"/>
    </xf>
    <xf numFmtId="0" fontId="6" fillId="3" borderId="1" xfId="1" applyFont="1" applyFill="1" applyBorder="1"/>
    <xf numFmtId="0" fontId="4" fillId="3" borderId="1" xfId="0" applyFont="1" applyFill="1" applyBorder="1" applyAlignment="1"/>
    <xf numFmtId="14" fontId="4" fillId="3" borderId="1" xfId="0" applyNumberFormat="1" applyFont="1" applyFill="1" applyBorder="1" applyAlignment="1">
      <alignment horizontal="center"/>
    </xf>
    <xf numFmtId="0" fontId="6" fillId="3" borderId="1" xfId="1" applyFont="1" applyFill="1" applyBorder="1" applyAlignment="1" applyProtection="1"/>
    <xf numFmtId="0" fontId="25" fillId="24" borderId="2" xfId="0" applyFont="1" applyFill="1" applyBorder="1" applyAlignment="1">
      <alignment horizontal="left"/>
    </xf>
    <xf numFmtId="0" fontId="7" fillId="24" borderId="2" xfId="0" applyFont="1" applyFill="1" applyBorder="1" applyAlignment="1">
      <alignment horizontal="center"/>
    </xf>
    <xf numFmtId="0" fontId="7" fillId="24" borderId="2" xfId="0" applyFont="1" applyFill="1" applyBorder="1" applyAlignment="1">
      <alignment horizontal="left"/>
    </xf>
    <xf numFmtId="0" fontId="7" fillId="24" borderId="2" xfId="0" applyFont="1" applyFill="1" applyBorder="1"/>
    <xf numFmtId="14" fontId="7" fillId="24" borderId="2" xfId="0" applyNumberFormat="1" applyFont="1" applyFill="1" applyBorder="1"/>
    <xf numFmtId="0" fontId="4" fillId="3" borderId="2" xfId="0" applyFont="1" applyFill="1" applyBorder="1" applyAlignment="1">
      <alignment horizontal="left"/>
    </xf>
    <xf numFmtId="14" fontId="4" fillId="3" borderId="1" xfId="0" applyNumberFormat="1" applyFont="1" applyFill="1" applyBorder="1"/>
    <xf numFmtId="0" fontId="8" fillId="24" borderId="2" xfId="1" applyFont="1" applyFill="1" applyBorder="1" applyAlignment="1" applyProtection="1"/>
    <xf numFmtId="0" fontId="7" fillId="24" borderId="2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8" fillId="3" borderId="1" xfId="1" applyFont="1" applyFill="1" applyBorder="1" applyAlignment="1" applyProtection="1">
      <alignment horizontal="left"/>
    </xf>
    <xf numFmtId="0" fontId="12" fillId="3" borderId="1" xfId="0" applyFont="1" applyFill="1" applyBorder="1" applyAlignment="1">
      <alignment horizontal="left"/>
    </xf>
    <xf numFmtId="0" fontId="12" fillId="3" borderId="1" xfId="0" applyFont="1" applyFill="1" applyBorder="1"/>
    <xf numFmtId="0" fontId="12" fillId="3" borderId="1" xfId="0" applyFont="1" applyFill="1" applyBorder="1" applyAlignment="1">
      <alignment horizontal="center"/>
    </xf>
    <xf numFmtId="14" fontId="12" fillId="3" borderId="1" xfId="0" applyNumberFormat="1" applyFont="1" applyFill="1" applyBorder="1"/>
    <xf numFmtId="0" fontId="9" fillId="3" borderId="1" xfId="0" applyFont="1" applyFill="1" applyBorder="1" applyAlignment="1">
      <alignment horizontal="left" wrapText="1"/>
    </xf>
    <xf numFmtId="0" fontId="3" fillId="25" borderId="7" xfId="0" applyFont="1" applyFill="1" applyBorder="1"/>
    <xf numFmtId="0" fontId="11" fillId="3" borderId="1" xfId="0" quotePrefix="1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/>
    </xf>
    <xf numFmtId="14" fontId="9" fillId="26" borderId="2" xfId="0" applyNumberFormat="1" applyFont="1" applyFill="1" applyBorder="1" applyAlignment="1">
      <alignment horizontal="left"/>
    </xf>
    <xf numFmtId="0" fontId="9" fillId="26" borderId="2" xfId="0" applyFont="1" applyFill="1" applyBorder="1"/>
    <xf numFmtId="14" fontId="9" fillId="26" borderId="2" xfId="0" applyNumberFormat="1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14" fillId="27" borderId="1" xfId="0" applyFont="1" applyFill="1" applyBorder="1" applyAlignment="1">
      <alignment horizontal="center"/>
    </xf>
    <xf numFmtId="14" fontId="9" fillId="27" borderId="1" xfId="0" applyNumberFormat="1" applyFont="1" applyFill="1" applyBorder="1" applyAlignment="1">
      <alignment horizontal="left"/>
    </xf>
    <xf numFmtId="0" fontId="9" fillId="27" borderId="1" xfId="0" applyFont="1" applyFill="1" applyBorder="1"/>
    <xf numFmtId="14" fontId="9" fillId="27" borderId="1" xfId="0" applyNumberFormat="1" applyFont="1" applyFill="1" applyBorder="1" applyAlignment="1">
      <alignment horizontal="center"/>
    </xf>
    <xf numFmtId="0" fontId="9" fillId="27" borderId="1" xfId="0" applyFont="1" applyFill="1" applyBorder="1" applyAlignment="1">
      <alignment horizontal="center"/>
    </xf>
    <xf numFmtId="0" fontId="21" fillId="27" borderId="1" xfId="0" applyFont="1" applyFill="1" applyBorder="1" applyAlignment="1">
      <alignment horizontal="center"/>
    </xf>
    <xf numFmtId="14" fontId="9" fillId="27" borderId="2" xfId="0" applyNumberFormat="1" applyFont="1" applyFill="1" applyBorder="1" applyAlignment="1">
      <alignment horizontal="left"/>
    </xf>
    <xf numFmtId="0" fontId="9" fillId="27" borderId="2" xfId="0" applyFont="1" applyFill="1" applyBorder="1" applyAlignment="1">
      <alignment horizontal="left"/>
    </xf>
    <xf numFmtId="0" fontId="9" fillId="27" borderId="2" xfId="0" applyFont="1" applyFill="1" applyBorder="1" applyAlignment="1">
      <alignment horizontal="center"/>
    </xf>
    <xf numFmtId="0" fontId="5" fillId="27" borderId="1" xfId="0" applyFont="1" applyFill="1" applyBorder="1" applyAlignment="1">
      <alignment horizontal="center" vertical="center"/>
    </xf>
    <xf numFmtId="14" fontId="7" fillId="27" borderId="2" xfId="0" applyNumberFormat="1" applyFont="1" applyFill="1" applyBorder="1" applyAlignment="1">
      <alignment horizontal="left"/>
    </xf>
    <xf numFmtId="1" fontId="7" fillId="27" borderId="2" xfId="0" applyNumberFormat="1" applyFont="1" applyFill="1" applyBorder="1" applyAlignment="1">
      <alignment horizontal="left"/>
    </xf>
    <xf numFmtId="0" fontId="7" fillId="27" borderId="2" xfId="0" applyFont="1" applyFill="1" applyBorder="1" applyAlignment="1">
      <alignment horizontal="left"/>
    </xf>
    <xf numFmtId="0" fontId="7" fillId="27" borderId="2" xfId="0" applyFont="1" applyFill="1" applyBorder="1" applyAlignment="1">
      <alignment horizontal="center"/>
    </xf>
    <xf numFmtId="0" fontId="3" fillId="27" borderId="1" xfId="0" applyFont="1" applyFill="1" applyBorder="1" applyAlignment="1">
      <alignment horizontal="center"/>
    </xf>
    <xf numFmtId="14" fontId="4" fillId="27" borderId="1" xfId="0" applyNumberFormat="1" applyFont="1" applyFill="1" applyBorder="1" applyAlignment="1">
      <alignment horizontal="left"/>
    </xf>
    <xf numFmtId="1" fontId="4" fillId="27" borderId="1" xfId="0" applyNumberFormat="1" applyFont="1" applyFill="1" applyBorder="1"/>
    <xf numFmtId="0" fontId="4" fillId="27" borderId="1" xfId="0" applyFont="1" applyFill="1" applyBorder="1"/>
    <xf numFmtId="14" fontId="4" fillId="27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4" fontId="0" fillId="27" borderId="1" xfId="0" applyNumberFormat="1" applyFill="1" applyBorder="1" applyAlignment="1">
      <alignment horizontal="left"/>
    </xf>
    <xf numFmtId="0" fontId="0" fillId="27" borderId="1" xfId="0" applyFill="1" applyBorder="1"/>
    <xf numFmtId="1" fontId="0" fillId="27" borderId="1" xfId="0" applyNumberFormat="1" applyFill="1" applyBorder="1"/>
    <xf numFmtId="1" fontId="0" fillId="27" borderId="1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26" fillId="27" borderId="1" xfId="0" applyFont="1" applyFill="1" applyBorder="1" applyAlignment="1">
      <alignment horizontal="left" vertical="center"/>
    </xf>
    <xf numFmtId="14" fontId="4" fillId="27" borderId="1" xfId="0" applyNumberFormat="1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left" vertical="center"/>
    </xf>
    <xf numFmtId="0" fontId="4" fillId="27" borderId="1" xfId="0" applyFont="1" applyFill="1" applyBorder="1" applyAlignment="1">
      <alignment horizontal="center" vertical="center"/>
    </xf>
    <xf numFmtId="0" fontId="27" fillId="27" borderId="1" xfId="0" applyFont="1" applyFill="1" applyBorder="1" applyAlignment="1">
      <alignment horizontal="left" vertical="center"/>
    </xf>
    <xf numFmtId="14" fontId="9" fillId="27" borderId="1" xfId="0" applyNumberFormat="1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3" fillId="2" borderId="1" xfId="0" applyFont="1" applyFill="1" applyBorder="1"/>
    <xf numFmtId="0" fontId="0" fillId="0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0" fillId="0" borderId="6" xfId="0" applyBorder="1"/>
    <xf numFmtId="0" fontId="16" fillId="15" borderId="8" xfId="0" applyFont="1" applyFill="1" applyBorder="1" applyAlignment="1">
      <alignment horizontal="center" vertical="center"/>
    </xf>
    <xf numFmtId="0" fontId="16" fillId="15" borderId="9" xfId="0" applyFont="1" applyFill="1" applyBorder="1" applyAlignment="1">
      <alignment horizontal="center" vertical="center"/>
    </xf>
    <xf numFmtId="0" fontId="16" fillId="15" borderId="10" xfId="0" applyFont="1" applyFill="1" applyBorder="1" applyAlignment="1">
      <alignment horizontal="center" vertical="center"/>
    </xf>
    <xf numFmtId="0" fontId="16" fillId="16" borderId="11" xfId="0" applyFont="1" applyFill="1" applyBorder="1" applyAlignment="1">
      <alignment horizontal="center" vertical="center"/>
    </xf>
    <xf numFmtId="0" fontId="16" fillId="16" borderId="12" xfId="0" applyFont="1" applyFill="1" applyBorder="1" applyAlignment="1">
      <alignment horizontal="center" vertical="center"/>
    </xf>
    <xf numFmtId="0" fontId="16" fillId="16" borderId="13" xfId="0" applyFont="1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left" vertical="center"/>
    </xf>
    <xf numFmtId="0" fontId="3" fillId="3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left"/>
    </xf>
    <xf numFmtId="0" fontId="10" fillId="24" borderId="20" xfId="0" applyFont="1" applyFill="1" applyBorder="1" applyAlignment="1">
      <alignment horizontal="center"/>
    </xf>
    <xf numFmtId="0" fontId="10" fillId="24" borderId="20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left" vertical="center"/>
    </xf>
    <xf numFmtId="0" fontId="21" fillId="0" borderId="5" xfId="0" applyFont="1" applyFill="1" applyBorder="1" applyAlignment="1">
      <alignment horizontal="center"/>
    </xf>
    <xf numFmtId="0" fontId="0" fillId="15" borderId="23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29" fillId="16" borderId="25" xfId="0" applyFont="1" applyFill="1" applyBorder="1" applyAlignment="1">
      <alignment horizontal="center" vertical="center"/>
    </xf>
    <xf numFmtId="0" fontId="14" fillId="3" borderId="1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13" fillId="3" borderId="1" xfId="0" applyFont="1" applyFill="1" applyBorder="1"/>
    <xf numFmtId="0" fontId="0" fillId="3" borderId="5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0" borderId="5" xfId="0" applyFont="1" applyBorder="1"/>
    <xf numFmtId="0" fontId="4" fillId="0" borderId="26" xfId="0" applyFont="1" applyBorder="1"/>
    <xf numFmtId="0" fontId="10" fillId="3" borderId="5" xfId="0" applyFont="1" applyFill="1" applyBorder="1"/>
    <xf numFmtId="0" fontId="10" fillId="24" borderId="19" xfId="0" applyFont="1" applyFill="1" applyBorder="1"/>
    <xf numFmtId="0" fontId="10" fillId="3" borderId="19" xfId="0" applyFont="1" applyFill="1" applyBorder="1"/>
    <xf numFmtId="0" fontId="10" fillId="24" borderId="28" xfId="0" applyFont="1" applyFill="1" applyBorder="1"/>
    <xf numFmtId="0" fontId="0" fillId="3" borderId="27" xfId="0" applyFill="1" applyBorder="1" applyAlignment="1">
      <alignment horizontal="center" vertical="center"/>
    </xf>
    <xf numFmtId="0" fontId="4" fillId="3" borderId="3" xfId="0" applyFont="1" applyFill="1" applyBorder="1"/>
    <xf numFmtId="0" fontId="0" fillId="3" borderId="5" xfId="0" applyFill="1" applyBorder="1"/>
    <xf numFmtId="0" fontId="21" fillId="3" borderId="5" xfId="0" applyFont="1" applyFill="1" applyBorder="1"/>
    <xf numFmtId="0" fontId="4" fillId="3" borderId="5" xfId="0" applyFont="1" applyFill="1" applyBorder="1" applyAlignment="1">
      <alignment horizontal="left"/>
    </xf>
    <xf numFmtId="0" fontId="4" fillId="3" borderId="19" xfId="0" applyFont="1" applyFill="1" applyBorder="1"/>
    <xf numFmtId="0" fontId="4" fillId="3" borderId="5" xfId="0" applyFont="1" applyFill="1" applyBorder="1"/>
    <xf numFmtId="0" fontId="7" fillId="24" borderId="19" xfId="0" applyFont="1" applyFill="1" applyBorder="1" applyAlignment="1">
      <alignment horizontal="left"/>
    </xf>
    <xf numFmtId="0" fontId="12" fillId="3" borderId="5" xfId="0" applyFont="1" applyFill="1" applyBorder="1"/>
    <xf numFmtId="0" fontId="0" fillId="0" borderId="3" xfId="0" applyBorder="1"/>
    <xf numFmtId="0" fontId="0" fillId="0" borderId="5" xfId="0" applyBorder="1"/>
    <xf numFmtId="0" fontId="4" fillId="3" borderId="5" xfId="0" applyFont="1" applyFill="1" applyBorder="1" applyAlignment="1"/>
    <xf numFmtId="0" fontId="7" fillId="24" borderId="19" xfId="0" applyFont="1" applyFill="1" applyBorder="1"/>
    <xf numFmtId="0" fontId="3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23" fillId="0" borderId="1" xfId="0" applyFont="1" applyFill="1" applyBorder="1"/>
    <xf numFmtId="0" fontId="23" fillId="0" borderId="1" xfId="0" applyFont="1" applyBorder="1"/>
    <xf numFmtId="0" fontId="0" fillId="28" borderId="1" xfId="0" applyFill="1" applyBorder="1"/>
    <xf numFmtId="0" fontId="11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29" borderId="1" xfId="0" applyFill="1" applyBorder="1"/>
    <xf numFmtId="0" fontId="0" fillId="29" borderId="1" xfId="0" applyFill="1" applyBorder="1" applyAlignment="1">
      <alignment horizontal="right"/>
    </xf>
    <xf numFmtId="0" fontId="31" fillId="3" borderId="1" xfId="0" applyFont="1" applyFill="1" applyBorder="1" applyAlignment="1">
      <alignment horizontal="right"/>
    </xf>
    <xf numFmtId="0" fontId="31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 vertical="center"/>
    </xf>
    <xf numFmtId="0" fontId="0" fillId="3" borderId="1" xfId="0" applyFont="1" applyFill="1" applyBorder="1" applyAlignment="1">
      <alignment horizontal="right"/>
    </xf>
    <xf numFmtId="0" fontId="0" fillId="18" borderId="1" xfId="0" applyFill="1" applyBorder="1" applyAlignment="1">
      <alignment horizontal="right" vertical="center"/>
    </xf>
    <xf numFmtId="0" fontId="15" fillId="18" borderId="1" xfId="0" applyFont="1" applyFill="1" applyBorder="1" applyAlignment="1">
      <alignment horizontal="right" vertical="center"/>
    </xf>
    <xf numFmtId="0" fontId="27" fillId="18" borderId="1" xfId="0" applyFont="1" applyFill="1" applyBorder="1" applyAlignment="1">
      <alignment horizontal="left" vertical="center"/>
    </xf>
    <xf numFmtId="0" fontId="31" fillId="30" borderId="1" xfId="0" applyFont="1" applyFill="1" applyBorder="1" applyAlignment="1">
      <alignment horizontal="right"/>
    </xf>
    <xf numFmtId="0" fontId="9" fillId="19" borderId="1" xfId="0" applyFont="1" applyFill="1" applyBorder="1"/>
    <xf numFmtId="0" fontId="31" fillId="19" borderId="1" xfId="0" applyFont="1" applyFill="1" applyBorder="1" applyAlignment="1">
      <alignment horizontal="right"/>
    </xf>
    <xf numFmtId="0" fontId="31" fillId="19" borderId="1" xfId="0" applyFont="1" applyFill="1" applyBorder="1"/>
    <xf numFmtId="0" fontId="33" fillId="27" borderId="1" xfId="0" applyFont="1" applyFill="1" applyBorder="1" applyAlignment="1">
      <alignment horizontal="left" vertical="center"/>
    </xf>
    <xf numFmtId="0" fontId="34" fillId="3" borderId="5" xfId="0" applyFont="1" applyFill="1" applyBorder="1" applyAlignment="1">
      <alignment horizontal="left" vertical="center"/>
    </xf>
    <xf numFmtId="0" fontId="34" fillId="0" borderId="5" xfId="0" applyFont="1" applyFill="1" applyBorder="1" applyAlignment="1">
      <alignment horizontal="left" vertical="center"/>
    </xf>
    <xf numFmtId="14" fontId="23" fillId="6" borderId="2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" fontId="4" fillId="4" borderId="1" xfId="0" applyNumberFormat="1" applyFont="1" applyFill="1" applyBorder="1"/>
    <xf numFmtId="0" fontId="9" fillId="27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1" fillId="4" borderId="5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6" borderId="19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4" borderId="0" xfId="0" applyFill="1"/>
    <xf numFmtId="0" fontId="16" fillId="4" borderId="0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/>
    </xf>
    <xf numFmtId="0" fontId="23" fillId="31" borderId="5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/>
    </xf>
    <xf numFmtId="0" fontId="9" fillId="32" borderId="2" xfId="0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5" borderId="19" xfId="0" applyFont="1" applyFill="1" applyBorder="1"/>
    <xf numFmtId="0" fontId="9" fillId="5" borderId="1" xfId="0" applyFont="1" applyFill="1" applyBorder="1"/>
    <xf numFmtId="0" fontId="9" fillId="5" borderId="2" xfId="0" applyFont="1" applyFill="1" applyBorder="1"/>
    <xf numFmtId="14" fontId="9" fillId="5" borderId="2" xfId="0" applyNumberFormat="1" applyFont="1" applyFill="1" applyBorder="1" applyAlignment="1">
      <alignment horizontal="center"/>
    </xf>
    <xf numFmtId="1" fontId="9" fillId="5" borderId="2" xfId="0" applyNumberFormat="1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1" fontId="23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" fontId="23" fillId="6" borderId="2" xfId="0" applyNumberFormat="1" applyFont="1" applyFill="1" applyBorder="1" applyAlignment="1">
      <alignment horizontal="center"/>
    </xf>
    <xf numFmtId="0" fontId="16" fillId="16" borderId="14" xfId="0" applyFont="1" applyFill="1" applyBorder="1" applyAlignment="1">
      <alignment horizontal="center" vertical="center"/>
    </xf>
    <xf numFmtId="0" fontId="16" fillId="16" borderId="9" xfId="0" applyFont="1" applyFill="1" applyBorder="1" applyAlignment="1">
      <alignment horizontal="center" vertical="center"/>
    </xf>
    <xf numFmtId="0" fontId="16" fillId="16" borderId="10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0" fillId="33" borderId="1" xfId="0" applyFill="1" applyBorder="1"/>
    <xf numFmtId="0" fontId="15" fillId="33" borderId="1" xfId="0" applyFont="1" applyFill="1" applyBorder="1" applyAlignment="1">
      <alignment horizontal="right"/>
    </xf>
    <xf numFmtId="0" fontId="31" fillId="33" borderId="1" xfId="0" applyFont="1" applyFill="1" applyBorder="1" applyAlignment="1">
      <alignment horizontal="right"/>
    </xf>
    <xf numFmtId="0" fontId="31" fillId="3" borderId="1" xfId="0" applyFont="1" applyFill="1" applyBorder="1"/>
  </cellXfs>
  <cellStyles count="337">
    <cellStyle name="Bad" xfId="157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0"/>
  <sheetViews>
    <sheetView tabSelected="1" topLeftCell="AX5" workbookViewId="0">
      <pane ySplit="1120" topLeftCell="A8" activePane="bottomLeft"/>
      <selection activeCell="AX5" sqref="AX5"/>
      <selection pane="bottomLeft" activeCell="AZ52" sqref="AZ52"/>
    </sheetView>
  </sheetViews>
  <sheetFormatPr baseColWidth="10" defaultRowHeight="15" x14ac:dyDescent="0"/>
  <cols>
    <col min="1" max="1" width="28.33203125" style="23" customWidth="1"/>
    <col min="2" max="2" width="21.6640625" style="9" customWidth="1"/>
    <col min="3" max="3" width="13" style="8" customWidth="1"/>
    <col min="4" max="4" width="7.5" style="9" customWidth="1"/>
    <col min="5" max="5" width="16.33203125" style="9" bestFit="1" customWidth="1"/>
    <col min="6" max="6" width="10.6640625" style="32" customWidth="1"/>
    <col min="7" max="7" width="7" style="32" customWidth="1"/>
    <col min="8" max="10" width="10.83203125" style="32"/>
    <col min="11" max="11" width="8.1640625" style="32" bestFit="1" customWidth="1"/>
    <col min="12" max="12" width="50.6640625" style="32" customWidth="1"/>
    <col min="13" max="13" width="11.5" style="126" customWidth="1"/>
    <col min="14" max="14" width="6.83203125" style="126" bestFit="1" customWidth="1"/>
    <col min="15" max="15" width="5.33203125" style="126" bestFit="1" customWidth="1"/>
    <col min="16" max="16" width="8.5" style="126" bestFit="1" customWidth="1"/>
    <col min="17" max="17" width="7.1640625" style="126" bestFit="1" customWidth="1"/>
    <col min="18" max="18" width="15.33203125" style="27" customWidth="1"/>
    <col min="19" max="19" width="93.5" style="27" customWidth="1"/>
    <col min="20" max="20" width="15" style="120" customWidth="1"/>
    <col min="21" max="21" width="21.5" style="9" customWidth="1"/>
    <col min="22" max="22" width="22.6640625" style="9" customWidth="1"/>
    <col min="23" max="24" width="20.6640625" style="9" customWidth="1"/>
    <col min="25" max="28" width="10.83203125" style="32"/>
    <col min="29" max="29" width="10.83203125" style="9"/>
    <col min="30" max="30" width="25" style="9" customWidth="1"/>
    <col min="31" max="31" width="10.83203125" style="312"/>
    <col min="32" max="49" width="10.83203125" style="1"/>
    <col min="50" max="50" width="21" style="9" customWidth="1"/>
    <col min="51" max="51" width="10.83203125" style="173"/>
    <col min="52" max="52" width="21.6640625" style="173" customWidth="1"/>
    <col min="53" max="53" width="9.83203125" style="173" customWidth="1"/>
    <col min="54" max="58" width="10.83203125" style="173"/>
    <col min="59" max="59" width="16.83203125" style="173" customWidth="1"/>
    <col min="60" max="63" width="10.83203125" style="173"/>
    <col min="64" max="64" width="13.6640625" style="173" customWidth="1"/>
    <col min="65" max="66" width="10.83203125" style="173"/>
    <col min="67" max="67" width="21.83203125" style="173" customWidth="1"/>
    <col min="68" max="75" width="10.83203125" style="173"/>
    <col min="76" max="16384" width="10.83203125" style="1"/>
  </cols>
  <sheetData>
    <row r="1" spans="1:75">
      <c r="B1" s="194"/>
      <c r="M1" s="136"/>
      <c r="N1" s="136"/>
      <c r="O1" s="136"/>
      <c r="P1" s="136"/>
      <c r="Q1" s="136"/>
      <c r="R1" s="136"/>
      <c r="S1" s="136"/>
    </row>
    <row r="2" spans="1:75">
      <c r="B2" s="194"/>
      <c r="M2" s="136"/>
      <c r="N2" s="136"/>
      <c r="O2" s="136"/>
      <c r="P2" s="136"/>
      <c r="Q2" s="136"/>
      <c r="R2" s="136"/>
      <c r="S2" s="136"/>
    </row>
    <row r="3" spans="1:75">
      <c r="B3" s="194"/>
      <c r="L3" s="32" t="s">
        <v>143</v>
      </c>
      <c r="M3" s="136"/>
      <c r="N3" s="136"/>
      <c r="O3" s="136"/>
      <c r="P3" s="136"/>
      <c r="Q3" s="136"/>
      <c r="R3" s="136"/>
      <c r="S3" s="136"/>
    </row>
    <row r="4" spans="1:75" ht="16" thickBot="1">
      <c r="B4" s="194"/>
      <c r="M4" s="136"/>
      <c r="N4" s="136"/>
      <c r="O4" s="136"/>
      <c r="P4" s="136"/>
      <c r="Q4" s="136"/>
      <c r="R4" s="136"/>
      <c r="S4" s="136"/>
      <c r="U4" s="269"/>
      <c r="V4" s="269"/>
      <c r="W4" s="269"/>
      <c r="X4" s="269"/>
      <c r="Y4" s="270"/>
      <c r="Z4" s="270"/>
      <c r="AA4" s="270"/>
      <c r="AB4" s="270"/>
      <c r="AC4" s="269"/>
      <c r="AD4" s="269"/>
      <c r="AE4" s="313"/>
    </row>
    <row r="5" spans="1:75" ht="16" thickBot="1">
      <c r="B5" s="22"/>
      <c r="M5" s="127" t="s">
        <v>306</v>
      </c>
      <c r="N5" s="128"/>
      <c r="O5" s="128"/>
      <c r="P5" s="128"/>
      <c r="Q5" s="128"/>
      <c r="R5" s="382" t="s">
        <v>607</v>
      </c>
      <c r="S5" s="370"/>
      <c r="T5" s="298"/>
      <c r="U5" s="272" t="s">
        <v>366</v>
      </c>
      <c r="V5" s="273"/>
      <c r="W5" s="273"/>
      <c r="X5" s="274"/>
      <c r="Y5" s="275" t="s">
        <v>367</v>
      </c>
      <c r="Z5" s="276"/>
      <c r="AA5" s="277"/>
      <c r="AB5" s="397" t="s">
        <v>368</v>
      </c>
      <c r="AC5" s="398"/>
      <c r="AD5" s="398"/>
      <c r="AE5" s="398"/>
      <c r="AF5" s="398"/>
      <c r="AG5" s="398"/>
      <c r="AH5" s="398"/>
      <c r="AI5" s="398"/>
      <c r="AJ5" s="398"/>
      <c r="AK5" s="399"/>
      <c r="AL5" s="400" t="s">
        <v>369</v>
      </c>
      <c r="AM5" s="400"/>
      <c r="AN5" s="400"/>
      <c r="AO5" s="400"/>
      <c r="AP5" s="400"/>
      <c r="AQ5" s="400"/>
      <c r="AR5" s="400"/>
      <c r="AS5" s="400"/>
      <c r="AT5" s="331" t="s">
        <v>370</v>
      </c>
      <c r="AU5" s="332" t="s">
        <v>6</v>
      </c>
      <c r="AV5" s="333" t="s">
        <v>371</v>
      </c>
      <c r="AW5" s="333" t="s">
        <v>372</v>
      </c>
      <c r="AY5" s="338" t="s">
        <v>558</v>
      </c>
      <c r="AZ5" s="338"/>
      <c r="BA5" s="338"/>
      <c r="BB5" s="338"/>
      <c r="BC5" s="338"/>
      <c r="BD5" s="338"/>
      <c r="BE5" s="338"/>
      <c r="BF5" s="338"/>
      <c r="BG5" s="338"/>
      <c r="BH5" s="341" t="s">
        <v>547</v>
      </c>
      <c r="BI5" s="341"/>
      <c r="BJ5" s="341"/>
      <c r="BK5" s="341"/>
      <c r="BL5" s="341"/>
      <c r="BM5" s="341"/>
      <c r="BN5" s="341"/>
    </row>
    <row r="6" spans="1:75" s="2" customFormat="1" ht="27" thickBot="1">
      <c r="A6" s="227" t="s">
        <v>534</v>
      </c>
      <c r="B6" s="169" t="s">
        <v>0</v>
      </c>
      <c r="C6" s="11" t="s">
        <v>1</v>
      </c>
      <c r="D6" s="11" t="s">
        <v>2</v>
      </c>
      <c r="E6" s="11" t="s">
        <v>54</v>
      </c>
      <c r="F6" s="34" t="s">
        <v>3</v>
      </c>
      <c r="G6" s="33" t="s">
        <v>4</v>
      </c>
      <c r="H6" s="34" t="s">
        <v>5</v>
      </c>
      <c r="I6" s="34" t="s">
        <v>62</v>
      </c>
      <c r="J6" s="34" t="s">
        <v>313</v>
      </c>
      <c r="K6" s="34" t="s">
        <v>314</v>
      </c>
      <c r="L6" s="34" t="s">
        <v>297</v>
      </c>
      <c r="M6" s="128" t="s">
        <v>307</v>
      </c>
      <c r="N6" s="128" t="s">
        <v>309</v>
      </c>
      <c r="O6" s="128" t="s">
        <v>312</v>
      </c>
      <c r="P6" s="128" t="s">
        <v>310</v>
      </c>
      <c r="Q6" s="128" t="s">
        <v>311</v>
      </c>
      <c r="R6" s="381" t="s">
        <v>605</v>
      </c>
      <c r="S6" s="381" t="s">
        <v>606</v>
      </c>
      <c r="T6" s="298" t="s">
        <v>6</v>
      </c>
      <c r="U6" s="299" t="s">
        <v>373</v>
      </c>
      <c r="V6" s="300" t="s">
        <v>374</v>
      </c>
      <c r="W6" s="301" t="s">
        <v>375</v>
      </c>
      <c r="X6" s="302" t="s">
        <v>376</v>
      </c>
      <c r="Y6" s="303"/>
      <c r="Z6" s="303" t="s">
        <v>377</v>
      </c>
      <c r="AA6" s="303" t="s">
        <v>378</v>
      </c>
      <c r="AB6" s="304" t="s">
        <v>379</v>
      </c>
      <c r="AC6" s="305" t="s">
        <v>380</v>
      </c>
      <c r="AD6" s="303" t="s">
        <v>381</v>
      </c>
      <c r="AE6" s="304" t="s">
        <v>382</v>
      </c>
      <c r="AF6" s="144" t="s">
        <v>383</v>
      </c>
      <c r="AG6" s="144" t="s">
        <v>384</v>
      </c>
      <c r="AH6" s="144" t="s">
        <v>385</v>
      </c>
      <c r="AI6" s="144" t="s">
        <v>386</v>
      </c>
      <c r="AJ6" s="144" t="s">
        <v>387</v>
      </c>
      <c r="AK6" s="144" t="s">
        <v>388</v>
      </c>
      <c r="AL6" s="146"/>
      <c r="AM6" s="146" t="s">
        <v>389</v>
      </c>
      <c r="AN6" s="146" t="s">
        <v>390</v>
      </c>
      <c r="AO6" s="146" t="s">
        <v>391</v>
      </c>
      <c r="AP6" s="147" t="s">
        <v>392</v>
      </c>
      <c r="AQ6" s="147" t="s">
        <v>393</v>
      </c>
      <c r="AR6" s="146" t="s">
        <v>394</v>
      </c>
      <c r="AS6" s="148" t="s">
        <v>395</v>
      </c>
      <c r="AT6" s="334"/>
      <c r="AU6" s="335"/>
      <c r="AV6" s="333"/>
      <c r="AW6" s="333"/>
      <c r="AX6" s="11" t="s">
        <v>54</v>
      </c>
      <c r="AY6" s="338" t="s">
        <v>538</v>
      </c>
      <c r="AZ6" s="338" t="s">
        <v>557</v>
      </c>
      <c r="BA6" s="338" t="s">
        <v>559</v>
      </c>
      <c r="BB6" s="338" t="s">
        <v>539</v>
      </c>
      <c r="BC6" s="338" t="s">
        <v>560</v>
      </c>
      <c r="BD6" s="338" t="s">
        <v>540</v>
      </c>
      <c r="BE6" s="338" t="s">
        <v>307</v>
      </c>
      <c r="BF6" s="338" t="s">
        <v>563</v>
      </c>
      <c r="BG6" s="338" t="s">
        <v>572</v>
      </c>
      <c r="BH6" s="341" t="s">
        <v>548</v>
      </c>
      <c r="BI6" s="341" t="s">
        <v>545</v>
      </c>
      <c r="BJ6" s="342" t="s">
        <v>598</v>
      </c>
      <c r="BK6" s="342" t="s">
        <v>597</v>
      </c>
      <c r="BL6" s="342" t="s">
        <v>599</v>
      </c>
      <c r="BM6" s="342" t="s">
        <v>543</v>
      </c>
      <c r="BN6" s="341" t="s">
        <v>6</v>
      </c>
      <c r="BO6" s="173"/>
      <c r="BP6" s="173"/>
      <c r="BQ6" s="173"/>
      <c r="BR6" s="173"/>
      <c r="BS6" s="173"/>
      <c r="BT6" s="173"/>
      <c r="BU6" s="173"/>
      <c r="BV6" s="173"/>
      <c r="BW6" s="173"/>
    </row>
    <row r="7" spans="1:75" s="21" customFormat="1" ht="16" customHeight="1">
      <c r="A7" s="234" t="s">
        <v>535</v>
      </c>
      <c r="B7" s="170"/>
      <c r="C7" s="20"/>
      <c r="D7" s="20"/>
      <c r="E7" s="20"/>
      <c r="F7" s="35"/>
      <c r="G7" s="35"/>
      <c r="H7" s="35"/>
      <c r="I7" s="35"/>
      <c r="J7" s="35"/>
      <c r="K7" s="35"/>
      <c r="L7" s="35"/>
      <c r="M7" s="188"/>
      <c r="N7" s="188"/>
      <c r="O7" s="188"/>
      <c r="P7" s="188"/>
      <c r="Q7" s="188"/>
      <c r="R7" s="371"/>
      <c r="S7" s="371"/>
      <c r="T7" s="188"/>
      <c r="U7" s="20"/>
      <c r="V7" s="20"/>
      <c r="W7" s="20"/>
      <c r="X7" s="20"/>
      <c r="Y7" s="35"/>
      <c r="Z7" s="35"/>
      <c r="AA7" s="35"/>
      <c r="AB7" s="35"/>
      <c r="AC7" s="20"/>
      <c r="AD7" s="20"/>
      <c r="AE7" s="314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20"/>
      <c r="AY7" s="339"/>
      <c r="AZ7" s="339"/>
      <c r="BA7" s="339"/>
      <c r="BB7" s="339"/>
      <c r="BC7" s="339"/>
      <c r="BD7" s="339"/>
      <c r="BE7" s="339"/>
      <c r="BF7" s="339"/>
      <c r="BG7" s="339"/>
      <c r="BH7" s="339"/>
      <c r="BI7" s="339"/>
      <c r="BJ7" s="339"/>
      <c r="BK7" s="339"/>
      <c r="BL7" s="339"/>
      <c r="BM7" s="339"/>
    </row>
    <row r="8" spans="1:75" s="21" customFormat="1">
      <c r="A8" s="229">
        <v>1</v>
      </c>
      <c r="B8" s="230">
        <v>41191</v>
      </c>
      <c r="C8" s="231" t="s">
        <v>34</v>
      </c>
      <c r="D8" s="231" t="s">
        <v>287</v>
      </c>
      <c r="E8" s="231" t="s">
        <v>146</v>
      </c>
      <c r="F8" s="232">
        <v>27436</v>
      </c>
      <c r="G8" s="233">
        <f>INT((B8-F8)/365.25)</f>
        <v>37</v>
      </c>
      <c r="H8" s="233" t="s">
        <v>9</v>
      </c>
      <c r="I8" s="233" t="s">
        <v>10</v>
      </c>
      <c r="J8" s="233" t="s">
        <v>316</v>
      </c>
      <c r="K8" s="233" t="s">
        <v>148</v>
      </c>
      <c r="L8" s="233" t="s">
        <v>301</v>
      </c>
      <c r="M8" s="130" t="s">
        <v>11</v>
      </c>
      <c r="N8" s="130" t="s">
        <v>11</v>
      </c>
      <c r="O8" s="130" t="s">
        <v>11</v>
      </c>
      <c r="P8" s="130" t="s">
        <v>11</v>
      </c>
      <c r="Q8" s="130" t="s">
        <v>11</v>
      </c>
      <c r="R8" s="372" t="s">
        <v>608</v>
      </c>
      <c r="S8" s="372" t="s">
        <v>622</v>
      </c>
      <c r="T8" s="113"/>
      <c r="U8" s="189"/>
      <c r="V8" s="189"/>
      <c r="W8" s="189"/>
      <c r="X8" s="189"/>
      <c r="Y8" s="190"/>
      <c r="Z8" s="190"/>
      <c r="AA8" s="190"/>
      <c r="AB8" s="190"/>
      <c r="AC8" s="189"/>
      <c r="AD8" s="189"/>
      <c r="AE8" s="315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231" t="s">
        <v>146</v>
      </c>
      <c r="AY8" s="343">
        <v>4</v>
      </c>
      <c r="AZ8" s="343">
        <v>4</v>
      </c>
      <c r="BA8" s="343" t="s">
        <v>12</v>
      </c>
      <c r="BB8" s="343">
        <v>4</v>
      </c>
      <c r="BC8" s="343" t="s">
        <v>12</v>
      </c>
      <c r="BD8" s="343">
        <v>4</v>
      </c>
      <c r="BE8" s="343">
        <v>6</v>
      </c>
      <c r="BF8" s="343"/>
      <c r="BG8" s="346">
        <v>0</v>
      </c>
      <c r="BH8" s="343" t="s">
        <v>541</v>
      </c>
      <c r="BI8" s="343" t="s">
        <v>541</v>
      </c>
      <c r="BJ8" s="343" t="s">
        <v>546</v>
      </c>
      <c r="BK8" s="343" t="s">
        <v>546</v>
      </c>
      <c r="BL8" s="343" t="s">
        <v>554</v>
      </c>
      <c r="BM8" s="343" t="s">
        <v>546</v>
      </c>
    </row>
    <row r="9" spans="1:75" s="57" customFormat="1">
      <c r="A9" s="234">
        <f>SUM(A8)+1</f>
        <v>2</v>
      </c>
      <c r="B9" s="235">
        <v>41226</v>
      </c>
      <c r="C9" s="236" t="s">
        <v>105</v>
      </c>
      <c r="D9" s="236" t="s">
        <v>106</v>
      </c>
      <c r="E9" s="236" t="s">
        <v>100</v>
      </c>
      <c r="F9" s="237">
        <v>21448</v>
      </c>
      <c r="G9" s="233">
        <f>INT((B9-F9)/365.25)</f>
        <v>54</v>
      </c>
      <c r="H9" s="238" t="s">
        <v>25</v>
      </c>
      <c r="I9" s="238" t="s">
        <v>10</v>
      </c>
      <c r="J9" s="238" t="s">
        <v>315</v>
      </c>
      <c r="K9" s="238" t="s">
        <v>147</v>
      </c>
      <c r="L9" s="238" t="s">
        <v>301</v>
      </c>
      <c r="M9" s="129" t="s">
        <v>11</v>
      </c>
      <c r="N9" s="129" t="s">
        <v>11</v>
      </c>
      <c r="O9" s="129" t="s">
        <v>11</v>
      </c>
      <c r="P9" s="129" t="s">
        <v>11</v>
      </c>
      <c r="Q9" s="129" t="s">
        <v>11</v>
      </c>
      <c r="R9" s="371" t="s">
        <v>608</v>
      </c>
      <c r="S9" s="371" t="s">
        <v>623</v>
      </c>
      <c r="T9" s="121"/>
      <c r="U9" s="20"/>
      <c r="V9" s="20"/>
      <c r="W9" s="20"/>
      <c r="X9" s="20"/>
      <c r="Y9" s="35"/>
      <c r="Z9" s="35"/>
      <c r="AA9" s="35"/>
      <c r="AB9" s="35"/>
      <c r="AC9" s="20"/>
      <c r="AD9" s="20"/>
      <c r="AE9" s="314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236" t="s">
        <v>100</v>
      </c>
      <c r="AY9" s="343">
        <v>4</v>
      </c>
      <c r="AZ9" s="343">
        <v>4</v>
      </c>
      <c r="BA9" s="343" t="s">
        <v>12</v>
      </c>
      <c r="BB9" s="343">
        <v>4</v>
      </c>
      <c r="BC9" s="343" t="s">
        <v>12</v>
      </c>
      <c r="BD9" s="343">
        <v>4</v>
      </c>
      <c r="BE9" s="343">
        <v>6</v>
      </c>
      <c r="BF9" s="343"/>
      <c r="BG9" s="346">
        <v>0</v>
      </c>
      <c r="BH9" s="343" t="s">
        <v>541</v>
      </c>
      <c r="BI9" s="343" t="s">
        <v>541</v>
      </c>
      <c r="BJ9" s="343" t="s">
        <v>546</v>
      </c>
      <c r="BK9" s="343" t="s">
        <v>546</v>
      </c>
      <c r="BL9" s="343" t="s">
        <v>554</v>
      </c>
      <c r="BM9" s="343" t="s">
        <v>546</v>
      </c>
      <c r="BN9" s="21"/>
      <c r="BO9" s="21"/>
      <c r="BP9" s="21"/>
      <c r="BQ9" s="21"/>
      <c r="BR9" s="21"/>
      <c r="BS9" s="21"/>
      <c r="BT9" s="21"/>
      <c r="BU9" s="21"/>
      <c r="BV9" s="21"/>
      <c r="BW9" s="21"/>
    </row>
    <row r="10" spans="1:75" s="119" customFormat="1">
      <c r="A10" s="239">
        <f>SUM(A9)+1</f>
        <v>3</v>
      </c>
      <c r="B10" s="240">
        <v>41278</v>
      </c>
      <c r="C10" s="241" t="s">
        <v>569</v>
      </c>
      <c r="D10" s="241" t="s">
        <v>570</v>
      </c>
      <c r="E10" s="241" t="s">
        <v>317</v>
      </c>
      <c r="F10" s="240">
        <v>20175</v>
      </c>
      <c r="G10" s="242">
        <v>57</v>
      </c>
      <c r="H10" s="242" t="s">
        <v>9</v>
      </c>
      <c r="I10" s="242" t="s">
        <v>10</v>
      </c>
      <c r="J10" s="242" t="s">
        <v>318</v>
      </c>
      <c r="K10" s="242" t="s">
        <v>319</v>
      </c>
      <c r="L10" s="242" t="s">
        <v>298</v>
      </c>
      <c r="M10" s="132"/>
      <c r="N10" s="132" t="s">
        <v>11</v>
      </c>
      <c r="O10" s="132" t="s">
        <v>11</v>
      </c>
      <c r="P10" s="132"/>
      <c r="Q10" s="132"/>
      <c r="R10" s="373" t="s">
        <v>608</v>
      </c>
      <c r="S10" s="373" t="s">
        <v>624</v>
      </c>
      <c r="T10" s="138" t="s">
        <v>327</v>
      </c>
      <c r="U10" s="191"/>
      <c r="V10" s="192"/>
      <c r="W10" s="192"/>
      <c r="X10" s="192"/>
      <c r="Y10" s="193"/>
      <c r="Z10" s="193"/>
      <c r="AA10" s="193"/>
      <c r="AB10" s="193"/>
      <c r="AC10" s="192"/>
      <c r="AD10" s="192"/>
      <c r="AE10" s="316"/>
      <c r="AF10" s="336"/>
      <c r="AG10" s="336"/>
      <c r="AH10" s="336"/>
      <c r="AI10" s="336"/>
      <c r="AJ10" s="336"/>
      <c r="AK10" s="336"/>
      <c r="AL10" s="336"/>
      <c r="AM10" s="336"/>
      <c r="AN10" s="336"/>
      <c r="AO10" s="336"/>
      <c r="AP10" s="336"/>
      <c r="AQ10" s="336"/>
      <c r="AR10" s="336"/>
      <c r="AS10" s="336"/>
      <c r="AT10" s="336"/>
      <c r="AU10" s="336"/>
      <c r="AV10" s="336"/>
      <c r="AW10" s="336"/>
      <c r="AX10" s="241" t="s">
        <v>317</v>
      </c>
      <c r="AY10" s="344">
        <v>4</v>
      </c>
      <c r="AZ10" s="344">
        <v>4</v>
      </c>
      <c r="BA10" s="344" t="s">
        <v>12</v>
      </c>
      <c r="BB10" s="345">
        <v>0</v>
      </c>
      <c r="BC10" s="345" t="s">
        <v>562</v>
      </c>
      <c r="BD10" s="344">
        <v>4</v>
      </c>
      <c r="BE10" s="345">
        <v>0</v>
      </c>
      <c r="BF10" s="345"/>
      <c r="BG10" s="345">
        <v>0</v>
      </c>
      <c r="BH10" s="344" t="s">
        <v>541</v>
      </c>
      <c r="BI10" s="344" t="s">
        <v>541</v>
      </c>
      <c r="BJ10" s="344" t="s">
        <v>546</v>
      </c>
      <c r="BK10" s="344" t="s">
        <v>546</v>
      </c>
      <c r="BL10" s="343" t="s">
        <v>554</v>
      </c>
      <c r="BM10" s="344" t="s">
        <v>546</v>
      </c>
      <c r="BN10" s="77"/>
      <c r="BO10" s="77"/>
      <c r="BP10" s="77"/>
      <c r="BQ10" s="77"/>
      <c r="BR10" s="77"/>
      <c r="BS10" s="77"/>
      <c r="BT10" s="77"/>
      <c r="BU10" s="77"/>
      <c r="BV10" s="77"/>
      <c r="BW10" s="77"/>
    </row>
    <row r="11" spans="1:75" s="57" customFormat="1">
      <c r="A11" s="234">
        <v>4</v>
      </c>
      <c r="B11" s="235">
        <v>41351</v>
      </c>
      <c r="C11" s="236" t="s">
        <v>103</v>
      </c>
      <c r="D11" s="236" t="s">
        <v>104</v>
      </c>
      <c r="E11" s="236" t="s">
        <v>99</v>
      </c>
      <c r="F11" s="237">
        <v>23448</v>
      </c>
      <c r="G11" s="233">
        <f>INT((B11-F11)/365.25)</f>
        <v>49</v>
      </c>
      <c r="H11" s="238" t="s">
        <v>9</v>
      </c>
      <c r="I11" s="238" t="s">
        <v>10</v>
      </c>
      <c r="J11" s="238" t="s">
        <v>315</v>
      </c>
      <c r="K11" s="238" t="s">
        <v>147</v>
      </c>
      <c r="L11" s="238" t="s">
        <v>298</v>
      </c>
      <c r="M11" s="129" t="s">
        <v>11</v>
      </c>
      <c r="N11" s="129" t="s">
        <v>11</v>
      </c>
      <c r="O11" s="129" t="s">
        <v>11</v>
      </c>
      <c r="P11" s="129" t="s">
        <v>11</v>
      </c>
      <c r="Q11" s="129"/>
      <c r="R11" s="371" t="s">
        <v>608</v>
      </c>
      <c r="S11" s="371" t="s">
        <v>625</v>
      </c>
      <c r="T11" s="121"/>
      <c r="U11" s="20"/>
      <c r="V11" s="20"/>
      <c r="W11" s="20"/>
      <c r="X11" s="20"/>
      <c r="Y11" s="35"/>
      <c r="Z11" s="35"/>
      <c r="AA11" s="35"/>
      <c r="AB11" s="35"/>
      <c r="AC11" s="20"/>
      <c r="AD11" s="20"/>
      <c r="AE11" s="31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236" t="s">
        <v>99</v>
      </c>
      <c r="AY11" s="402">
        <v>0</v>
      </c>
      <c r="AZ11" s="402">
        <v>0</v>
      </c>
      <c r="BA11" s="402"/>
      <c r="BB11" s="402">
        <v>0</v>
      </c>
      <c r="BC11" s="402"/>
      <c r="BD11" s="402">
        <v>0</v>
      </c>
      <c r="BE11" s="402">
        <v>0</v>
      </c>
      <c r="BF11" s="402"/>
      <c r="BG11" s="402">
        <v>0</v>
      </c>
      <c r="BH11" s="402" t="s">
        <v>546</v>
      </c>
      <c r="BI11" s="402" t="s">
        <v>546</v>
      </c>
      <c r="BJ11" s="402" t="s">
        <v>546</v>
      </c>
      <c r="BK11" s="402" t="s">
        <v>546</v>
      </c>
      <c r="BL11" s="403" t="s">
        <v>554</v>
      </c>
      <c r="BM11" s="402" t="s">
        <v>546</v>
      </c>
      <c r="BN11" s="404" t="s">
        <v>549</v>
      </c>
      <c r="BO11" s="21"/>
      <c r="BP11" s="21"/>
      <c r="BQ11" s="21"/>
      <c r="BR11" s="21"/>
      <c r="BS11" s="21"/>
      <c r="BT11" s="21"/>
      <c r="BU11" s="21"/>
      <c r="BV11" s="21"/>
      <c r="BW11" s="21"/>
    </row>
    <row r="12" spans="1:75" s="57" customFormat="1">
      <c r="A12" s="234">
        <v>5</v>
      </c>
      <c r="B12" s="235">
        <v>41386</v>
      </c>
      <c r="C12" s="236" t="s">
        <v>320</v>
      </c>
      <c r="D12" s="236" t="s">
        <v>321</v>
      </c>
      <c r="E12" s="236" t="s">
        <v>98</v>
      </c>
      <c r="F12" s="237">
        <v>19431</v>
      </c>
      <c r="G12" s="233">
        <f>INT((B12-F12)/365.25)</f>
        <v>60</v>
      </c>
      <c r="H12" s="238" t="s">
        <v>9</v>
      </c>
      <c r="I12" s="238" t="s">
        <v>10</v>
      </c>
      <c r="J12" s="238" t="s">
        <v>315</v>
      </c>
      <c r="K12" s="238" t="s">
        <v>148</v>
      </c>
      <c r="L12" s="238" t="s">
        <v>322</v>
      </c>
      <c r="M12" s="129"/>
      <c r="N12" s="129"/>
      <c r="O12" s="129"/>
      <c r="P12" s="129"/>
      <c r="Q12" s="129"/>
      <c r="R12" s="371" t="s">
        <v>608</v>
      </c>
      <c r="S12" s="371" t="s">
        <v>626</v>
      </c>
      <c r="T12" s="121"/>
      <c r="U12" s="20"/>
      <c r="V12" s="20"/>
      <c r="W12" s="20"/>
      <c r="X12" s="20"/>
      <c r="Y12" s="35"/>
      <c r="Z12" s="35"/>
      <c r="AA12" s="35"/>
      <c r="AB12" s="35"/>
      <c r="AC12" s="20"/>
      <c r="AD12" s="20"/>
      <c r="AE12" s="314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236" t="s">
        <v>98</v>
      </c>
      <c r="AY12" s="343">
        <v>4</v>
      </c>
      <c r="AZ12" s="343">
        <v>4</v>
      </c>
      <c r="BA12" s="343" t="s">
        <v>12</v>
      </c>
      <c r="BB12" s="343">
        <v>4</v>
      </c>
      <c r="BC12" s="343" t="s">
        <v>12</v>
      </c>
      <c r="BD12" s="343">
        <v>4</v>
      </c>
      <c r="BE12" s="343">
        <v>6</v>
      </c>
      <c r="BF12" s="343" t="s">
        <v>564</v>
      </c>
      <c r="BG12" s="343">
        <v>6</v>
      </c>
      <c r="BH12" s="343" t="s">
        <v>541</v>
      </c>
      <c r="BI12" s="343" t="s">
        <v>541</v>
      </c>
      <c r="BJ12" s="343" t="s">
        <v>541</v>
      </c>
      <c r="BK12" s="343" t="s">
        <v>546</v>
      </c>
      <c r="BL12" s="343" t="s">
        <v>554</v>
      </c>
      <c r="BM12" s="343" t="s">
        <v>546</v>
      </c>
      <c r="BN12" s="21"/>
      <c r="BO12" s="21"/>
      <c r="BP12" s="21"/>
      <c r="BQ12" s="21"/>
      <c r="BR12" s="21"/>
      <c r="BS12" s="21"/>
      <c r="BT12" s="21"/>
      <c r="BU12" s="21"/>
      <c r="BV12" s="21"/>
      <c r="BW12" s="21"/>
    </row>
    <row r="13" spans="1:75" s="57" customFormat="1">
      <c r="A13" s="234">
        <v>6</v>
      </c>
      <c r="B13" s="235">
        <v>41478</v>
      </c>
      <c r="C13" s="236" t="s">
        <v>101</v>
      </c>
      <c r="D13" s="236" t="s">
        <v>102</v>
      </c>
      <c r="E13" s="236" t="s">
        <v>97</v>
      </c>
      <c r="F13" s="237">
        <v>20043</v>
      </c>
      <c r="G13" s="233">
        <f>INT((B13-F13)/365.25)</f>
        <v>58</v>
      </c>
      <c r="H13" s="238" t="s">
        <v>9</v>
      </c>
      <c r="I13" s="238" t="s">
        <v>10</v>
      </c>
      <c r="J13" s="238" t="s">
        <v>315</v>
      </c>
      <c r="K13" s="238" t="s">
        <v>147</v>
      </c>
      <c r="L13" s="238" t="s">
        <v>305</v>
      </c>
      <c r="M13" s="129" t="s">
        <v>11</v>
      </c>
      <c r="N13" s="129" t="s">
        <v>11</v>
      </c>
      <c r="O13" s="129" t="s">
        <v>11</v>
      </c>
      <c r="P13" s="129" t="s">
        <v>11</v>
      </c>
      <c r="Q13" s="129"/>
      <c r="R13" s="371" t="s">
        <v>608</v>
      </c>
      <c r="S13" s="371" t="s">
        <v>620</v>
      </c>
      <c r="T13" s="121"/>
      <c r="U13" s="20"/>
      <c r="V13" s="20"/>
      <c r="W13" s="20"/>
      <c r="X13" s="20"/>
      <c r="Y13" s="35"/>
      <c r="Z13" s="35"/>
      <c r="AA13" s="35"/>
      <c r="AB13" s="35"/>
      <c r="AC13" s="20"/>
      <c r="AD13" s="20"/>
      <c r="AE13" s="314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236" t="s">
        <v>97</v>
      </c>
      <c r="AY13" s="402">
        <v>0</v>
      </c>
      <c r="AZ13" s="402">
        <v>0</v>
      </c>
      <c r="BA13" s="402"/>
      <c r="BB13" s="402">
        <v>0</v>
      </c>
      <c r="BC13" s="402"/>
      <c r="BD13" s="402">
        <v>0</v>
      </c>
      <c r="BE13" s="402">
        <v>0</v>
      </c>
      <c r="BF13" s="402"/>
      <c r="BG13" s="402">
        <v>0</v>
      </c>
      <c r="BH13" s="403" t="s">
        <v>546</v>
      </c>
      <c r="BI13" s="403" t="s">
        <v>546</v>
      </c>
      <c r="BJ13" s="403" t="s">
        <v>546</v>
      </c>
      <c r="BK13" s="403" t="s">
        <v>546</v>
      </c>
      <c r="BL13" s="403" t="s">
        <v>554</v>
      </c>
      <c r="BM13" s="403" t="s">
        <v>546</v>
      </c>
      <c r="BN13" s="404" t="s">
        <v>550</v>
      </c>
      <c r="BO13" s="21"/>
      <c r="BP13" s="21"/>
      <c r="BQ13" s="21"/>
      <c r="BR13" s="21"/>
      <c r="BS13" s="21"/>
      <c r="BT13" s="21"/>
      <c r="BU13" s="21"/>
      <c r="BV13" s="21"/>
      <c r="BW13" s="21"/>
    </row>
    <row r="14" spans="1:75" s="57" customFormat="1" ht="16" thickBot="1">
      <c r="A14" s="229">
        <v>7</v>
      </c>
      <c r="B14" s="230">
        <v>41526</v>
      </c>
      <c r="C14" s="231" t="s">
        <v>34</v>
      </c>
      <c r="D14" s="231" t="s">
        <v>287</v>
      </c>
      <c r="E14" s="231" t="s">
        <v>91</v>
      </c>
      <c r="F14" s="232">
        <v>27436</v>
      </c>
      <c r="G14" s="233">
        <f>INT((B14-F14)/365.25)</f>
        <v>38</v>
      </c>
      <c r="H14" s="233" t="s">
        <v>9</v>
      </c>
      <c r="I14" s="233" t="s">
        <v>10</v>
      </c>
      <c r="J14" s="233" t="s">
        <v>316</v>
      </c>
      <c r="K14" s="233" t="s">
        <v>147</v>
      </c>
      <c r="L14" s="233" t="s">
        <v>594</v>
      </c>
      <c r="M14" s="130" t="s">
        <v>11</v>
      </c>
      <c r="N14" s="130" t="s">
        <v>11</v>
      </c>
      <c r="O14" s="130" t="s">
        <v>11</v>
      </c>
      <c r="P14" s="130" t="s">
        <v>11</v>
      </c>
      <c r="Q14" s="131"/>
      <c r="R14" s="372" t="s">
        <v>608</v>
      </c>
      <c r="S14" s="372" t="s">
        <v>627</v>
      </c>
      <c r="T14" s="118"/>
      <c r="U14" s="288"/>
      <c r="V14" s="288"/>
      <c r="W14" s="288"/>
      <c r="X14" s="288"/>
      <c r="Y14" s="289"/>
      <c r="Z14" s="289"/>
      <c r="AA14" s="289"/>
      <c r="AB14" s="289"/>
      <c r="AC14" s="289"/>
      <c r="AD14" s="289"/>
      <c r="AE14" s="317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231" t="s">
        <v>91</v>
      </c>
      <c r="AY14" s="343">
        <v>4</v>
      </c>
      <c r="AZ14" s="343">
        <v>4</v>
      </c>
      <c r="BA14" s="343" t="s">
        <v>12</v>
      </c>
      <c r="BB14" s="343">
        <v>4</v>
      </c>
      <c r="BC14" s="343" t="s">
        <v>12</v>
      </c>
      <c r="BD14" s="346">
        <v>0</v>
      </c>
      <c r="BE14" s="343" t="s">
        <v>552</v>
      </c>
      <c r="BF14" s="343" t="s">
        <v>12</v>
      </c>
      <c r="BG14" s="343">
        <v>7</v>
      </c>
      <c r="BH14" s="343" t="s">
        <v>541</v>
      </c>
      <c r="BI14" s="343" t="s">
        <v>541</v>
      </c>
      <c r="BJ14" s="343" t="s">
        <v>541</v>
      </c>
      <c r="BK14" s="343" t="s">
        <v>541</v>
      </c>
      <c r="BL14" s="343" t="s">
        <v>43</v>
      </c>
      <c r="BM14" s="343" t="s">
        <v>546</v>
      </c>
      <c r="BN14" s="21"/>
      <c r="BO14" s="21"/>
      <c r="BP14" s="21"/>
      <c r="BQ14" s="21"/>
      <c r="BR14" s="21"/>
      <c r="BS14" s="21"/>
      <c r="BT14" s="21"/>
      <c r="BU14" s="21"/>
      <c r="BV14" s="21"/>
      <c r="BW14" s="21"/>
    </row>
    <row r="15" spans="1:75" s="183" customFormat="1" ht="18" customHeight="1" thickBot="1">
      <c r="A15" s="243">
        <f>A14+1</f>
        <v>8</v>
      </c>
      <c r="B15" s="244">
        <v>41734</v>
      </c>
      <c r="C15" s="245" t="s">
        <v>148</v>
      </c>
      <c r="D15" s="246" t="s">
        <v>9</v>
      </c>
      <c r="E15" s="246" t="s">
        <v>303</v>
      </c>
      <c r="F15" s="244">
        <v>28171</v>
      </c>
      <c r="G15" s="242">
        <v>37</v>
      </c>
      <c r="H15" s="247" t="s">
        <v>9</v>
      </c>
      <c r="I15" s="247" t="s">
        <v>10</v>
      </c>
      <c r="J15" s="242" t="s">
        <v>318</v>
      </c>
      <c r="K15" s="247" t="s">
        <v>333</v>
      </c>
      <c r="L15" s="242" t="s">
        <v>593</v>
      </c>
      <c r="M15" s="130"/>
      <c r="N15" s="130" t="s">
        <v>11</v>
      </c>
      <c r="O15" s="130"/>
      <c r="P15" s="130"/>
      <c r="Q15" s="130" t="s">
        <v>11</v>
      </c>
      <c r="R15" s="374" t="s">
        <v>11</v>
      </c>
      <c r="S15" s="374"/>
      <c r="T15" s="287" t="s">
        <v>332</v>
      </c>
      <c r="U15" s="292" t="s">
        <v>396</v>
      </c>
      <c r="V15" s="293" t="s">
        <v>147</v>
      </c>
      <c r="W15" s="293">
        <f>2014-2010</f>
        <v>4</v>
      </c>
      <c r="X15" s="294" t="s">
        <v>397</v>
      </c>
      <c r="Y15" s="295" t="s">
        <v>398</v>
      </c>
      <c r="Z15" s="294" t="s">
        <v>399</v>
      </c>
      <c r="AA15" s="293" t="s">
        <v>400</v>
      </c>
      <c r="AB15" s="296" t="s">
        <v>398</v>
      </c>
      <c r="AC15" s="297" t="s">
        <v>401</v>
      </c>
      <c r="AD15" s="293">
        <v>5</v>
      </c>
      <c r="AE15" s="318">
        <v>8</v>
      </c>
      <c r="AF15" s="183">
        <v>54</v>
      </c>
      <c r="AG15" s="184" t="s">
        <v>402</v>
      </c>
      <c r="AH15" s="183">
        <v>18</v>
      </c>
      <c r="AI15" s="183">
        <v>17</v>
      </c>
      <c r="AJ15" s="183">
        <v>2</v>
      </c>
      <c r="AK15" s="184" t="s">
        <v>403</v>
      </c>
      <c r="AL15" s="186" t="s">
        <v>404</v>
      </c>
      <c r="AM15" s="186"/>
      <c r="AN15" s="186"/>
      <c r="AO15" s="186"/>
      <c r="AP15" s="186" t="s">
        <v>405</v>
      </c>
      <c r="AQ15" s="186"/>
      <c r="AR15" s="185"/>
      <c r="AS15" s="184"/>
      <c r="AT15" s="184" t="s">
        <v>406</v>
      </c>
      <c r="AU15" s="187" t="s">
        <v>407</v>
      </c>
      <c r="AV15" s="183" t="s">
        <v>398</v>
      </c>
      <c r="AW15" s="183" t="s">
        <v>398</v>
      </c>
      <c r="AX15" s="246" t="s">
        <v>303</v>
      </c>
      <c r="AY15" s="344">
        <v>4</v>
      </c>
      <c r="AZ15" s="344">
        <v>4</v>
      </c>
      <c r="BA15" s="344" t="s">
        <v>12</v>
      </c>
      <c r="BB15" s="344">
        <v>4</v>
      </c>
      <c r="BC15" s="344" t="s">
        <v>12</v>
      </c>
      <c r="BD15" s="344">
        <v>3</v>
      </c>
      <c r="BE15" s="345">
        <v>0</v>
      </c>
      <c r="BF15" s="345" t="s">
        <v>566</v>
      </c>
      <c r="BG15" s="345">
        <v>0</v>
      </c>
      <c r="BH15" s="344" t="s">
        <v>541</v>
      </c>
      <c r="BI15" s="344" t="s">
        <v>541</v>
      </c>
      <c r="BJ15" s="344" t="s">
        <v>12</v>
      </c>
      <c r="BK15" s="344" t="s">
        <v>12</v>
      </c>
      <c r="BL15" s="343" t="s">
        <v>43</v>
      </c>
      <c r="BM15" s="344" t="s">
        <v>546</v>
      </c>
      <c r="BN15" s="77"/>
      <c r="BO15" s="77"/>
      <c r="BP15" s="77"/>
      <c r="BQ15" s="77"/>
      <c r="BR15" s="77"/>
      <c r="BS15" s="77"/>
      <c r="BT15" s="77"/>
      <c r="BU15" s="77"/>
      <c r="BV15" s="77"/>
      <c r="BW15" s="77"/>
    </row>
    <row r="16" spans="1:75">
      <c r="A16" s="248">
        <f>SUM(A15)+1</f>
        <v>9</v>
      </c>
      <c r="B16" s="249">
        <v>41775</v>
      </c>
      <c r="C16" s="250" t="s">
        <v>324</v>
      </c>
      <c r="D16" s="251" t="s">
        <v>325</v>
      </c>
      <c r="E16" s="251" t="s">
        <v>80</v>
      </c>
      <c r="F16" s="252">
        <v>23804</v>
      </c>
      <c r="G16" s="233">
        <f>INT((B16-F16)/365.25)</f>
        <v>49</v>
      </c>
      <c r="H16" s="253" t="s">
        <v>9</v>
      </c>
      <c r="I16" s="253" t="s">
        <v>10</v>
      </c>
      <c r="J16" s="238" t="s">
        <v>316</v>
      </c>
      <c r="K16" s="253" t="s">
        <v>147</v>
      </c>
      <c r="L16" s="238" t="s">
        <v>593</v>
      </c>
      <c r="M16" s="129" t="s">
        <v>11</v>
      </c>
      <c r="N16" s="129" t="s">
        <v>11</v>
      </c>
      <c r="O16" s="129"/>
      <c r="P16" s="129"/>
      <c r="Q16" s="129"/>
      <c r="R16" s="371" t="s">
        <v>11</v>
      </c>
      <c r="S16" s="371"/>
      <c r="T16" s="121"/>
      <c r="U16" s="290"/>
      <c r="V16" s="290"/>
      <c r="W16" s="290"/>
      <c r="X16" s="290"/>
      <c r="Y16" s="291"/>
      <c r="Z16" s="291"/>
      <c r="AA16" s="291"/>
      <c r="AB16" s="291"/>
      <c r="AC16" s="290"/>
      <c r="AD16" s="290"/>
      <c r="AE16" s="319"/>
      <c r="AX16" s="251" t="s">
        <v>80</v>
      </c>
      <c r="AY16" s="343">
        <v>4</v>
      </c>
      <c r="AZ16" s="343">
        <v>4</v>
      </c>
      <c r="BA16" s="343" t="s">
        <v>12</v>
      </c>
      <c r="BB16" s="343">
        <v>4</v>
      </c>
      <c r="BC16" s="343" t="s">
        <v>12</v>
      </c>
      <c r="BD16" s="343">
        <v>2</v>
      </c>
      <c r="BE16" s="343">
        <v>4</v>
      </c>
      <c r="BF16" s="343" t="s">
        <v>565</v>
      </c>
      <c r="BG16" s="343">
        <v>5</v>
      </c>
      <c r="BH16" s="343" t="s">
        <v>541</v>
      </c>
      <c r="BI16" s="343" t="s">
        <v>541</v>
      </c>
      <c r="BJ16" s="343" t="s">
        <v>541</v>
      </c>
      <c r="BK16" s="343" t="s">
        <v>12</v>
      </c>
      <c r="BL16" s="343" t="s">
        <v>43</v>
      </c>
      <c r="BM16" s="343" t="s">
        <v>546</v>
      </c>
    </row>
    <row r="17" spans="1:75" s="100" customFormat="1">
      <c r="A17" s="248">
        <f>SUM(A16)+1</f>
        <v>10</v>
      </c>
      <c r="B17" s="254">
        <v>41981</v>
      </c>
      <c r="C17" s="255" t="s">
        <v>34</v>
      </c>
      <c r="D17" s="255" t="s">
        <v>287</v>
      </c>
      <c r="E17" s="256" t="s">
        <v>55</v>
      </c>
      <c r="F17" s="232">
        <v>27436</v>
      </c>
      <c r="G17" s="233">
        <f>INT((B17-F17)/365.25)</f>
        <v>39</v>
      </c>
      <c r="H17" s="257" t="s">
        <v>9</v>
      </c>
      <c r="I17" s="258" t="s">
        <v>10</v>
      </c>
      <c r="J17" s="258" t="s">
        <v>316</v>
      </c>
      <c r="K17" s="258" t="s">
        <v>147</v>
      </c>
      <c r="L17" s="238" t="s">
        <v>593</v>
      </c>
      <c r="M17" s="137" t="s">
        <v>11</v>
      </c>
      <c r="N17" s="137" t="s">
        <v>11</v>
      </c>
      <c r="O17" s="137"/>
      <c r="P17" s="137" t="s">
        <v>11</v>
      </c>
      <c r="Q17" s="137"/>
      <c r="R17" s="375" t="s">
        <v>11</v>
      </c>
      <c r="S17" s="375"/>
      <c r="T17" s="23"/>
      <c r="U17" s="173"/>
      <c r="V17" s="179"/>
      <c r="W17" s="180"/>
      <c r="X17" s="180"/>
      <c r="Y17" s="173"/>
      <c r="Z17" s="173"/>
      <c r="AA17" s="173"/>
      <c r="AB17" s="180"/>
      <c r="AC17" s="180"/>
      <c r="AD17" s="181"/>
      <c r="AE17" s="320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256" t="s">
        <v>55</v>
      </c>
      <c r="AY17" s="343">
        <v>4</v>
      </c>
      <c r="AZ17" s="343">
        <v>4</v>
      </c>
      <c r="BA17" s="343" t="s">
        <v>12</v>
      </c>
      <c r="BB17" s="343">
        <v>4</v>
      </c>
      <c r="BC17" s="343" t="s">
        <v>12</v>
      </c>
      <c r="BD17" s="343">
        <v>3</v>
      </c>
      <c r="BE17" s="343">
        <v>5</v>
      </c>
      <c r="BF17" s="343"/>
      <c r="BG17" s="343">
        <v>5</v>
      </c>
      <c r="BH17" s="343" t="s">
        <v>541</v>
      </c>
      <c r="BI17" s="343" t="s">
        <v>541</v>
      </c>
      <c r="BJ17" s="343" t="s">
        <v>541</v>
      </c>
      <c r="BK17" s="343" t="s">
        <v>12</v>
      </c>
      <c r="BL17" s="343" t="s">
        <v>43</v>
      </c>
      <c r="BM17" s="343" t="s">
        <v>546</v>
      </c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</row>
    <row r="18" spans="1:75" s="173" customFormat="1">
      <c r="A18" s="171"/>
      <c r="B18" s="172"/>
      <c r="E18" s="174"/>
      <c r="F18" s="175"/>
      <c r="G18" s="176"/>
      <c r="H18" s="177"/>
      <c r="I18" s="178"/>
      <c r="J18" s="178"/>
      <c r="K18" s="178"/>
      <c r="L18" s="136"/>
      <c r="M18" s="178"/>
      <c r="N18" s="178"/>
      <c r="O18" s="178"/>
      <c r="P18" s="178"/>
      <c r="Q18" s="178"/>
      <c r="R18" s="178"/>
      <c r="S18" s="178"/>
      <c r="V18" s="179"/>
      <c r="W18" s="180"/>
      <c r="X18" s="180"/>
      <c r="AB18" s="180"/>
      <c r="AC18" s="180"/>
      <c r="AD18" s="181"/>
      <c r="AE18" s="320"/>
      <c r="AX18" s="174"/>
      <c r="AY18" s="343"/>
      <c r="AZ18" s="343"/>
      <c r="BA18" s="343"/>
      <c r="BB18" s="343"/>
      <c r="BC18" s="343"/>
      <c r="BD18" s="343"/>
      <c r="BE18" s="343"/>
      <c r="BF18" s="343"/>
      <c r="BG18" s="343"/>
      <c r="BH18" s="343"/>
      <c r="BI18" s="343"/>
      <c r="BJ18" s="343"/>
      <c r="BK18" s="343"/>
      <c r="BL18" s="343"/>
      <c r="BM18" s="343"/>
    </row>
    <row r="19" spans="1:75" s="173" customFormat="1">
      <c r="A19" s="112" t="s">
        <v>537</v>
      </c>
      <c r="B19" s="172"/>
      <c r="E19" s="174"/>
      <c r="F19" s="175"/>
      <c r="G19" s="176"/>
      <c r="H19" s="177"/>
      <c r="I19" s="178"/>
      <c r="J19" s="178"/>
      <c r="K19" s="178"/>
      <c r="L19" s="136"/>
      <c r="M19" s="178"/>
      <c r="N19" s="178"/>
      <c r="O19" s="178"/>
      <c r="P19" s="178"/>
      <c r="Q19" s="178"/>
      <c r="R19" s="178"/>
      <c r="S19" s="178"/>
      <c r="V19" s="179"/>
      <c r="W19" s="180"/>
      <c r="X19" s="180"/>
      <c r="AB19" s="180"/>
      <c r="AC19" s="180"/>
      <c r="AD19" s="181"/>
      <c r="AE19" s="320"/>
      <c r="AX19" s="174"/>
      <c r="AY19" s="343"/>
      <c r="AZ19" s="343"/>
      <c r="BA19" s="343"/>
      <c r="BB19" s="343"/>
      <c r="BC19" s="343"/>
      <c r="BD19" s="343"/>
      <c r="BE19" s="343"/>
      <c r="BF19" s="343"/>
      <c r="BG19" s="343"/>
      <c r="BH19" s="343"/>
      <c r="BI19" s="343"/>
      <c r="BJ19" s="343"/>
      <c r="BK19" s="343"/>
      <c r="BL19" s="343"/>
      <c r="BM19" s="343"/>
    </row>
    <row r="20" spans="1:75" s="57" customFormat="1">
      <c r="A20" s="51">
        <v>1</v>
      </c>
      <c r="B20" s="52">
        <v>41507</v>
      </c>
      <c r="C20" s="19" t="s">
        <v>63</v>
      </c>
      <c r="D20" s="19" t="s">
        <v>64</v>
      </c>
      <c r="E20" s="19" t="s">
        <v>96</v>
      </c>
      <c r="F20" s="54">
        <v>27839</v>
      </c>
      <c r="G20" s="55">
        <v>38</v>
      </c>
      <c r="H20" s="55" t="s">
        <v>9</v>
      </c>
      <c r="I20" s="55" t="s">
        <v>10</v>
      </c>
      <c r="J20" s="55" t="s">
        <v>323</v>
      </c>
      <c r="K20" s="55" t="s">
        <v>148</v>
      </c>
      <c r="L20" s="55" t="s">
        <v>299</v>
      </c>
      <c r="M20" s="129"/>
      <c r="N20" s="129" t="s">
        <v>11</v>
      </c>
      <c r="O20" s="129"/>
      <c r="P20" s="129"/>
      <c r="Q20" s="129"/>
      <c r="R20" s="371" t="s">
        <v>608</v>
      </c>
      <c r="S20" s="371" t="s">
        <v>628</v>
      </c>
      <c r="T20" s="121"/>
      <c r="U20" s="20"/>
      <c r="V20" s="20"/>
      <c r="W20" s="20"/>
      <c r="X20" s="20"/>
      <c r="Y20" s="35"/>
      <c r="Z20" s="35"/>
      <c r="AA20" s="35"/>
      <c r="AB20" s="35"/>
      <c r="AC20" s="20"/>
      <c r="AD20" s="20"/>
      <c r="AE20" s="31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9" t="s">
        <v>96</v>
      </c>
      <c r="AY20" s="343">
        <v>3</v>
      </c>
      <c r="AZ20" s="343">
        <v>3</v>
      </c>
      <c r="BA20" s="343" t="s">
        <v>12</v>
      </c>
      <c r="BB20" s="346">
        <v>0</v>
      </c>
      <c r="BC20" s="346" t="s">
        <v>562</v>
      </c>
      <c r="BD20" s="346">
        <v>0</v>
      </c>
      <c r="BE20" s="343">
        <v>6</v>
      </c>
      <c r="BF20" s="343" t="s">
        <v>12</v>
      </c>
      <c r="BG20" s="343">
        <v>6</v>
      </c>
      <c r="BH20" s="343" t="s">
        <v>551</v>
      </c>
      <c r="BI20" s="343" t="s">
        <v>541</v>
      </c>
      <c r="BJ20" s="343" t="s">
        <v>546</v>
      </c>
      <c r="BK20" s="343" t="s">
        <v>546</v>
      </c>
      <c r="BL20" s="343" t="s">
        <v>554</v>
      </c>
      <c r="BM20" s="343" t="s">
        <v>546</v>
      </c>
      <c r="BN20" s="21"/>
      <c r="BO20" s="21"/>
      <c r="BP20" s="21"/>
      <c r="BQ20" s="21"/>
      <c r="BR20" s="21"/>
      <c r="BS20" s="21"/>
      <c r="BT20" s="21"/>
      <c r="BU20" s="21"/>
      <c r="BV20" s="21"/>
      <c r="BW20" s="21"/>
    </row>
    <row r="21" spans="1:75" s="57" customFormat="1">
      <c r="A21" s="51">
        <f t="shared" ref="A21:A50" si="0">A20+1</f>
        <v>2</v>
      </c>
      <c r="B21" s="52">
        <v>41508</v>
      </c>
      <c r="C21" s="53" t="s">
        <v>109</v>
      </c>
      <c r="D21" s="53" t="s">
        <v>110</v>
      </c>
      <c r="E21" s="53" t="s">
        <v>95</v>
      </c>
      <c r="F21" s="54">
        <v>19503</v>
      </c>
      <c r="G21" s="55">
        <v>59</v>
      </c>
      <c r="H21" s="55" t="s">
        <v>9</v>
      </c>
      <c r="I21" s="55" t="s">
        <v>10</v>
      </c>
      <c r="J21" s="55" t="s">
        <v>323</v>
      </c>
      <c r="K21" s="55" t="s">
        <v>147</v>
      </c>
      <c r="L21" s="55" t="s">
        <v>299</v>
      </c>
      <c r="M21" s="129"/>
      <c r="N21" s="129" t="s">
        <v>11</v>
      </c>
      <c r="O21" s="129"/>
      <c r="P21" s="129"/>
      <c r="Q21" s="129"/>
      <c r="R21" s="371" t="s">
        <v>608</v>
      </c>
      <c r="S21" s="371" t="s">
        <v>629</v>
      </c>
      <c r="T21" s="121"/>
      <c r="U21" s="20"/>
      <c r="V21" s="20"/>
      <c r="W21" s="20"/>
      <c r="X21" s="20"/>
      <c r="Y21" s="35"/>
      <c r="Z21" s="35"/>
      <c r="AA21" s="35"/>
      <c r="AB21" s="35"/>
      <c r="AC21" s="20"/>
      <c r="AD21" s="20"/>
      <c r="AE21" s="31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53" t="s">
        <v>95</v>
      </c>
      <c r="AY21" s="343">
        <v>4</v>
      </c>
      <c r="AZ21" s="343">
        <v>4</v>
      </c>
      <c r="BA21" s="343" t="s">
        <v>12</v>
      </c>
      <c r="BB21" s="346">
        <v>0</v>
      </c>
      <c r="BC21" s="346" t="s">
        <v>566</v>
      </c>
      <c r="BD21" s="346">
        <v>0</v>
      </c>
      <c r="BE21" s="343">
        <v>5</v>
      </c>
      <c r="BF21" s="343" t="s">
        <v>12</v>
      </c>
      <c r="BG21" s="343">
        <v>5</v>
      </c>
      <c r="BH21" s="343" t="s">
        <v>541</v>
      </c>
      <c r="BI21" s="343" t="s">
        <v>541</v>
      </c>
      <c r="BJ21" s="343" t="s">
        <v>546</v>
      </c>
      <c r="BK21" s="343" t="s">
        <v>546</v>
      </c>
      <c r="BL21" s="343" t="s">
        <v>554</v>
      </c>
      <c r="BM21" s="343" t="s">
        <v>546</v>
      </c>
      <c r="BN21" s="21"/>
      <c r="BO21" s="21"/>
      <c r="BP21" s="21"/>
      <c r="BQ21" s="21"/>
      <c r="BR21" s="21"/>
      <c r="BS21" s="21"/>
      <c r="BT21" s="21"/>
      <c r="BU21" s="21"/>
      <c r="BV21" s="21"/>
      <c r="BW21" s="21"/>
    </row>
    <row r="22" spans="1:75" s="57" customFormat="1">
      <c r="A22" s="51">
        <f t="shared" si="0"/>
        <v>3</v>
      </c>
      <c r="B22" s="52">
        <v>41508</v>
      </c>
      <c r="C22" s="53" t="s">
        <v>107</v>
      </c>
      <c r="D22" s="53" t="s">
        <v>108</v>
      </c>
      <c r="E22" s="53" t="s">
        <v>94</v>
      </c>
      <c r="F22" s="54">
        <v>20961</v>
      </c>
      <c r="G22" s="55">
        <v>48</v>
      </c>
      <c r="H22" s="55" t="s">
        <v>9</v>
      </c>
      <c r="I22" s="55" t="s">
        <v>10</v>
      </c>
      <c r="J22" s="55" t="s">
        <v>323</v>
      </c>
      <c r="K22" s="55" t="s">
        <v>147</v>
      </c>
      <c r="L22" s="55" t="s">
        <v>299</v>
      </c>
      <c r="M22" s="129"/>
      <c r="N22" s="129" t="s">
        <v>11</v>
      </c>
      <c r="O22" s="129"/>
      <c r="P22" s="129"/>
      <c r="Q22" s="129"/>
      <c r="R22" s="371" t="s">
        <v>608</v>
      </c>
      <c r="S22" s="371" t="s">
        <v>630</v>
      </c>
      <c r="T22" s="121"/>
      <c r="U22" s="20"/>
      <c r="V22" s="20"/>
      <c r="W22" s="20"/>
      <c r="X22" s="20"/>
      <c r="Y22" s="35"/>
      <c r="Z22" s="35"/>
      <c r="AA22" s="35"/>
      <c r="AB22" s="35"/>
      <c r="AC22" s="20"/>
      <c r="AD22" s="20"/>
      <c r="AE22" s="314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53" t="s">
        <v>94</v>
      </c>
      <c r="AY22" s="343">
        <v>4</v>
      </c>
      <c r="AZ22" s="343">
        <v>4</v>
      </c>
      <c r="BA22" s="343" t="s">
        <v>12</v>
      </c>
      <c r="BB22" s="346">
        <v>0</v>
      </c>
      <c r="BC22" s="346" t="s">
        <v>566</v>
      </c>
      <c r="BD22" s="346">
        <v>0</v>
      </c>
      <c r="BE22" s="343">
        <v>5</v>
      </c>
      <c r="BF22" s="343" t="s">
        <v>564</v>
      </c>
      <c r="BG22" s="343">
        <v>5</v>
      </c>
      <c r="BH22" s="343" t="s">
        <v>541</v>
      </c>
      <c r="BI22" s="343" t="s">
        <v>541</v>
      </c>
      <c r="BJ22" s="343" t="s">
        <v>546</v>
      </c>
      <c r="BK22" s="343" t="s">
        <v>546</v>
      </c>
      <c r="BL22" s="343" t="s">
        <v>554</v>
      </c>
      <c r="BM22" s="343" t="s">
        <v>546</v>
      </c>
      <c r="BN22" s="21"/>
      <c r="BO22" s="21"/>
      <c r="BP22" s="21"/>
      <c r="BQ22" s="21"/>
      <c r="BR22" s="21"/>
      <c r="BS22" s="21"/>
      <c r="BT22" s="21"/>
      <c r="BU22" s="21"/>
      <c r="BV22" s="21"/>
      <c r="BW22" s="21"/>
    </row>
    <row r="23" spans="1:75" s="57" customFormat="1">
      <c r="A23" s="51">
        <f t="shared" si="0"/>
        <v>4</v>
      </c>
      <c r="B23" s="52">
        <v>41514</v>
      </c>
      <c r="C23" s="53" t="s">
        <v>18</v>
      </c>
      <c r="D23" s="53" t="s">
        <v>111</v>
      </c>
      <c r="E23" s="53" t="s">
        <v>93</v>
      </c>
      <c r="F23" s="54">
        <v>28060</v>
      </c>
      <c r="G23" s="55">
        <v>38</v>
      </c>
      <c r="H23" s="55" t="s">
        <v>9</v>
      </c>
      <c r="I23" s="55" t="s">
        <v>10</v>
      </c>
      <c r="J23" s="55" t="s">
        <v>323</v>
      </c>
      <c r="K23" s="55" t="s">
        <v>148</v>
      </c>
      <c r="L23" s="55" t="s">
        <v>365</v>
      </c>
      <c r="M23" s="129"/>
      <c r="N23" s="129" t="s">
        <v>11</v>
      </c>
      <c r="O23" s="129"/>
      <c r="P23" s="129"/>
      <c r="Q23" s="129"/>
      <c r="R23" s="371" t="s">
        <v>608</v>
      </c>
      <c r="S23" s="371" t="s">
        <v>630</v>
      </c>
      <c r="T23" s="121"/>
      <c r="U23" s="20"/>
      <c r="V23" s="20"/>
      <c r="W23" s="20"/>
      <c r="X23" s="20"/>
      <c r="Y23" s="35"/>
      <c r="Z23" s="35"/>
      <c r="AA23" s="35"/>
      <c r="AB23" s="35"/>
      <c r="AC23" s="20"/>
      <c r="AD23" s="20"/>
      <c r="AE23" s="314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53" t="s">
        <v>93</v>
      </c>
      <c r="AY23" s="402">
        <v>0</v>
      </c>
      <c r="AZ23" s="402">
        <v>0</v>
      </c>
      <c r="BA23" s="402"/>
      <c r="BB23" s="402">
        <v>0</v>
      </c>
      <c r="BC23" s="402"/>
      <c r="BD23" s="402">
        <v>0</v>
      </c>
      <c r="BE23" s="402">
        <v>0</v>
      </c>
      <c r="BF23" s="402"/>
      <c r="BG23" s="402">
        <v>0</v>
      </c>
      <c r="BH23" s="403" t="s">
        <v>546</v>
      </c>
      <c r="BI23" s="403" t="s">
        <v>546</v>
      </c>
      <c r="BJ23" s="403" t="s">
        <v>546</v>
      </c>
      <c r="BK23" s="403" t="s">
        <v>546</v>
      </c>
      <c r="BL23" s="403" t="s">
        <v>554</v>
      </c>
      <c r="BM23" s="403" t="s">
        <v>546</v>
      </c>
      <c r="BN23" s="404" t="s">
        <v>553</v>
      </c>
      <c r="BO23" s="21"/>
      <c r="BP23" s="21"/>
      <c r="BQ23" s="21"/>
      <c r="BR23" s="21"/>
      <c r="BS23" s="21"/>
      <c r="BT23" s="21"/>
      <c r="BU23" s="21"/>
      <c r="BV23" s="21"/>
      <c r="BW23" s="21"/>
    </row>
    <row r="24" spans="1:75" s="57" customFormat="1">
      <c r="A24" s="51">
        <f t="shared" si="0"/>
        <v>5</v>
      </c>
      <c r="B24" s="52">
        <v>41515</v>
      </c>
      <c r="C24" s="53" t="s">
        <v>112</v>
      </c>
      <c r="D24" s="53" t="s">
        <v>113</v>
      </c>
      <c r="E24" s="53" t="s">
        <v>92</v>
      </c>
      <c r="F24" s="54">
        <v>27205</v>
      </c>
      <c r="G24" s="55">
        <v>39</v>
      </c>
      <c r="H24" s="55" t="s">
        <v>9</v>
      </c>
      <c r="I24" s="55" t="s">
        <v>10</v>
      </c>
      <c r="J24" s="55" t="s">
        <v>323</v>
      </c>
      <c r="K24" s="55" t="s">
        <v>148</v>
      </c>
      <c r="L24" s="55" t="s">
        <v>299</v>
      </c>
      <c r="M24" s="129"/>
      <c r="N24" s="129" t="s">
        <v>11</v>
      </c>
      <c r="O24" s="129"/>
      <c r="P24" s="129"/>
      <c r="Q24" s="129"/>
      <c r="R24" s="371" t="s">
        <v>608</v>
      </c>
      <c r="S24" s="371" t="s">
        <v>631</v>
      </c>
      <c r="T24" s="121"/>
      <c r="U24" s="20"/>
      <c r="V24" s="20"/>
      <c r="W24" s="20"/>
      <c r="X24" s="20"/>
      <c r="Y24" s="35"/>
      <c r="Z24" s="35"/>
      <c r="AA24" s="35"/>
      <c r="AB24" s="35"/>
      <c r="AC24" s="20"/>
      <c r="AD24" s="20"/>
      <c r="AE24" s="314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53" t="s">
        <v>92</v>
      </c>
      <c r="AY24" s="343">
        <v>4</v>
      </c>
      <c r="AZ24" s="346">
        <v>0</v>
      </c>
      <c r="BA24" s="343" t="s">
        <v>567</v>
      </c>
      <c r="BB24" s="346">
        <v>0</v>
      </c>
      <c r="BC24" s="346" t="s">
        <v>566</v>
      </c>
      <c r="BD24" s="346">
        <v>0</v>
      </c>
      <c r="BE24" s="343">
        <v>5</v>
      </c>
      <c r="BF24" s="343" t="s">
        <v>564</v>
      </c>
      <c r="BG24" s="343">
        <v>6</v>
      </c>
      <c r="BH24" s="343" t="s">
        <v>541</v>
      </c>
      <c r="BI24" s="343" t="s">
        <v>541</v>
      </c>
      <c r="BJ24" s="343" t="s">
        <v>546</v>
      </c>
      <c r="BK24" s="343" t="s">
        <v>546</v>
      </c>
      <c r="BL24" s="343" t="s">
        <v>554</v>
      </c>
      <c r="BM24" s="343" t="s">
        <v>546</v>
      </c>
      <c r="BN24" s="21"/>
      <c r="BO24" s="21"/>
      <c r="BP24" s="21"/>
      <c r="BQ24" s="21"/>
      <c r="BR24" s="21"/>
      <c r="BS24" s="21"/>
      <c r="BT24" s="21"/>
      <c r="BU24" s="21"/>
      <c r="BV24" s="21"/>
      <c r="BW24" s="21"/>
    </row>
    <row r="25" spans="1:75" s="57" customFormat="1">
      <c r="A25" s="51">
        <f>SUM(A24)+1</f>
        <v>6</v>
      </c>
      <c r="B25" s="52" t="s">
        <v>142</v>
      </c>
      <c r="C25" s="53" t="s">
        <v>66</v>
      </c>
      <c r="D25" s="53" t="s">
        <v>114</v>
      </c>
      <c r="E25" s="53" t="s">
        <v>90</v>
      </c>
      <c r="F25" s="54">
        <v>28997</v>
      </c>
      <c r="G25" s="55">
        <v>35</v>
      </c>
      <c r="H25" s="55" t="s">
        <v>9</v>
      </c>
      <c r="I25" s="55" t="s">
        <v>10</v>
      </c>
      <c r="J25" s="55" t="s">
        <v>323</v>
      </c>
      <c r="K25" s="111" t="s">
        <v>148</v>
      </c>
      <c r="L25" s="55" t="s">
        <v>299</v>
      </c>
      <c r="M25" s="129" t="s">
        <v>11</v>
      </c>
      <c r="N25" s="129" t="s">
        <v>11</v>
      </c>
      <c r="O25" s="129"/>
      <c r="P25" s="129"/>
      <c r="Q25" s="129"/>
      <c r="R25" s="371" t="s">
        <v>608</v>
      </c>
      <c r="S25" s="371" t="s">
        <v>630</v>
      </c>
      <c r="T25" s="121"/>
      <c r="U25" s="20"/>
      <c r="V25" s="20"/>
      <c r="W25" s="20"/>
      <c r="X25" s="20"/>
      <c r="Y25" s="35"/>
      <c r="Z25" s="35"/>
      <c r="AA25" s="35"/>
      <c r="AB25" s="35"/>
      <c r="AC25" s="20"/>
      <c r="AD25" s="20"/>
      <c r="AE25" s="314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53" t="s">
        <v>90</v>
      </c>
      <c r="AY25" s="343">
        <v>4</v>
      </c>
      <c r="AZ25" s="343">
        <v>4</v>
      </c>
      <c r="BA25" s="343" t="s">
        <v>12</v>
      </c>
      <c r="BB25" s="346">
        <v>0</v>
      </c>
      <c r="BC25" s="346" t="s">
        <v>562</v>
      </c>
      <c r="BD25" s="346">
        <v>0</v>
      </c>
      <c r="BE25" s="343">
        <v>5</v>
      </c>
      <c r="BF25" s="343" t="s">
        <v>564</v>
      </c>
      <c r="BG25" s="343">
        <v>6</v>
      </c>
      <c r="BH25" s="343" t="s">
        <v>541</v>
      </c>
      <c r="BI25" s="343" t="s">
        <v>541</v>
      </c>
      <c r="BJ25" s="343" t="s">
        <v>546</v>
      </c>
      <c r="BK25" s="343" t="s">
        <v>546</v>
      </c>
      <c r="BL25" s="343" t="s">
        <v>600</v>
      </c>
      <c r="BM25" s="343" t="s">
        <v>546</v>
      </c>
      <c r="BN25" s="21"/>
      <c r="BO25" s="21"/>
      <c r="BP25" s="21"/>
      <c r="BQ25" s="21"/>
      <c r="BR25" s="21"/>
      <c r="BS25" s="21"/>
      <c r="BT25" s="21"/>
      <c r="BU25" s="21"/>
      <c r="BV25" s="21"/>
      <c r="BW25" s="21"/>
    </row>
    <row r="26" spans="1:75" s="57" customFormat="1">
      <c r="A26" s="51">
        <f t="shared" si="0"/>
        <v>7</v>
      </c>
      <c r="B26" s="52">
        <v>41597</v>
      </c>
      <c r="C26" s="53" t="s">
        <v>115</v>
      </c>
      <c r="D26" s="53" t="s">
        <v>116</v>
      </c>
      <c r="E26" s="53" t="s">
        <v>89</v>
      </c>
      <c r="F26" s="54">
        <v>28822</v>
      </c>
      <c r="G26" s="55">
        <v>35</v>
      </c>
      <c r="H26" s="55" t="s">
        <v>9</v>
      </c>
      <c r="I26" s="55" t="s">
        <v>10</v>
      </c>
      <c r="J26" s="55" t="s">
        <v>323</v>
      </c>
      <c r="K26" s="111" t="s">
        <v>148</v>
      </c>
      <c r="L26" s="55" t="s">
        <v>299</v>
      </c>
      <c r="M26" s="129" t="s">
        <v>11</v>
      </c>
      <c r="N26" s="129"/>
      <c r="O26" s="129"/>
      <c r="P26" s="129"/>
      <c r="Q26" s="129"/>
      <c r="R26" s="371" t="s">
        <v>608</v>
      </c>
      <c r="S26" s="371" t="s">
        <v>632</v>
      </c>
      <c r="T26" s="121"/>
      <c r="U26" s="20"/>
      <c r="V26" s="20"/>
      <c r="W26" s="20"/>
      <c r="X26" s="20"/>
      <c r="Y26" s="35"/>
      <c r="Z26" s="35"/>
      <c r="AA26" s="35"/>
      <c r="AB26" s="35"/>
      <c r="AC26" s="20"/>
      <c r="AD26" s="20"/>
      <c r="AE26" s="314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53" t="s">
        <v>89</v>
      </c>
      <c r="AY26" s="343">
        <v>4</v>
      </c>
      <c r="AZ26" s="343">
        <v>4</v>
      </c>
      <c r="BA26" s="343" t="s">
        <v>12</v>
      </c>
      <c r="BB26" s="346">
        <v>0</v>
      </c>
      <c r="BC26" s="346" t="s">
        <v>566</v>
      </c>
      <c r="BD26" s="346">
        <v>0</v>
      </c>
      <c r="BE26" s="343">
        <v>5</v>
      </c>
      <c r="BF26" s="343" t="s">
        <v>564</v>
      </c>
      <c r="BG26" s="343">
        <v>7</v>
      </c>
      <c r="BH26" s="343" t="s">
        <v>541</v>
      </c>
      <c r="BI26" s="343" t="s">
        <v>541</v>
      </c>
      <c r="BJ26" s="343" t="s">
        <v>546</v>
      </c>
      <c r="BK26" s="343" t="s">
        <v>546</v>
      </c>
      <c r="BL26" s="343" t="s">
        <v>554</v>
      </c>
      <c r="BM26" s="343" t="s">
        <v>546</v>
      </c>
      <c r="BN26" s="21"/>
      <c r="BO26" s="21"/>
      <c r="BP26" s="21"/>
      <c r="BQ26" s="21"/>
      <c r="BR26" s="21"/>
      <c r="BS26" s="21"/>
      <c r="BT26" s="21"/>
      <c r="BU26" s="21"/>
      <c r="BV26" s="21"/>
      <c r="BW26" s="21"/>
    </row>
    <row r="27" spans="1:75" s="57" customFormat="1">
      <c r="A27" s="51">
        <f t="shared" si="0"/>
        <v>8</v>
      </c>
      <c r="B27" s="52">
        <v>41597</v>
      </c>
      <c r="C27" s="53" t="s">
        <v>117</v>
      </c>
      <c r="D27" s="53" t="s">
        <v>14</v>
      </c>
      <c r="E27" s="53" t="s">
        <v>88</v>
      </c>
      <c r="F27" s="54">
        <v>20173</v>
      </c>
      <c r="G27" s="55">
        <v>58</v>
      </c>
      <c r="H27" s="55" t="s">
        <v>9</v>
      </c>
      <c r="I27" s="55" t="s">
        <v>10</v>
      </c>
      <c r="J27" s="55" t="s">
        <v>323</v>
      </c>
      <c r="K27" s="111" t="s">
        <v>148</v>
      </c>
      <c r="L27" s="55" t="s">
        <v>299</v>
      </c>
      <c r="M27" s="129" t="s">
        <v>11</v>
      </c>
      <c r="N27" s="129" t="s">
        <v>11</v>
      </c>
      <c r="O27" s="129"/>
      <c r="P27" s="129"/>
      <c r="Q27" s="129"/>
      <c r="R27" s="371" t="s">
        <v>608</v>
      </c>
      <c r="S27" s="371" t="s">
        <v>615</v>
      </c>
      <c r="T27" s="121"/>
      <c r="U27" s="20"/>
      <c r="V27" s="20"/>
      <c r="W27" s="20"/>
      <c r="X27" s="20"/>
      <c r="Y27" s="35"/>
      <c r="Z27" s="35"/>
      <c r="AA27" s="35"/>
      <c r="AB27" s="35"/>
      <c r="AC27" s="20"/>
      <c r="AD27" s="20"/>
      <c r="AE27" s="314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53" t="s">
        <v>88</v>
      </c>
      <c r="AY27" s="343">
        <v>4</v>
      </c>
      <c r="AZ27" s="343">
        <v>4</v>
      </c>
      <c r="BA27" s="343" t="s">
        <v>12</v>
      </c>
      <c r="BB27" s="346">
        <v>0</v>
      </c>
      <c r="BC27" s="346" t="s">
        <v>566</v>
      </c>
      <c r="BD27" s="346">
        <v>0</v>
      </c>
      <c r="BE27" s="343">
        <v>5</v>
      </c>
      <c r="BF27" s="343" t="s">
        <v>12</v>
      </c>
      <c r="BG27" s="343">
        <v>5</v>
      </c>
      <c r="BH27" s="343" t="s">
        <v>541</v>
      </c>
      <c r="BI27" s="343" t="s">
        <v>541</v>
      </c>
      <c r="BJ27" s="343" t="s">
        <v>546</v>
      </c>
      <c r="BK27" s="343" t="s">
        <v>546</v>
      </c>
      <c r="BL27" s="343" t="s">
        <v>554</v>
      </c>
      <c r="BM27" s="343" t="s">
        <v>546</v>
      </c>
      <c r="BN27" s="21"/>
      <c r="BO27" s="21"/>
      <c r="BP27" s="21"/>
      <c r="BQ27" s="21"/>
      <c r="BR27" s="21"/>
      <c r="BS27" s="21"/>
      <c r="BT27" s="21"/>
      <c r="BU27" s="21"/>
      <c r="BV27" s="21"/>
      <c r="BW27" s="21"/>
    </row>
    <row r="28" spans="1:75" s="57" customFormat="1">
      <c r="A28" s="51">
        <f t="shared" si="0"/>
        <v>9</v>
      </c>
      <c r="B28" s="52">
        <v>41599</v>
      </c>
      <c r="C28" s="53" t="s">
        <v>118</v>
      </c>
      <c r="D28" s="53" t="s">
        <v>119</v>
      </c>
      <c r="E28" s="53" t="s">
        <v>87</v>
      </c>
      <c r="F28" s="54">
        <v>19142</v>
      </c>
      <c r="G28" s="55">
        <v>60</v>
      </c>
      <c r="H28" s="55" t="s">
        <v>9</v>
      </c>
      <c r="I28" s="55" t="s">
        <v>10</v>
      </c>
      <c r="J28" s="55" t="s">
        <v>323</v>
      </c>
      <c r="K28" s="111" t="s">
        <v>148</v>
      </c>
      <c r="L28" s="55" t="s">
        <v>299</v>
      </c>
      <c r="M28" s="129" t="s">
        <v>11</v>
      </c>
      <c r="N28" s="129" t="s">
        <v>11</v>
      </c>
      <c r="O28" s="129"/>
      <c r="P28" s="129"/>
      <c r="Q28" s="129"/>
      <c r="R28" s="371" t="s">
        <v>608</v>
      </c>
      <c r="S28" s="371" t="s">
        <v>632</v>
      </c>
      <c r="T28" s="121"/>
      <c r="U28" s="20"/>
      <c r="V28" s="20"/>
      <c r="W28" s="20"/>
      <c r="X28" s="20"/>
      <c r="Y28" s="35"/>
      <c r="Z28" s="35"/>
      <c r="AA28" s="35"/>
      <c r="AB28" s="35"/>
      <c r="AC28" s="20"/>
      <c r="AD28" s="20"/>
      <c r="AE28" s="314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53" t="s">
        <v>87</v>
      </c>
      <c r="AY28" s="343">
        <v>4</v>
      </c>
      <c r="AZ28" s="343">
        <v>4</v>
      </c>
      <c r="BA28" s="343" t="s">
        <v>12</v>
      </c>
      <c r="BB28" s="346">
        <v>0</v>
      </c>
      <c r="BC28" s="346" t="s">
        <v>562</v>
      </c>
      <c r="BD28" s="346">
        <v>0</v>
      </c>
      <c r="BE28" s="343">
        <v>5</v>
      </c>
      <c r="BF28" s="343" t="s">
        <v>564</v>
      </c>
      <c r="BG28" s="343">
        <v>5</v>
      </c>
      <c r="BH28" s="343" t="s">
        <v>541</v>
      </c>
      <c r="BI28" s="343" t="s">
        <v>541</v>
      </c>
      <c r="BJ28" s="343" t="s">
        <v>546</v>
      </c>
      <c r="BK28" s="343" t="s">
        <v>546</v>
      </c>
      <c r="BL28" s="343" t="s">
        <v>554</v>
      </c>
      <c r="BM28" s="343" t="s">
        <v>546</v>
      </c>
      <c r="BN28" s="21"/>
      <c r="BO28" s="21"/>
      <c r="BP28" s="21"/>
      <c r="BQ28" s="21"/>
      <c r="BR28" s="21"/>
      <c r="BS28" s="21"/>
      <c r="BT28" s="21"/>
      <c r="BU28" s="21"/>
      <c r="BV28" s="21"/>
      <c r="BW28" s="21"/>
    </row>
    <row r="29" spans="1:75" s="57" customFormat="1">
      <c r="A29" s="51">
        <f t="shared" si="0"/>
        <v>10</v>
      </c>
      <c r="B29" s="52">
        <v>41600</v>
      </c>
      <c r="C29" s="53" t="s">
        <v>120</v>
      </c>
      <c r="D29" s="53" t="s">
        <v>64</v>
      </c>
      <c r="E29" s="53" t="s">
        <v>86</v>
      </c>
      <c r="F29" s="54">
        <v>18080</v>
      </c>
      <c r="G29" s="55">
        <v>64</v>
      </c>
      <c r="H29" s="55" t="s">
        <v>9</v>
      </c>
      <c r="I29" s="55" t="s">
        <v>10</v>
      </c>
      <c r="J29" s="55" t="s">
        <v>323</v>
      </c>
      <c r="K29" s="111" t="s">
        <v>148</v>
      </c>
      <c r="L29" s="55" t="s">
        <v>299</v>
      </c>
      <c r="M29" s="129" t="s">
        <v>11</v>
      </c>
      <c r="N29" s="129" t="s">
        <v>11</v>
      </c>
      <c r="O29" s="129"/>
      <c r="P29" s="129"/>
      <c r="Q29" s="129"/>
      <c r="R29" s="371" t="s">
        <v>608</v>
      </c>
      <c r="S29" s="384" t="s">
        <v>633</v>
      </c>
      <c r="T29" s="121"/>
      <c r="U29" s="20"/>
      <c r="V29" s="20"/>
      <c r="W29" s="20"/>
      <c r="X29" s="20"/>
      <c r="Y29" s="35"/>
      <c r="Z29" s="35"/>
      <c r="AA29" s="35"/>
      <c r="AB29" s="35"/>
      <c r="AC29" s="20"/>
      <c r="AD29" s="20"/>
      <c r="AE29" s="31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53" t="s">
        <v>86</v>
      </c>
      <c r="AY29" s="343">
        <v>4</v>
      </c>
      <c r="AZ29" s="343">
        <v>4</v>
      </c>
      <c r="BA29" s="343" t="s">
        <v>12</v>
      </c>
      <c r="BB29" s="346">
        <v>0</v>
      </c>
      <c r="BC29" s="346" t="s">
        <v>566</v>
      </c>
      <c r="BD29" s="346">
        <v>0</v>
      </c>
      <c r="BE29" s="343">
        <v>5</v>
      </c>
      <c r="BF29" s="343" t="s">
        <v>564</v>
      </c>
      <c r="BG29" s="343">
        <v>5</v>
      </c>
      <c r="BH29" s="343" t="s">
        <v>541</v>
      </c>
      <c r="BI29" s="343" t="s">
        <v>541</v>
      </c>
      <c r="BJ29" s="343" t="s">
        <v>546</v>
      </c>
      <c r="BK29" s="343" t="s">
        <v>546</v>
      </c>
      <c r="BL29" s="343" t="s">
        <v>554</v>
      </c>
      <c r="BM29" s="343" t="s">
        <v>546</v>
      </c>
      <c r="BN29" s="21"/>
      <c r="BO29" s="21"/>
      <c r="BP29" s="21"/>
      <c r="BQ29" s="21"/>
      <c r="BR29" s="21"/>
      <c r="BS29" s="21"/>
      <c r="BT29" s="21"/>
      <c r="BU29" s="21"/>
      <c r="BV29" s="21"/>
      <c r="BW29" s="21"/>
    </row>
    <row r="30" spans="1:75" s="57" customFormat="1">
      <c r="A30" s="51">
        <f t="shared" si="0"/>
        <v>11</v>
      </c>
      <c r="B30" s="52">
        <v>41603</v>
      </c>
      <c r="C30" s="53" t="s">
        <v>122</v>
      </c>
      <c r="D30" s="53" t="s">
        <v>121</v>
      </c>
      <c r="E30" s="53" t="s">
        <v>85</v>
      </c>
      <c r="F30" s="54">
        <v>20400</v>
      </c>
      <c r="G30" s="55">
        <v>58</v>
      </c>
      <c r="H30" s="55" t="s">
        <v>9</v>
      </c>
      <c r="I30" s="55" t="s">
        <v>10</v>
      </c>
      <c r="J30" s="55" t="s">
        <v>323</v>
      </c>
      <c r="K30" s="111" t="s">
        <v>148</v>
      </c>
      <c r="L30" s="55" t="s">
        <v>299</v>
      </c>
      <c r="M30" s="129" t="s">
        <v>11</v>
      </c>
      <c r="N30" s="129" t="s">
        <v>11</v>
      </c>
      <c r="O30" s="129"/>
      <c r="P30" s="129"/>
      <c r="Q30" s="129"/>
      <c r="R30" s="371" t="s">
        <v>608</v>
      </c>
      <c r="S30" s="384" t="s">
        <v>634</v>
      </c>
      <c r="T30" s="121"/>
      <c r="U30" s="20"/>
      <c r="V30" s="20"/>
      <c r="W30" s="20"/>
      <c r="X30" s="20"/>
      <c r="Y30" s="35"/>
      <c r="Z30" s="35"/>
      <c r="AA30" s="35"/>
      <c r="AB30" s="35"/>
      <c r="AC30" s="20"/>
      <c r="AD30" s="20"/>
      <c r="AE30" s="314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53" t="s">
        <v>85</v>
      </c>
      <c r="AY30" s="343">
        <v>4</v>
      </c>
      <c r="AZ30" s="343">
        <v>4</v>
      </c>
      <c r="BA30" s="343" t="s">
        <v>12</v>
      </c>
      <c r="BB30" s="346">
        <v>0</v>
      </c>
      <c r="BC30" s="346" t="s">
        <v>566</v>
      </c>
      <c r="BD30" s="346">
        <v>0</v>
      </c>
      <c r="BE30" s="343">
        <v>5</v>
      </c>
      <c r="BF30" s="343" t="s">
        <v>564</v>
      </c>
      <c r="BG30" s="343">
        <v>4</v>
      </c>
      <c r="BH30" s="343" t="s">
        <v>541</v>
      </c>
      <c r="BI30" s="343" t="s">
        <v>541</v>
      </c>
      <c r="BJ30" s="343" t="s">
        <v>546</v>
      </c>
      <c r="BK30" s="343" t="s">
        <v>546</v>
      </c>
      <c r="BL30" s="343" t="s">
        <v>554</v>
      </c>
      <c r="BM30" s="343" t="s">
        <v>546</v>
      </c>
      <c r="BN30" s="21"/>
      <c r="BO30" s="21"/>
      <c r="BP30" s="21"/>
      <c r="BQ30" s="21"/>
      <c r="BR30" s="21"/>
      <c r="BS30" s="21"/>
      <c r="BT30" s="21"/>
      <c r="BU30" s="21"/>
      <c r="BV30" s="21"/>
      <c r="BW30" s="21"/>
    </row>
    <row r="31" spans="1:75" s="57" customFormat="1">
      <c r="A31" s="51">
        <f t="shared" si="0"/>
        <v>12</v>
      </c>
      <c r="B31" s="52">
        <v>41613</v>
      </c>
      <c r="C31" s="53" t="s">
        <v>123</v>
      </c>
      <c r="D31" s="53" t="s">
        <v>124</v>
      </c>
      <c r="E31" s="53" t="s">
        <v>84</v>
      </c>
      <c r="F31" s="54">
        <v>18332</v>
      </c>
      <c r="G31" s="55">
        <v>63</v>
      </c>
      <c r="H31" s="55" t="s">
        <v>9</v>
      </c>
      <c r="I31" s="55" t="s">
        <v>10</v>
      </c>
      <c r="J31" s="55" t="s">
        <v>323</v>
      </c>
      <c r="K31" s="111" t="s">
        <v>148</v>
      </c>
      <c r="L31" s="55" t="s">
        <v>299</v>
      </c>
      <c r="M31" s="129" t="s">
        <v>11</v>
      </c>
      <c r="N31" s="129" t="s">
        <v>11</v>
      </c>
      <c r="O31" s="129"/>
      <c r="P31" s="129"/>
      <c r="Q31" s="129"/>
      <c r="R31" s="371" t="s">
        <v>608</v>
      </c>
      <c r="S31" s="384" t="s">
        <v>635</v>
      </c>
      <c r="T31" s="121"/>
      <c r="U31" s="20"/>
      <c r="V31" s="20"/>
      <c r="W31" s="20"/>
      <c r="X31" s="20"/>
      <c r="Y31" s="35"/>
      <c r="Z31" s="35"/>
      <c r="AA31" s="35"/>
      <c r="AB31" s="35"/>
      <c r="AC31" s="20"/>
      <c r="AD31" s="20"/>
      <c r="AE31" s="314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53" t="s">
        <v>84</v>
      </c>
      <c r="AY31" s="343">
        <v>4</v>
      </c>
      <c r="AZ31" s="343">
        <v>4</v>
      </c>
      <c r="BA31" s="343" t="s">
        <v>12</v>
      </c>
      <c r="BB31" s="346">
        <v>0</v>
      </c>
      <c r="BC31" s="346" t="s">
        <v>562</v>
      </c>
      <c r="BD31" s="346">
        <v>0</v>
      </c>
      <c r="BE31" s="343">
        <v>5</v>
      </c>
      <c r="BF31" s="352" t="s">
        <v>564</v>
      </c>
      <c r="BG31" s="352">
        <v>5</v>
      </c>
      <c r="BH31" s="343" t="s">
        <v>541</v>
      </c>
      <c r="BI31" s="343" t="s">
        <v>541</v>
      </c>
      <c r="BJ31" s="343" t="s">
        <v>546</v>
      </c>
      <c r="BK31" s="343" t="s">
        <v>546</v>
      </c>
      <c r="BL31" s="343" t="s">
        <v>554</v>
      </c>
      <c r="BM31" s="343" t="s">
        <v>546</v>
      </c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5" s="57" customFormat="1">
      <c r="A32" s="51">
        <f t="shared" si="0"/>
        <v>13</v>
      </c>
      <c r="B32" s="52">
        <v>41618</v>
      </c>
      <c r="C32" s="53" t="s">
        <v>126</v>
      </c>
      <c r="D32" s="53" t="s">
        <v>125</v>
      </c>
      <c r="E32" s="53" t="s">
        <v>83</v>
      </c>
      <c r="F32" s="54">
        <v>18997</v>
      </c>
      <c r="G32" s="55">
        <v>62</v>
      </c>
      <c r="H32" s="55" t="s">
        <v>9</v>
      </c>
      <c r="I32" s="55" t="s">
        <v>10</v>
      </c>
      <c r="J32" s="55" t="s">
        <v>323</v>
      </c>
      <c r="K32" s="111" t="s">
        <v>148</v>
      </c>
      <c r="L32" s="55" t="s">
        <v>302</v>
      </c>
      <c r="M32" s="129" t="s">
        <v>11</v>
      </c>
      <c r="N32" s="129" t="s">
        <v>11</v>
      </c>
      <c r="O32" s="129"/>
      <c r="P32" s="129"/>
      <c r="Q32" s="129"/>
      <c r="R32" s="371" t="s">
        <v>608</v>
      </c>
      <c r="S32" s="371" t="s">
        <v>636</v>
      </c>
      <c r="T32" s="121"/>
      <c r="U32" s="20"/>
      <c r="V32" s="20"/>
      <c r="W32" s="20"/>
      <c r="X32" s="20"/>
      <c r="Y32" s="35"/>
      <c r="Z32" s="35"/>
      <c r="AA32" s="35"/>
      <c r="AB32" s="35"/>
      <c r="AC32" s="20"/>
      <c r="AD32" s="20"/>
      <c r="AE32" s="314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53" t="s">
        <v>83</v>
      </c>
      <c r="AY32" s="343">
        <v>4</v>
      </c>
      <c r="AZ32" s="343">
        <v>4</v>
      </c>
      <c r="BA32" s="343" t="s">
        <v>12</v>
      </c>
      <c r="BB32" s="346">
        <v>0</v>
      </c>
      <c r="BC32" s="346" t="s">
        <v>566</v>
      </c>
      <c r="BD32" s="346">
        <v>0</v>
      </c>
      <c r="BE32" s="346">
        <v>0</v>
      </c>
      <c r="BF32" s="346" t="s">
        <v>566</v>
      </c>
      <c r="BG32" s="346">
        <v>0</v>
      </c>
      <c r="BH32" s="343" t="s">
        <v>541</v>
      </c>
      <c r="BI32" s="343" t="s">
        <v>541</v>
      </c>
      <c r="BJ32" s="343" t="s">
        <v>546</v>
      </c>
      <c r="BK32" s="343" t="s">
        <v>546</v>
      </c>
      <c r="BL32" s="343" t="s">
        <v>554</v>
      </c>
      <c r="BM32" s="343" t="s">
        <v>546</v>
      </c>
      <c r="BN32" s="21"/>
      <c r="BO32" s="21"/>
      <c r="BP32" s="21"/>
      <c r="BQ32" s="21"/>
      <c r="BR32" s="21"/>
      <c r="BS32" s="21"/>
      <c r="BT32" s="21"/>
      <c r="BU32" s="21"/>
      <c r="BV32" s="21"/>
      <c r="BW32" s="21"/>
    </row>
    <row r="33" spans="1:75" s="57" customFormat="1">
      <c r="A33" s="51">
        <f t="shared" si="0"/>
        <v>14</v>
      </c>
      <c r="B33" s="52">
        <v>41620</v>
      </c>
      <c r="C33" s="53" t="s">
        <v>127</v>
      </c>
      <c r="D33" s="53" t="s">
        <v>14</v>
      </c>
      <c r="E33" s="53" t="s">
        <v>82</v>
      </c>
      <c r="F33" s="54">
        <v>20319</v>
      </c>
      <c r="G33" s="55">
        <v>58</v>
      </c>
      <c r="H33" s="55" t="s">
        <v>9</v>
      </c>
      <c r="I33" s="55" t="s">
        <v>10</v>
      </c>
      <c r="J33" s="55" t="s">
        <v>323</v>
      </c>
      <c r="K33" s="111" t="s">
        <v>148</v>
      </c>
      <c r="L33" s="110" t="s">
        <v>299</v>
      </c>
      <c r="M33" s="129" t="s">
        <v>11</v>
      </c>
      <c r="N33" s="129" t="s">
        <v>11</v>
      </c>
      <c r="O33" s="129"/>
      <c r="P33" s="129"/>
      <c r="Q33" s="129"/>
      <c r="R33" s="371" t="s">
        <v>608</v>
      </c>
      <c r="S33" s="371" t="s">
        <v>637</v>
      </c>
      <c r="T33" s="121"/>
      <c r="U33" s="20"/>
      <c r="V33" s="20"/>
      <c r="W33" s="20"/>
      <c r="X33" s="20"/>
      <c r="Y33" s="35"/>
      <c r="Z33" s="35"/>
      <c r="AA33" s="35"/>
      <c r="AB33" s="35"/>
      <c r="AC33" s="20"/>
      <c r="AD33" s="20"/>
      <c r="AE33" s="314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53" t="s">
        <v>82</v>
      </c>
      <c r="AY33" s="343">
        <v>4</v>
      </c>
      <c r="AZ33" s="343">
        <v>4</v>
      </c>
      <c r="BA33" s="343" t="s">
        <v>12</v>
      </c>
      <c r="BB33" s="346">
        <v>0</v>
      </c>
      <c r="BC33" s="346" t="s">
        <v>566</v>
      </c>
      <c r="BD33" s="346">
        <v>0</v>
      </c>
      <c r="BE33" s="343">
        <v>5</v>
      </c>
      <c r="BF33" s="352" t="s">
        <v>564</v>
      </c>
      <c r="BG33" s="352">
        <v>5</v>
      </c>
      <c r="BH33" s="343" t="s">
        <v>541</v>
      </c>
      <c r="BI33" s="343" t="s">
        <v>541</v>
      </c>
      <c r="BJ33" s="343" t="s">
        <v>546</v>
      </c>
      <c r="BK33" s="343" t="s">
        <v>546</v>
      </c>
      <c r="BL33" s="343" t="s">
        <v>554</v>
      </c>
      <c r="BM33" s="343" t="s">
        <v>546</v>
      </c>
      <c r="BN33" s="21"/>
      <c r="BO33" s="21"/>
      <c r="BP33" s="21"/>
      <c r="BQ33" s="21"/>
      <c r="BR33" s="21"/>
      <c r="BS33" s="21"/>
      <c r="BT33" s="21"/>
      <c r="BU33" s="21"/>
      <c r="BV33" s="21"/>
      <c r="BW33" s="21"/>
    </row>
    <row r="34" spans="1:75" s="57" customFormat="1">
      <c r="A34" s="51">
        <f t="shared" si="0"/>
        <v>15</v>
      </c>
      <c r="B34" s="52">
        <v>41625</v>
      </c>
      <c r="C34" s="53" t="s">
        <v>128</v>
      </c>
      <c r="D34" s="53" t="s">
        <v>129</v>
      </c>
      <c r="E34" s="53" t="s">
        <v>81</v>
      </c>
      <c r="F34" s="54">
        <v>20499</v>
      </c>
      <c r="G34" s="55">
        <v>57</v>
      </c>
      <c r="H34" s="55" t="s">
        <v>9</v>
      </c>
      <c r="I34" s="55" t="s">
        <v>10</v>
      </c>
      <c r="J34" s="55" t="s">
        <v>323</v>
      </c>
      <c r="K34" s="111" t="s">
        <v>148</v>
      </c>
      <c r="L34" s="110" t="s">
        <v>299</v>
      </c>
      <c r="M34" s="129" t="s">
        <v>11</v>
      </c>
      <c r="N34" s="129" t="s">
        <v>11</v>
      </c>
      <c r="O34" s="129"/>
      <c r="P34" s="129"/>
      <c r="Q34" s="129"/>
      <c r="R34" s="371" t="s">
        <v>608</v>
      </c>
      <c r="S34" s="384" t="s">
        <v>638</v>
      </c>
      <c r="T34" s="121"/>
      <c r="U34" s="20"/>
      <c r="V34" s="20"/>
      <c r="W34" s="20"/>
      <c r="X34" s="20"/>
      <c r="Y34" s="35"/>
      <c r="Z34" s="35"/>
      <c r="AA34" s="35"/>
      <c r="AB34" s="35"/>
      <c r="AC34" s="20"/>
      <c r="AD34" s="20"/>
      <c r="AE34" s="314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53" t="s">
        <v>81</v>
      </c>
      <c r="AY34" s="343">
        <v>4</v>
      </c>
      <c r="AZ34" s="343">
        <v>4</v>
      </c>
      <c r="BA34" s="343" t="s">
        <v>12</v>
      </c>
      <c r="BB34" s="346">
        <v>0</v>
      </c>
      <c r="BC34" s="346" t="s">
        <v>566</v>
      </c>
      <c r="BD34" s="346">
        <v>0</v>
      </c>
      <c r="BE34" s="343">
        <v>5</v>
      </c>
      <c r="BF34" s="352" t="s">
        <v>564</v>
      </c>
      <c r="BG34" s="352">
        <v>5</v>
      </c>
      <c r="BH34" s="343" t="s">
        <v>541</v>
      </c>
      <c r="BI34" s="343" t="s">
        <v>541</v>
      </c>
      <c r="BJ34" s="343" t="s">
        <v>546</v>
      </c>
      <c r="BK34" s="343" t="s">
        <v>546</v>
      </c>
      <c r="BL34" s="343" t="s">
        <v>554</v>
      </c>
      <c r="BM34" s="343" t="s">
        <v>546</v>
      </c>
      <c r="BN34" s="21"/>
      <c r="BO34" s="21"/>
      <c r="BP34" s="21"/>
      <c r="BQ34" s="21"/>
      <c r="BR34" s="21"/>
      <c r="BS34" s="21"/>
      <c r="BT34" s="21"/>
      <c r="BU34" s="21"/>
      <c r="BV34" s="21"/>
      <c r="BW34" s="21"/>
    </row>
    <row r="35" spans="1:75" s="57" customFormat="1">
      <c r="A35" s="51">
        <f t="shared" si="0"/>
        <v>16</v>
      </c>
      <c r="B35" s="52">
        <v>41845</v>
      </c>
      <c r="C35" s="53" t="s">
        <v>36</v>
      </c>
      <c r="D35" s="53" t="s">
        <v>78</v>
      </c>
      <c r="E35" s="53" t="s">
        <v>79</v>
      </c>
      <c r="F35" s="54">
        <v>29757</v>
      </c>
      <c r="G35" s="55">
        <v>33</v>
      </c>
      <c r="H35" s="55" t="s">
        <v>9</v>
      </c>
      <c r="I35" s="55" t="s">
        <v>10</v>
      </c>
      <c r="J35" s="55" t="s">
        <v>323</v>
      </c>
      <c r="K35" s="111" t="s">
        <v>148</v>
      </c>
      <c r="L35" s="55" t="s">
        <v>288</v>
      </c>
      <c r="M35" s="129" t="s">
        <v>11</v>
      </c>
      <c r="N35" s="129" t="s">
        <v>11</v>
      </c>
      <c r="O35" s="129" t="s">
        <v>11</v>
      </c>
      <c r="P35" s="129" t="s">
        <v>11</v>
      </c>
      <c r="Q35" s="129" t="s">
        <v>11</v>
      </c>
      <c r="R35" s="371" t="s">
        <v>11</v>
      </c>
      <c r="S35" s="371"/>
      <c r="T35" s="121"/>
      <c r="U35" s="20"/>
      <c r="V35" s="20"/>
      <c r="W35" s="20"/>
      <c r="X35" s="20"/>
      <c r="Y35" s="35"/>
      <c r="Z35" s="35"/>
      <c r="AA35" s="35"/>
      <c r="AB35" s="35"/>
      <c r="AC35" s="20"/>
      <c r="AD35" s="20"/>
      <c r="AE35" s="314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53" t="s">
        <v>79</v>
      </c>
      <c r="AY35" s="343">
        <v>4</v>
      </c>
      <c r="AZ35" s="343">
        <v>4</v>
      </c>
      <c r="BA35" s="343" t="s">
        <v>12</v>
      </c>
      <c r="BB35" s="343">
        <v>4</v>
      </c>
      <c r="BC35" s="343" t="s">
        <v>12</v>
      </c>
      <c r="BD35" s="343">
        <v>3</v>
      </c>
      <c r="BE35" s="343">
        <v>5</v>
      </c>
      <c r="BF35" s="343" t="s">
        <v>564</v>
      </c>
      <c r="BG35" s="343">
        <v>4</v>
      </c>
      <c r="BH35" s="343" t="s">
        <v>541</v>
      </c>
      <c r="BI35" s="343" t="s">
        <v>541</v>
      </c>
      <c r="BJ35" s="343" t="s">
        <v>541</v>
      </c>
      <c r="BK35" s="343" t="s">
        <v>541</v>
      </c>
      <c r="BL35" s="343" t="s">
        <v>12</v>
      </c>
      <c r="BM35" s="343" t="s">
        <v>541</v>
      </c>
      <c r="BN35" s="21"/>
      <c r="BO35" s="21"/>
      <c r="BP35" s="21"/>
      <c r="BQ35" s="21"/>
      <c r="BR35" s="21"/>
      <c r="BS35" s="21"/>
      <c r="BT35" s="21"/>
      <c r="BU35" s="21"/>
      <c r="BV35" s="21"/>
      <c r="BW35" s="21"/>
    </row>
    <row r="36" spans="1:75" s="57" customFormat="1">
      <c r="A36" s="51">
        <f t="shared" si="0"/>
        <v>17</v>
      </c>
      <c r="B36" s="52">
        <v>41866</v>
      </c>
      <c r="C36" s="53" t="s">
        <v>75</v>
      </c>
      <c r="D36" s="53" t="s">
        <v>76</v>
      </c>
      <c r="E36" s="53" t="s">
        <v>77</v>
      </c>
      <c r="F36" s="54">
        <v>28028</v>
      </c>
      <c r="G36" s="55">
        <v>38</v>
      </c>
      <c r="H36" s="55" t="s">
        <v>9</v>
      </c>
      <c r="I36" s="55" t="s">
        <v>10</v>
      </c>
      <c r="J36" s="55" t="s">
        <v>323</v>
      </c>
      <c r="K36" s="111" t="s">
        <v>148</v>
      </c>
      <c r="L36" s="55" t="s">
        <v>289</v>
      </c>
      <c r="M36" s="129" t="s">
        <v>11</v>
      </c>
      <c r="N36" s="129" t="s">
        <v>11</v>
      </c>
      <c r="O36" s="129" t="s">
        <v>11</v>
      </c>
      <c r="P36" s="129" t="s">
        <v>11</v>
      </c>
      <c r="Q36" s="129" t="s">
        <v>11</v>
      </c>
      <c r="R36" s="371" t="s">
        <v>608</v>
      </c>
      <c r="S36" s="371" t="s">
        <v>611</v>
      </c>
      <c r="T36" s="121"/>
      <c r="U36" s="20"/>
      <c r="V36" s="20"/>
      <c r="W36" s="20"/>
      <c r="X36" s="20"/>
      <c r="Y36" s="35"/>
      <c r="Z36" s="35"/>
      <c r="AA36" s="35"/>
      <c r="AB36" s="35"/>
      <c r="AC36" s="20"/>
      <c r="AD36" s="20"/>
      <c r="AE36" s="314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53" t="s">
        <v>77</v>
      </c>
      <c r="AY36" s="343">
        <v>4</v>
      </c>
      <c r="AZ36" s="343">
        <v>4</v>
      </c>
      <c r="BA36" s="343" t="s">
        <v>12</v>
      </c>
      <c r="BB36" s="343">
        <v>4</v>
      </c>
      <c r="BC36" s="343" t="s">
        <v>12</v>
      </c>
      <c r="BD36" s="343">
        <v>3</v>
      </c>
      <c r="BE36" s="343">
        <v>5</v>
      </c>
      <c r="BF36" s="343" t="s">
        <v>564</v>
      </c>
      <c r="BG36" s="343">
        <v>5</v>
      </c>
      <c r="BH36" s="343" t="s">
        <v>541</v>
      </c>
      <c r="BI36" s="343" t="s">
        <v>541</v>
      </c>
      <c r="BJ36" s="343" t="s">
        <v>541</v>
      </c>
      <c r="BK36" s="343" t="s">
        <v>541</v>
      </c>
      <c r="BL36" s="343" t="s">
        <v>12</v>
      </c>
      <c r="BM36" s="343" t="s">
        <v>541</v>
      </c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1:75" s="109" customFormat="1">
      <c r="A37" s="51">
        <f t="shared" si="0"/>
        <v>18</v>
      </c>
      <c r="B37" s="52">
        <v>41876</v>
      </c>
      <c r="C37" s="53" t="s">
        <v>72</v>
      </c>
      <c r="D37" s="53" t="s">
        <v>73</v>
      </c>
      <c r="E37" s="53" t="s">
        <v>74</v>
      </c>
      <c r="F37" s="54">
        <v>28587</v>
      </c>
      <c r="G37" s="55">
        <v>36</v>
      </c>
      <c r="H37" s="55" t="s">
        <v>9</v>
      </c>
      <c r="I37" s="55" t="s">
        <v>10</v>
      </c>
      <c r="J37" s="55" t="s">
        <v>323</v>
      </c>
      <c r="K37" s="111" t="s">
        <v>148</v>
      </c>
      <c r="L37" s="55" t="s">
        <v>299</v>
      </c>
      <c r="M37" s="129"/>
      <c r="N37" s="129" t="s">
        <v>11</v>
      </c>
      <c r="O37" s="129"/>
      <c r="P37" s="129"/>
      <c r="Q37" s="129"/>
      <c r="R37" s="371" t="s">
        <v>608</v>
      </c>
      <c r="S37" s="371" t="s">
        <v>614</v>
      </c>
      <c r="T37" s="121"/>
      <c r="U37" s="195"/>
      <c r="V37" s="195"/>
      <c r="W37" s="195"/>
      <c r="X37" s="195"/>
      <c r="Y37" s="167"/>
      <c r="Z37" s="167"/>
      <c r="AA37" s="167"/>
      <c r="AB37" s="167"/>
      <c r="AC37" s="195"/>
      <c r="AD37" s="195"/>
      <c r="AE37" s="32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53" t="s">
        <v>74</v>
      </c>
      <c r="AY37" s="354"/>
      <c r="AZ37" s="354"/>
      <c r="BA37" s="354"/>
      <c r="BB37" s="354"/>
      <c r="BC37" s="354"/>
      <c r="BD37" s="354"/>
      <c r="BE37" s="354"/>
      <c r="BF37" s="354"/>
      <c r="BG37" s="354">
        <v>4</v>
      </c>
      <c r="BH37" s="354"/>
      <c r="BI37" s="354"/>
      <c r="BJ37" s="354"/>
      <c r="BK37" s="354"/>
      <c r="BL37" s="354"/>
      <c r="BM37" s="354"/>
      <c r="BN37" s="355" t="s">
        <v>568</v>
      </c>
      <c r="BO37" s="306"/>
      <c r="BP37" s="306"/>
      <c r="BQ37" s="306"/>
      <c r="BR37" s="306"/>
      <c r="BS37" s="306"/>
      <c r="BT37" s="306"/>
      <c r="BU37" s="306"/>
      <c r="BV37" s="306"/>
      <c r="BW37" s="306"/>
    </row>
    <row r="38" spans="1:75" s="57" customFormat="1">
      <c r="A38" s="51">
        <f t="shared" si="0"/>
        <v>19</v>
      </c>
      <c r="B38" s="52">
        <v>41878</v>
      </c>
      <c r="C38" s="53" t="s">
        <v>69</v>
      </c>
      <c r="D38" s="53" t="s">
        <v>70</v>
      </c>
      <c r="E38" s="53" t="s">
        <v>71</v>
      </c>
      <c r="F38" s="54">
        <v>20672</v>
      </c>
      <c r="G38" s="55">
        <v>58</v>
      </c>
      <c r="H38" s="55" t="s">
        <v>9</v>
      </c>
      <c r="I38" s="55" t="s">
        <v>10</v>
      </c>
      <c r="J38" s="55" t="s">
        <v>323</v>
      </c>
      <c r="K38" s="111" t="s">
        <v>148</v>
      </c>
      <c r="L38" s="55" t="s">
        <v>291</v>
      </c>
      <c r="M38" s="129" t="s">
        <v>11</v>
      </c>
      <c r="N38" s="129" t="s">
        <v>11</v>
      </c>
      <c r="O38" s="129" t="s">
        <v>11</v>
      </c>
      <c r="P38" s="129" t="s">
        <v>11</v>
      </c>
      <c r="Q38" s="129" t="s">
        <v>11</v>
      </c>
      <c r="R38" s="371" t="s">
        <v>608</v>
      </c>
      <c r="S38" s="371" t="s">
        <v>612</v>
      </c>
      <c r="T38" s="121"/>
      <c r="U38" s="20"/>
      <c r="V38" s="20"/>
      <c r="W38" s="20"/>
      <c r="X38" s="20"/>
      <c r="Y38" s="35"/>
      <c r="Z38" s="35"/>
      <c r="AA38" s="35"/>
      <c r="AB38" s="35"/>
      <c r="AC38" s="20"/>
      <c r="AD38" s="20"/>
      <c r="AE38" s="314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53" t="s">
        <v>71</v>
      </c>
      <c r="AY38" s="343">
        <v>4</v>
      </c>
      <c r="AZ38" s="343">
        <v>4</v>
      </c>
      <c r="BA38" s="343" t="s">
        <v>12</v>
      </c>
      <c r="BB38" s="343">
        <v>4</v>
      </c>
      <c r="BC38" s="343" t="s">
        <v>12</v>
      </c>
      <c r="BD38" s="343">
        <v>3</v>
      </c>
      <c r="BE38" s="343">
        <v>5</v>
      </c>
      <c r="BF38" s="343" t="s">
        <v>564</v>
      </c>
      <c r="BG38" s="343">
        <v>6</v>
      </c>
      <c r="BH38" s="343" t="s">
        <v>541</v>
      </c>
      <c r="BI38" s="343" t="s">
        <v>541</v>
      </c>
      <c r="BJ38" s="343" t="s">
        <v>541</v>
      </c>
      <c r="BK38" s="343" t="s">
        <v>541</v>
      </c>
      <c r="BL38" s="343" t="s">
        <v>12</v>
      </c>
      <c r="BM38" s="343" t="s">
        <v>541</v>
      </c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pans="1:75" s="57" customFormat="1">
      <c r="A39" s="51">
        <f t="shared" si="0"/>
        <v>20</v>
      </c>
      <c r="B39" s="52" t="s">
        <v>141</v>
      </c>
      <c r="C39" s="53" t="s">
        <v>66</v>
      </c>
      <c r="D39" s="53" t="s">
        <v>67</v>
      </c>
      <c r="E39" s="53" t="s">
        <v>68</v>
      </c>
      <c r="F39" s="54">
        <v>28997</v>
      </c>
      <c r="G39" s="55">
        <v>35</v>
      </c>
      <c r="H39" s="55" t="s">
        <v>9</v>
      </c>
      <c r="I39" s="55" t="s">
        <v>10</v>
      </c>
      <c r="J39" s="111" t="s">
        <v>328</v>
      </c>
      <c r="K39" s="55" t="s">
        <v>148</v>
      </c>
      <c r="L39" s="55" t="s">
        <v>364</v>
      </c>
      <c r="M39" s="129"/>
      <c r="N39" s="129" t="s">
        <v>11</v>
      </c>
      <c r="O39" s="129"/>
      <c r="P39" s="129"/>
      <c r="Q39" s="129"/>
      <c r="R39" s="371" t="s">
        <v>608</v>
      </c>
      <c r="S39" s="371" t="s">
        <v>616</v>
      </c>
      <c r="T39" s="121" t="s">
        <v>330</v>
      </c>
      <c r="U39" s="20"/>
      <c r="V39" s="20"/>
      <c r="W39" s="20"/>
      <c r="X39" s="20"/>
      <c r="Y39" s="35"/>
      <c r="Z39" s="35"/>
      <c r="AA39" s="35"/>
      <c r="AB39" s="35"/>
      <c r="AC39" s="20"/>
      <c r="AD39" s="20"/>
      <c r="AE39" s="314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53" t="s">
        <v>68</v>
      </c>
      <c r="AY39" s="343">
        <v>4</v>
      </c>
      <c r="AZ39" s="343">
        <v>4</v>
      </c>
      <c r="BA39" s="343" t="s">
        <v>12</v>
      </c>
      <c r="BB39" s="346">
        <v>0</v>
      </c>
      <c r="BC39" s="346" t="s">
        <v>566</v>
      </c>
      <c r="BD39" s="346">
        <v>0</v>
      </c>
      <c r="BE39" s="346">
        <v>0</v>
      </c>
      <c r="BF39" s="346" t="s">
        <v>566</v>
      </c>
      <c r="BG39" s="346">
        <v>0</v>
      </c>
      <c r="BH39" s="343" t="s">
        <v>541</v>
      </c>
      <c r="BI39" s="343" t="s">
        <v>541</v>
      </c>
      <c r="BJ39" s="343" t="s">
        <v>546</v>
      </c>
      <c r="BK39" s="343" t="s">
        <v>546</v>
      </c>
      <c r="BL39" s="343" t="s">
        <v>43</v>
      </c>
      <c r="BM39" s="343" t="s">
        <v>541</v>
      </c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1:75" s="57" customFormat="1">
      <c r="A40" s="51">
        <f t="shared" si="0"/>
        <v>21</v>
      </c>
      <c r="B40" s="52">
        <v>41892</v>
      </c>
      <c r="C40" s="53" t="s">
        <v>63</v>
      </c>
      <c r="D40" s="53" t="s">
        <v>64</v>
      </c>
      <c r="E40" s="53" t="s">
        <v>65</v>
      </c>
      <c r="F40" s="54">
        <v>27839</v>
      </c>
      <c r="G40" s="55">
        <v>38</v>
      </c>
      <c r="H40" s="55" t="s">
        <v>9</v>
      </c>
      <c r="I40" s="55" t="s">
        <v>10</v>
      </c>
      <c r="J40" s="111" t="s">
        <v>328</v>
      </c>
      <c r="K40" s="55" t="s">
        <v>148</v>
      </c>
      <c r="L40" s="55" t="s">
        <v>364</v>
      </c>
      <c r="M40" s="129"/>
      <c r="N40" s="129" t="s">
        <v>11</v>
      </c>
      <c r="O40" s="129"/>
      <c r="P40" s="129"/>
      <c r="Q40" s="129"/>
      <c r="R40" s="371" t="s">
        <v>608</v>
      </c>
      <c r="S40" s="371" t="s">
        <v>639</v>
      </c>
      <c r="T40" s="121" t="s">
        <v>329</v>
      </c>
      <c r="U40" s="20"/>
      <c r="V40" s="20"/>
      <c r="W40" s="20"/>
      <c r="X40" s="20"/>
      <c r="Y40" s="35"/>
      <c r="Z40" s="35"/>
      <c r="AA40" s="35"/>
      <c r="AB40" s="35"/>
      <c r="AC40" s="20"/>
      <c r="AD40" s="20"/>
      <c r="AE40" s="314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53" t="s">
        <v>65</v>
      </c>
      <c r="AY40" s="343">
        <v>4</v>
      </c>
      <c r="AZ40" s="343">
        <v>4</v>
      </c>
      <c r="BA40" s="343" t="s">
        <v>12</v>
      </c>
      <c r="BB40" s="346">
        <v>0</v>
      </c>
      <c r="BC40" s="346" t="s">
        <v>566</v>
      </c>
      <c r="BD40" s="346">
        <v>0</v>
      </c>
      <c r="BE40" s="346">
        <v>0</v>
      </c>
      <c r="BF40" s="346" t="s">
        <v>566</v>
      </c>
      <c r="BG40" s="346">
        <v>0</v>
      </c>
      <c r="BH40" s="343" t="s">
        <v>541</v>
      </c>
      <c r="BI40" s="343" t="s">
        <v>541</v>
      </c>
      <c r="BJ40" s="343" t="s">
        <v>546</v>
      </c>
      <c r="BK40" s="343" t="s">
        <v>546</v>
      </c>
      <c r="BL40" s="343" t="s">
        <v>43</v>
      </c>
      <c r="BM40" s="343" t="s">
        <v>541</v>
      </c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1" spans="1:75" s="3" customFormat="1">
      <c r="A41" s="51">
        <f t="shared" si="0"/>
        <v>22</v>
      </c>
      <c r="B41" s="7" t="s">
        <v>273</v>
      </c>
      <c r="C41" s="12" t="s">
        <v>7</v>
      </c>
      <c r="D41" s="12" t="s">
        <v>8</v>
      </c>
      <c r="E41" s="12" t="s">
        <v>131</v>
      </c>
      <c r="F41" s="45">
        <v>30744</v>
      </c>
      <c r="G41" s="36">
        <v>30</v>
      </c>
      <c r="H41" s="36" t="s">
        <v>9</v>
      </c>
      <c r="I41" s="36" t="s">
        <v>10</v>
      </c>
      <c r="J41" s="55" t="s">
        <v>323</v>
      </c>
      <c r="K41" s="111" t="s">
        <v>148</v>
      </c>
      <c r="L41" s="55" t="s">
        <v>292</v>
      </c>
      <c r="M41" s="129" t="s">
        <v>11</v>
      </c>
      <c r="N41" s="129" t="s">
        <v>11</v>
      </c>
      <c r="O41" s="129" t="s">
        <v>11</v>
      </c>
      <c r="P41" s="129" t="s">
        <v>11</v>
      </c>
      <c r="Q41" s="129" t="s">
        <v>11</v>
      </c>
      <c r="R41" s="371" t="s">
        <v>608</v>
      </c>
      <c r="S41" s="371" t="s">
        <v>611</v>
      </c>
      <c r="T41" s="121"/>
      <c r="U41" s="196"/>
      <c r="V41" s="196"/>
      <c r="W41" s="197"/>
      <c r="X41" s="196"/>
      <c r="Y41" s="136"/>
      <c r="Z41" s="136"/>
      <c r="AA41" s="136"/>
      <c r="AB41" s="136"/>
      <c r="AC41" s="194"/>
      <c r="AD41" s="194"/>
      <c r="AE41" s="322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2" t="s">
        <v>131</v>
      </c>
      <c r="AY41" s="343">
        <v>4</v>
      </c>
      <c r="AZ41" s="343">
        <v>4</v>
      </c>
      <c r="BA41" s="343" t="s">
        <v>12</v>
      </c>
      <c r="BB41" s="343">
        <v>4</v>
      </c>
      <c r="BC41" s="343" t="s">
        <v>12</v>
      </c>
      <c r="BD41" s="343">
        <v>3</v>
      </c>
      <c r="BE41" s="343">
        <v>5</v>
      </c>
      <c r="BF41" s="343" t="s">
        <v>564</v>
      </c>
      <c r="BG41" s="343">
        <v>6</v>
      </c>
      <c r="BH41" s="343" t="s">
        <v>541</v>
      </c>
      <c r="BI41" s="343" t="s">
        <v>541</v>
      </c>
      <c r="BJ41" s="343" t="s">
        <v>541</v>
      </c>
      <c r="BK41" s="343" t="s">
        <v>541</v>
      </c>
      <c r="BL41" s="343" t="s">
        <v>12</v>
      </c>
      <c r="BM41" s="343" t="s">
        <v>541</v>
      </c>
      <c r="BN41" s="307"/>
      <c r="BO41" s="307"/>
      <c r="BP41" s="307"/>
      <c r="BQ41" s="307"/>
      <c r="BR41" s="307"/>
      <c r="BS41" s="307"/>
      <c r="BT41" s="307"/>
      <c r="BU41" s="307"/>
      <c r="BV41" s="307"/>
      <c r="BW41" s="307"/>
    </row>
    <row r="42" spans="1:75" s="3" customFormat="1">
      <c r="A42" s="51">
        <f t="shared" si="0"/>
        <v>23</v>
      </c>
      <c r="B42" s="7" t="s">
        <v>274</v>
      </c>
      <c r="C42" s="7" t="s">
        <v>13</v>
      </c>
      <c r="D42" s="13" t="s">
        <v>14</v>
      </c>
      <c r="E42" s="13" t="s">
        <v>132</v>
      </c>
      <c r="F42" s="46">
        <v>32427</v>
      </c>
      <c r="G42" s="37">
        <v>26</v>
      </c>
      <c r="H42" s="38" t="s">
        <v>9</v>
      </c>
      <c r="I42" s="38" t="s">
        <v>10</v>
      </c>
      <c r="J42" s="55" t="s">
        <v>323</v>
      </c>
      <c r="K42" s="111" t="s">
        <v>148</v>
      </c>
      <c r="L42" s="55" t="s">
        <v>289</v>
      </c>
      <c r="M42" s="132" t="s">
        <v>11</v>
      </c>
      <c r="N42" s="132"/>
      <c r="O42" s="132"/>
      <c r="P42" s="132" t="s">
        <v>11</v>
      </c>
      <c r="Q42" s="132" t="s">
        <v>11</v>
      </c>
      <c r="R42" s="373" t="s">
        <v>608</v>
      </c>
      <c r="S42" s="373" t="s">
        <v>613</v>
      </c>
      <c r="T42" s="113"/>
      <c r="U42" s="198"/>
      <c r="V42" s="199"/>
      <c r="W42" s="199"/>
      <c r="X42" s="199"/>
      <c r="Y42" s="200"/>
      <c r="Z42" s="200"/>
      <c r="AA42" s="200"/>
      <c r="AB42" s="136"/>
      <c r="AC42" s="194"/>
      <c r="AD42" s="201"/>
      <c r="AE42" s="32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3" t="s">
        <v>132</v>
      </c>
      <c r="AY42" s="343">
        <v>4</v>
      </c>
      <c r="AZ42" s="343">
        <v>4</v>
      </c>
      <c r="BA42" s="343" t="s">
        <v>12</v>
      </c>
      <c r="BB42" s="343">
        <v>4</v>
      </c>
      <c r="BC42" s="343" t="s">
        <v>12</v>
      </c>
      <c r="BD42" s="343">
        <v>3</v>
      </c>
      <c r="BE42" s="343">
        <v>5</v>
      </c>
      <c r="BF42" s="343" t="s">
        <v>564</v>
      </c>
      <c r="BG42" s="343">
        <v>6</v>
      </c>
      <c r="BH42" s="343" t="s">
        <v>541</v>
      </c>
      <c r="BI42" s="343" t="s">
        <v>541</v>
      </c>
      <c r="BJ42" s="343" t="s">
        <v>541</v>
      </c>
      <c r="BK42" s="343" t="s">
        <v>541</v>
      </c>
      <c r="BL42" s="343" t="s">
        <v>12</v>
      </c>
      <c r="BM42" s="343" t="s">
        <v>541</v>
      </c>
      <c r="BN42" s="307"/>
      <c r="BO42" s="307"/>
      <c r="BP42" s="307"/>
      <c r="BQ42" s="307"/>
      <c r="BR42" s="307"/>
      <c r="BS42" s="307"/>
      <c r="BT42" s="307"/>
      <c r="BU42" s="307"/>
      <c r="BV42" s="307"/>
      <c r="BW42" s="307"/>
    </row>
    <row r="43" spans="1:75" s="3" customFormat="1" ht="13" customHeight="1">
      <c r="A43" s="51">
        <f t="shared" si="0"/>
        <v>24</v>
      </c>
      <c r="B43" s="14" t="s">
        <v>275</v>
      </c>
      <c r="C43" s="7" t="s">
        <v>15</v>
      </c>
      <c r="D43" s="7" t="s">
        <v>16</v>
      </c>
      <c r="E43" s="13" t="s">
        <v>133</v>
      </c>
      <c r="F43" s="45">
        <v>31846</v>
      </c>
      <c r="G43" s="39">
        <v>27</v>
      </c>
      <c r="H43" s="36" t="s">
        <v>9</v>
      </c>
      <c r="I43" s="36" t="s">
        <v>10</v>
      </c>
      <c r="J43" s="55" t="s">
        <v>323</v>
      </c>
      <c r="K43" s="111" t="s">
        <v>148</v>
      </c>
      <c r="L43" s="55" t="s">
        <v>289</v>
      </c>
      <c r="M43" s="129" t="s">
        <v>11</v>
      </c>
      <c r="N43" s="129" t="s">
        <v>11</v>
      </c>
      <c r="O43" s="129" t="s">
        <v>11</v>
      </c>
      <c r="P43" s="129" t="s">
        <v>11</v>
      </c>
      <c r="Q43" s="129" t="s">
        <v>11</v>
      </c>
      <c r="R43" s="371" t="s">
        <v>608</v>
      </c>
      <c r="S43" s="371" t="s">
        <v>611</v>
      </c>
      <c r="T43" s="121"/>
      <c r="U43" s="194"/>
      <c r="V43" s="194"/>
      <c r="W43" s="194"/>
      <c r="X43" s="202"/>
      <c r="Y43" s="136"/>
      <c r="Z43" s="136"/>
      <c r="AA43" s="136"/>
      <c r="AB43" s="203"/>
      <c r="AC43" s="194"/>
      <c r="AD43" s="201"/>
      <c r="AE43" s="324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3" t="s">
        <v>133</v>
      </c>
      <c r="AY43" s="343">
        <v>4</v>
      </c>
      <c r="AZ43" s="343">
        <v>4</v>
      </c>
      <c r="BA43" s="343" t="s">
        <v>12</v>
      </c>
      <c r="BB43" s="343">
        <v>4</v>
      </c>
      <c r="BC43" s="343" t="s">
        <v>12</v>
      </c>
      <c r="BD43" s="343">
        <v>3</v>
      </c>
      <c r="BE43" s="343">
        <v>5</v>
      </c>
      <c r="BF43" s="343" t="s">
        <v>564</v>
      </c>
      <c r="BG43" s="343">
        <v>5</v>
      </c>
      <c r="BH43" s="343" t="s">
        <v>541</v>
      </c>
      <c r="BI43" s="343" t="s">
        <v>541</v>
      </c>
      <c r="BJ43" s="343" t="s">
        <v>541</v>
      </c>
      <c r="BK43" s="343" t="s">
        <v>541</v>
      </c>
      <c r="BL43" s="343" t="s">
        <v>12</v>
      </c>
      <c r="BM43" s="343" t="s">
        <v>541</v>
      </c>
      <c r="BN43" s="307"/>
      <c r="BO43" s="307"/>
      <c r="BP43" s="307"/>
      <c r="BQ43" s="307"/>
      <c r="BR43" s="307"/>
      <c r="BS43" s="307"/>
      <c r="BT43" s="307"/>
      <c r="BU43" s="307"/>
      <c r="BV43" s="307"/>
      <c r="BW43" s="307"/>
    </row>
    <row r="44" spans="1:75" s="4" customFormat="1">
      <c r="A44" s="51">
        <f t="shared" si="0"/>
        <v>25</v>
      </c>
      <c r="B44" s="12" t="s">
        <v>276</v>
      </c>
      <c r="C44" s="12" t="s">
        <v>17</v>
      </c>
      <c r="D44" s="12" t="s">
        <v>18</v>
      </c>
      <c r="E44" s="13" t="s">
        <v>134</v>
      </c>
      <c r="F44" s="45">
        <v>30948</v>
      </c>
      <c r="G44" s="36">
        <v>30</v>
      </c>
      <c r="H44" s="36" t="s">
        <v>9</v>
      </c>
      <c r="I44" s="36" t="s">
        <v>10</v>
      </c>
      <c r="J44" s="55" t="s">
        <v>323</v>
      </c>
      <c r="K44" s="111" t="s">
        <v>148</v>
      </c>
      <c r="L44" s="55" t="s">
        <v>289</v>
      </c>
      <c r="M44" s="129" t="s">
        <v>11</v>
      </c>
      <c r="N44" s="129" t="s">
        <v>11</v>
      </c>
      <c r="O44" s="129" t="s">
        <v>11</v>
      </c>
      <c r="P44" s="129" t="s">
        <v>11</v>
      </c>
      <c r="Q44" s="129" t="s">
        <v>11</v>
      </c>
      <c r="R44" s="371" t="s">
        <v>608</v>
      </c>
      <c r="S44" s="371" t="s">
        <v>611</v>
      </c>
      <c r="T44" s="121"/>
      <c r="U44" s="204"/>
      <c r="V44" s="205"/>
      <c r="W44" s="196"/>
      <c r="X44" s="196"/>
      <c r="Y44" s="136"/>
      <c r="Z44" s="136"/>
      <c r="AA44" s="136"/>
      <c r="AB44" s="136"/>
      <c r="AC44" s="196"/>
      <c r="AD44" s="206"/>
      <c r="AE44" s="322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3" t="s">
        <v>134</v>
      </c>
      <c r="AY44" s="343">
        <v>4</v>
      </c>
      <c r="AZ44" s="343">
        <v>4</v>
      </c>
      <c r="BA44" s="343" t="s">
        <v>12</v>
      </c>
      <c r="BB44" s="343">
        <v>4</v>
      </c>
      <c r="BC44" s="343" t="s">
        <v>12</v>
      </c>
      <c r="BD44" s="343">
        <v>3</v>
      </c>
      <c r="BE44" s="343">
        <v>5</v>
      </c>
      <c r="BF44" s="343" t="s">
        <v>564</v>
      </c>
      <c r="BG44" s="343">
        <v>4</v>
      </c>
      <c r="BH44" s="343" t="s">
        <v>541</v>
      </c>
      <c r="BI44" s="343" t="s">
        <v>541</v>
      </c>
      <c r="BJ44" s="343" t="s">
        <v>541</v>
      </c>
      <c r="BK44" s="343" t="s">
        <v>541</v>
      </c>
      <c r="BL44" s="343" t="s">
        <v>12</v>
      </c>
      <c r="BM44" s="343" t="s">
        <v>541</v>
      </c>
      <c r="BN44" s="308"/>
      <c r="BO44" s="308"/>
      <c r="BP44" s="308"/>
      <c r="BQ44" s="308"/>
      <c r="BR44" s="308"/>
      <c r="BS44" s="308"/>
      <c r="BT44" s="308"/>
      <c r="BU44" s="308"/>
      <c r="BV44" s="308"/>
      <c r="BW44" s="308"/>
    </row>
    <row r="45" spans="1:75" s="3" customFormat="1" ht="18" customHeight="1">
      <c r="A45" s="51">
        <f t="shared" si="0"/>
        <v>26</v>
      </c>
      <c r="B45" s="14" t="s">
        <v>277</v>
      </c>
      <c r="C45" s="7" t="s">
        <v>19</v>
      </c>
      <c r="D45" s="7" t="s">
        <v>20</v>
      </c>
      <c r="E45" s="7" t="s">
        <v>135</v>
      </c>
      <c r="F45" s="45">
        <v>30081</v>
      </c>
      <c r="G45" s="39">
        <v>32</v>
      </c>
      <c r="H45" s="36" t="s">
        <v>9</v>
      </c>
      <c r="I45" s="36" t="s">
        <v>140</v>
      </c>
      <c r="J45" s="55" t="s">
        <v>323</v>
      </c>
      <c r="K45" s="111" t="s">
        <v>148</v>
      </c>
      <c r="L45" s="55" t="s">
        <v>289</v>
      </c>
      <c r="M45" s="129" t="s">
        <v>11</v>
      </c>
      <c r="N45" s="129" t="s">
        <v>11</v>
      </c>
      <c r="O45" s="129" t="s">
        <v>11</v>
      </c>
      <c r="P45" s="129" t="s">
        <v>11</v>
      </c>
      <c r="Q45" s="129" t="s">
        <v>11</v>
      </c>
      <c r="R45" s="371" t="s">
        <v>11</v>
      </c>
      <c r="S45" s="371"/>
      <c r="T45" s="121"/>
      <c r="U45" s="207"/>
      <c r="V45" s="194"/>
      <c r="W45" s="194"/>
      <c r="X45" s="194"/>
      <c r="Y45" s="136"/>
      <c r="Z45" s="136"/>
      <c r="AA45" s="136"/>
      <c r="AB45" s="203"/>
      <c r="AC45" s="194"/>
      <c r="AD45" s="201"/>
      <c r="AE45" s="324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7" t="s">
        <v>135</v>
      </c>
      <c r="AY45" s="343">
        <v>4</v>
      </c>
      <c r="AZ45" s="343">
        <v>4</v>
      </c>
      <c r="BA45" s="343" t="s">
        <v>12</v>
      </c>
      <c r="BB45" s="343">
        <v>4</v>
      </c>
      <c r="BC45" s="343" t="s">
        <v>12</v>
      </c>
      <c r="BD45" s="343">
        <v>3</v>
      </c>
      <c r="BE45" s="343">
        <v>5</v>
      </c>
      <c r="BF45" s="343" t="s">
        <v>564</v>
      </c>
      <c r="BG45" s="343">
        <v>5</v>
      </c>
      <c r="BH45" s="343" t="s">
        <v>541</v>
      </c>
      <c r="BI45" s="343" t="s">
        <v>541</v>
      </c>
      <c r="BJ45" s="343" t="s">
        <v>541</v>
      </c>
      <c r="BK45" s="343" t="s">
        <v>541</v>
      </c>
      <c r="BL45" s="343" t="s">
        <v>12</v>
      </c>
      <c r="BM45" s="343" t="s">
        <v>541</v>
      </c>
      <c r="BN45" s="307"/>
      <c r="BO45" s="307"/>
      <c r="BP45" s="307"/>
      <c r="BQ45" s="307"/>
      <c r="BR45" s="307"/>
      <c r="BS45" s="307"/>
      <c r="BT45" s="307"/>
      <c r="BU45" s="307"/>
      <c r="BV45" s="307"/>
      <c r="BW45" s="307"/>
    </row>
    <row r="46" spans="1:75" s="5" customFormat="1" ht="16" customHeight="1">
      <c r="A46" s="51">
        <f t="shared" si="0"/>
        <v>27</v>
      </c>
      <c r="B46" s="14" t="s">
        <v>278</v>
      </c>
      <c r="C46" s="7" t="s">
        <v>21</v>
      </c>
      <c r="D46" s="7" t="s">
        <v>22</v>
      </c>
      <c r="E46" s="7" t="s">
        <v>136</v>
      </c>
      <c r="F46" s="45">
        <v>31574</v>
      </c>
      <c r="G46" s="39">
        <v>28</v>
      </c>
      <c r="H46" s="36" t="s">
        <v>9</v>
      </c>
      <c r="I46" s="36" t="s">
        <v>10</v>
      </c>
      <c r="J46" s="55" t="s">
        <v>323</v>
      </c>
      <c r="K46" s="111" t="s">
        <v>148</v>
      </c>
      <c r="L46" s="55" t="s">
        <v>289</v>
      </c>
      <c r="M46" s="129" t="s">
        <v>11</v>
      </c>
      <c r="N46" s="129"/>
      <c r="O46" s="129" t="s">
        <v>11</v>
      </c>
      <c r="P46" s="129" t="s">
        <v>11</v>
      </c>
      <c r="Q46" s="129" t="s">
        <v>11</v>
      </c>
      <c r="R46" s="371" t="s">
        <v>11</v>
      </c>
      <c r="S46" s="371"/>
      <c r="T46" s="121"/>
      <c r="U46" s="194"/>
      <c r="V46" s="194"/>
      <c r="W46" s="194"/>
      <c r="X46" s="202"/>
      <c r="Y46" s="136"/>
      <c r="Z46" s="136"/>
      <c r="AA46" s="136"/>
      <c r="AB46" s="203"/>
      <c r="AC46" s="194"/>
      <c r="AD46" s="201"/>
      <c r="AE46" s="324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7" t="s">
        <v>136</v>
      </c>
      <c r="AY46" s="343">
        <v>4</v>
      </c>
      <c r="AZ46" s="343">
        <v>4</v>
      </c>
      <c r="BA46" s="343" t="s">
        <v>12</v>
      </c>
      <c r="BB46" s="343">
        <v>4</v>
      </c>
      <c r="BC46" s="343" t="s">
        <v>12</v>
      </c>
      <c r="BD46" s="343">
        <v>3</v>
      </c>
      <c r="BE46" s="343">
        <v>5</v>
      </c>
      <c r="BF46" s="343" t="s">
        <v>564</v>
      </c>
      <c r="BG46" s="343">
        <v>5</v>
      </c>
      <c r="BH46" s="343" t="s">
        <v>541</v>
      </c>
      <c r="BI46" s="343" t="s">
        <v>541</v>
      </c>
      <c r="BJ46" s="343" t="s">
        <v>541</v>
      </c>
      <c r="BK46" s="343" t="s">
        <v>541</v>
      </c>
      <c r="BL46" s="343" t="s">
        <v>12</v>
      </c>
      <c r="BM46" s="343" t="s">
        <v>541</v>
      </c>
      <c r="BN46" s="307"/>
      <c r="BO46" s="307"/>
      <c r="BP46" s="307"/>
      <c r="BQ46" s="307"/>
      <c r="BR46" s="307"/>
      <c r="BS46" s="307"/>
      <c r="BT46" s="307"/>
      <c r="BU46" s="307"/>
      <c r="BV46" s="307"/>
      <c r="BW46" s="307"/>
    </row>
    <row r="47" spans="1:75" s="3" customFormat="1">
      <c r="A47" s="51">
        <f t="shared" si="0"/>
        <v>28</v>
      </c>
      <c r="B47" s="7" t="s">
        <v>279</v>
      </c>
      <c r="C47" s="7" t="s">
        <v>23</v>
      </c>
      <c r="D47" s="7" t="s">
        <v>24</v>
      </c>
      <c r="E47" s="7" t="s">
        <v>137</v>
      </c>
      <c r="F47" s="45">
        <v>28139</v>
      </c>
      <c r="G47" s="36">
        <v>37</v>
      </c>
      <c r="H47" s="36" t="s">
        <v>9</v>
      </c>
      <c r="I47" s="36" t="s">
        <v>10</v>
      </c>
      <c r="J47" s="55" t="s">
        <v>323</v>
      </c>
      <c r="K47" s="36" t="s">
        <v>147</v>
      </c>
      <c r="L47" s="55" t="s">
        <v>293</v>
      </c>
      <c r="M47" s="129" t="s">
        <v>11</v>
      </c>
      <c r="N47" s="129" t="s">
        <v>11</v>
      </c>
      <c r="O47" s="129" t="s">
        <v>11</v>
      </c>
      <c r="P47" s="129" t="s">
        <v>11</v>
      </c>
      <c r="Q47" s="129" t="s">
        <v>11</v>
      </c>
      <c r="R47" s="371" t="s">
        <v>11</v>
      </c>
      <c r="S47" s="371"/>
      <c r="T47" s="121"/>
      <c r="U47" s="207"/>
      <c r="V47" s="194"/>
      <c r="W47" s="194"/>
      <c r="X47" s="194"/>
      <c r="Y47" s="136"/>
      <c r="Z47" s="136"/>
      <c r="AA47" s="136"/>
      <c r="AB47" s="136"/>
      <c r="AC47" s="194"/>
      <c r="AD47" s="201"/>
      <c r="AE47" s="324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7" t="s">
        <v>137</v>
      </c>
      <c r="AY47" s="343">
        <v>4</v>
      </c>
      <c r="AZ47" s="343">
        <v>4</v>
      </c>
      <c r="BA47" s="343" t="s">
        <v>12</v>
      </c>
      <c r="BB47" s="343">
        <v>4</v>
      </c>
      <c r="BC47" s="343" t="s">
        <v>12</v>
      </c>
      <c r="BD47" s="343">
        <v>3</v>
      </c>
      <c r="BE47" s="343">
        <v>5</v>
      </c>
      <c r="BF47" s="343" t="s">
        <v>564</v>
      </c>
      <c r="BG47" s="343">
        <v>10</v>
      </c>
      <c r="BH47" s="343" t="s">
        <v>541</v>
      </c>
      <c r="BI47" s="343" t="s">
        <v>541</v>
      </c>
      <c r="BJ47" s="343" t="s">
        <v>546</v>
      </c>
      <c r="BK47" s="343" t="s">
        <v>541</v>
      </c>
      <c r="BL47" s="343" t="s">
        <v>12</v>
      </c>
      <c r="BM47" s="343" t="s">
        <v>541</v>
      </c>
      <c r="BN47" s="307"/>
      <c r="BO47" s="307"/>
      <c r="BP47" s="307"/>
      <c r="BQ47" s="307"/>
      <c r="BR47" s="307"/>
      <c r="BS47" s="307"/>
      <c r="BT47" s="307"/>
      <c r="BU47" s="307"/>
      <c r="BV47" s="307"/>
      <c r="BW47" s="307"/>
    </row>
    <row r="48" spans="1:75" s="3" customFormat="1">
      <c r="A48" s="51">
        <f t="shared" si="0"/>
        <v>29</v>
      </c>
      <c r="B48" s="7" t="s">
        <v>280</v>
      </c>
      <c r="C48" s="12" t="s">
        <v>26</v>
      </c>
      <c r="D48" s="12" t="s">
        <v>27</v>
      </c>
      <c r="E48" s="12" t="s">
        <v>138</v>
      </c>
      <c r="F48" s="45">
        <v>27185</v>
      </c>
      <c r="G48" s="39">
        <v>40</v>
      </c>
      <c r="H48" s="36" t="s">
        <v>9</v>
      </c>
      <c r="I48" s="36" t="s">
        <v>10</v>
      </c>
      <c r="J48" s="55" t="s">
        <v>323</v>
      </c>
      <c r="K48" s="36" t="s">
        <v>148</v>
      </c>
      <c r="L48" s="110" t="s">
        <v>290</v>
      </c>
      <c r="M48" s="133"/>
      <c r="N48" s="133" t="s">
        <v>11</v>
      </c>
      <c r="O48" s="133"/>
      <c r="P48" s="133" t="s">
        <v>11</v>
      </c>
      <c r="Q48" s="133" t="s">
        <v>11</v>
      </c>
      <c r="R48" s="376" t="s">
        <v>11</v>
      </c>
      <c r="S48" s="376"/>
      <c r="T48" s="121"/>
      <c r="U48" s="196"/>
      <c r="V48" s="196"/>
      <c r="W48" s="196"/>
      <c r="X48" s="194"/>
      <c r="Y48" s="136"/>
      <c r="Z48" s="136"/>
      <c r="AA48" s="136"/>
      <c r="AB48" s="136"/>
      <c r="AC48" s="202"/>
      <c r="AD48" s="208"/>
      <c r="AE48" s="324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2" t="s">
        <v>138</v>
      </c>
      <c r="AY48" s="343">
        <v>4</v>
      </c>
      <c r="AZ48" s="343">
        <v>4</v>
      </c>
      <c r="BA48" s="343" t="s">
        <v>12</v>
      </c>
      <c r="BB48" s="343">
        <v>4</v>
      </c>
      <c r="BC48" s="343" t="s">
        <v>12</v>
      </c>
      <c r="BD48" s="343">
        <v>3</v>
      </c>
      <c r="BE48" s="343">
        <v>5</v>
      </c>
      <c r="BF48" s="346" t="s">
        <v>566</v>
      </c>
      <c r="BG48" s="346">
        <v>5</v>
      </c>
      <c r="BH48" s="343" t="s">
        <v>541</v>
      </c>
      <c r="BI48" s="343" t="s">
        <v>541</v>
      </c>
      <c r="BJ48" s="343" t="s">
        <v>541</v>
      </c>
      <c r="BK48" s="343" t="s">
        <v>541</v>
      </c>
      <c r="BL48" s="343" t="s">
        <v>43</v>
      </c>
      <c r="BM48" s="343" t="s">
        <v>541</v>
      </c>
      <c r="BN48" s="307"/>
      <c r="BO48" s="307"/>
      <c r="BP48" s="307"/>
      <c r="BQ48" s="307"/>
      <c r="BR48" s="307"/>
      <c r="BS48" s="307"/>
      <c r="BT48" s="307"/>
      <c r="BU48" s="307"/>
      <c r="BV48" s="307"/>
      <c r="BW48" s="307"/>
    </row>
    <row r="49" spans="1:75" s="3" customFormat="1" ht="18" customHeight="1">
      <c r="A49" s="51">
        <f>A48+1</f>
        <v>30</v>
      </c>
      <c r="B49" s="117">
        <v>41989</v>
      </c>
      <c r="C49" s="114" t="s">
        <v>115</v>
      </c>
      <c r="D49" s="114" t="s">
        <v>116</v>
      </c>
      <c r="E49" s="114" t="s">
        <v>326</v>
      </c>
      <c r="F49" s="115">
        <v>28822</v>
      </c>
      <c r="G49" s="111">
        <f>INT((B49-F49)/365.25)</f>
        <v>36</v>
      </c>
      <c r="H49" s="116" t="s">
        <v>9</v>
      </c>
      <c r="I49" s="116" t="s">
        <v>10</v>
      </c>
      <c r="J49" s="111" t="s">
        <v>328</v>
      </c>
      <c r="K49" s="111" t="s">
        <v>148</v>
      </c>
      <c r="L49" s="111" t="s">
        <v>302</v>
      </c>
      <c r="M49" s="130"/>
      <c r="N49" s="130"/>
      <c r="O49" s="130" t="s">
        <v>11</v>
      </c>
      <c r="P49" s="130"/>
      <c r="Q49" s="130"/>
      <c r="R49" s="385" t="s">
        <v>617</v>
      </c>
      <c r="S49" s="385"/>
      <c r="T49" s="125" t="s">
        <v>331</v>
      </c>
      <c r="U49" s="211"/>
      <c r="V49" s="212"/>
      <c r="W49" s="213"/>
      <c r="X49" s="213"/>
      <c r="Y49" s="212"/>
      <c r="Z49" s="212"/>
      <c r="AA49" s="212"/>
      <c r="AB49" s="212"/>
      <c r="AC49" s="214"/>
      <c r="AD49" s="215"/>
      <c r="AE49" s="325"/>
      <c r="AF49" s="337"/>
      <c r="AG49" s="337"/>
      <c r="AH49" s="337"/>
      <c r="AI49" s="337"/>
      <c r="AJ49" s="337"/>
      <c r="AK49" s="337"/>
      <c r="AL49" s="337"/>
      <c r="AM49" s="337"/>
      <c r="AN49" s="337"/>
      <c r="AO49" s="337"/>
      <c r="AP49" s="337"/>
      <c r="AQ49" s="337"/>
      <c r="AR49" s="337"/>
      <c r="AS49" s="337"/>
      <c r="AT49" s="337"/>
      <c r="AU49" s="337"/>
      <c r="AV49" s="337"/>
      <c r="AW49" s="337"/>
      <c r="AX49" s="114" t="s">
        <v>326</v>
      </c>
      <c r="AY49" s="343">
        <v>4</v>
      </c>
      <c r="AZ49" s="343">
        <v>4</v>
      </c>
      <c r="BA49" s="343" t="s">
        <v>12</v>
      </c>
      <c r="BB49" s="346">
        <v>0</v>
      </c>
      <c r="BC49" s="346" t="s">
        <v>566</v>
      </c>
      <c r="BD49" s="346">
        <v>0</v>
      </c>
      <c r="BE49" s="346">
        <v>0</v>
      </c>
      <c r="BF49" s="346" t="s">
        <v>566</v>
      </c>
      <c r="BG49" s="346">
        <v>0</v>
      </c>
      <c r="BH49" s="343" t="s">
        <v>541</v>
      </c>
      <c r="BI49" s="343" t="s">
        <v>541</v>
      </c>
      <c r="BJ49" s="343" t="s">
        <v>546</v>
      </c>
      <c r="BK49" s="343" t="s">
        <v>546</v>
      </c>
      <c r="BL49" s="343" t="s">
        <v>12</v>
      </c>
      <c r="BM49" s="343" t="s">
        <v>546</v>
      </c>
      <c r="BN49" s="307"/>
      <c r="BO49" s="307"/>
      <c r="BP49" s="307"/>
      <c r="BQ49" s="307"/>
      <c r="BR49" s="307"/>
      <c r="BS49" s="307"/>
      <c r="BT49" s="307"/>
      <c r="BU49" s="307"/>
      <c r="BV49" s="307"/>
      <c r="BW49" s="307"/>
    </row>
    <row r="50" spans="1:75" s="3" customFormat="1">
      <c r="A50" s="51">
        <f t="shared" si="0"/>
        <v>31</v>
      </c>
      <c r="B50" s="7" t="s">
        <v>283</v>
      </c>
      <c r="C50" s="12" t="s">
        <v>28</v>
      </c>
      <c r="D50" s="16" t="s">
        <v>29</v>
      </c>
      <c r="E50" s="16" t="s">
        <v>139</v>
      </c>
      <c r="F50" s="46">
        <v>25389</v>
      </c>
      <c r="G50" s="37">
        <v>45</v>
      </c>
      <c r="H50" s="38" t="s">
        <v>9</v>
      </c>
      <c r="I50" s="38" t="s">
        <v>10</v>
      </c>
      <c r="J50" s="55" t="s">
        <v>323</v>
      </c>
      <c r="K50" s="111" t="s">
        <v>148</v>
      </c>
      <c r="L50" s="110" t="s">
        <v>290</v>
      </c>
      <c r="M50" s="130" t="s">
        <v>11</v>
      </c>
      <c r="N50" s="130" t="s">
        <v>11</v>
      </c>
      <c r="O50" s="130" t="s">
        <v>11</v>
      </c>
      <c r="P50" s="130" t="s">
        <v>11</v>
      </c>
      <c r="Q50" s="130" t="s">
        <v>11</v>
      </c>
      <c r="R50" s="372" t="s">
        <v>11</v>
      </c>
      <c r="S50" s="372"/>
      <c r="T50" s="113"/>
      <c r="U50" s="216"/>
      <c r="V50" s="216"/>
      <c r="W50" s="199"/>
      <c r="X50" s="199"/>
      <c r="Y50" s="200"/>
      <c r="Z50" s="200"/>
      <c r="AA50" s="200"/>
      <c r="AB50" s="200"/>
      <c r="AC50" s="194"/>
      <c r="AD50" s="201"/>
      <c r="AE50" s="3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6" t="s">
        <v>139</v>
      </c>
      <c r="AY50" s="343">
        <v>4</v>
      </c>
      <c r="AZ50" s="343">
        <v>4</v>
      </c>
      <c r="BA50" s="343" t="s">
        <v>12</v>
      </c>
      <c r="BB50" s="343">
        <v>4</v>
      </c>
      <c r="BC50" s="343" t="s">
        <v>12</v>
      </c>
      <c r="BD50" s="343">
        <v>3</v>
      </c>
      <c r="BE50" s="343">
        <v>4</v>
      </c>
      <c r="BF50" s="346" t="s">
        <v>566</v>
      </c>
      <c r="BG50" s="346">
        <v>0</v>
      </c>
      <c r="BH50" s="343" t="s">
        <v>541</v>
      </c>
      <c r="BI50" s="343" t="s">
        <v>541</v>
      </c>
      <c r="BJ50" s="343" t="s">
        <v>541</v>
      </c>
      <c r="BK50" s="343" t="s">
        <v>541</v>
      </c>
      <c r="BL50" s="343" t="s">
        <v>43</v>
      </c>
      <c r="BM50" s="343" t="s">
        <v>541</v>
      </c>
      <c r="BN50" s="307"/>
      <c r="BO50" s="307"/>
      <c r="BP50" s="307"/>
      <c r="BQ50" s="307"/>
      <c r="BR50" s="307"/>
      <c r="BS50" s="307"/>
      <c r="BT50" s="307"/>
      <c r="BU50" s="307"/>
      <c r="BV50" s="307"/>
      <c r="BW50" s="307"/>
    </row>
    <row r="51" spans="1:75" s="2" customFormat="1">
      <c r="A51" s="51">
        <f>A50+1</f>
        <v>32</v>
      </c>
      <c r="B51" s="13" t="s">
        <v>35</v>
      </c>
      <c r="C51" s="12" t="s">
        <v>36</v>
      </c>
      <c r="D51" s="12" t="s">
        <v>37</v>
      </c>
      <c r="E51" s="12" t="s">
        <v>618</v>
      </c>
      <c r="F51" s="45">
        <v>30550</v>
      </c>
      <c r="G51" s="36">
        <v>31</v>
      </c>
      <c r="H51" s="36" t="s">
        <v>25</v>
      </c>
      <c r="I51" s="36" t="s">
        <v>10</v>
      </c>
      <c r="J51" s="55" t="s">
        <v>323</v>
      </c>
      <c r="K51" s="36" t="s">
        <v>147</v>
      </c>
      <c r="L51" s="55" t="s">
        <v>296</v>
      </c>
      <c r="M51" s="129"/>
      <c r="N51" s="129" t="s">
        <v>11</v>
      </c>
      <c r="O51" s="129" t="s">
        <v>11</v>
      </c>
      <c r="P51" s="129" t="s">
        <v>11</v>
      </c>
      <c r="Q51" s="129" t="s">
        <v>11</v>
      </c>
      <c r="R51" s="371"/>
      <c r="S51" s="371"/>
      <c r="T51" s="121" t="s">
        <v>359</v>
      </c>
      <c r="U51" s="221"/>
      <c r="V51" s="136"/>
      <c r="W51" s="196"/>
      <c r="X51" s="196"/>
      <c r="Y51" s="136"/>
      <c r="Z51" s="136"/>
      <c r="AA51" s="136"/>
      <c r="AB51" s="136"/>
      <c r="AC51" s="194"/>
      <c r="AD51" s="217"/>
      <c r="AE51" s="322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2" t="s">
        <v>295</v>
      </c>
      <c r="AY51" s="340">
        <v>4</v>
      </c>
      <c r="AZ51" s="340">
        <v>4</v>
      </c>
      <c r="BA51" s="340" t="s">
        <v>12</v>
      </c>
      <c r="BB51" s="340">
        <v>4</v>
      </c>
      <c r="BC51" s="340" t="s">
        <v>12</v>
      </c>
      <c r="BD51" s="340">
        <v>3</v>
      </c>
      <c r="BE51" s="340">
        <v>0</v>
      </c>
      <c r="BF51" s="340"/>
      <c r="BG51" s="340"/>
      <c r="BH51" s="340" t="s">
        <v>541</v>
      </c>
      <c r="BI51" s="340" t="s">
        <v>541</v>
      </c>
      <c r="BJ51" s="340" t="s">
        <v>541</v>
      </c>
      <c r="BK51" s="340" t="s">
        <v>541</v>
      </c>
      <c r="BL51" s="340" t="s">
        <v>12</v>
      </c>
      <c r="BM51" s="340" t="s">
        <v>541</v>
      </c>
      <c r="BN51" s="340"/>
      <c r="BO51" s="173"/>
      <c r="BP51" s="173"/>
      <c r="BQ51" s="173"/>
      <c r="BR51" s="173"/>
      <c r="BS51" s="173"/>
      <c r="BT51" s="173"/>
      <c r="BU51" s="173"/>
      <c r="BV51" s="173"/>
      <c r="BW51" s="173"/>
    </row>
    <row r="52" spans="1:75" s="6" customFormat="1" ht="16" customHeight="1">
      <c r="A52" s="51">
        <f>A51+1</f>
        <v>33</v>
      </c>
      <c r="B52" s="7" t="s">
        <v>640</v>
      </c>
      <c r="C52" s="19" t="s">
        <v>42</v>
      </c>
      <c r="D52" s="19" t="s">
        <v>41</v>
      </c>
      <c r="E52" s="19" t="s">
        <v>335</v>
      </c>
      <c r="F52" s="45">
        <v>29590</v>
      </c>
      <c r="G52" s="39">
        <v>33</v>
      </c>
      <c r="H52" s="36" t="s">
        <v>25</v>
      </c>
      <c r="I52" s="36" t="s">
        <v>10</v>
      </c>
      <c r="J52" s="36" t="s">
        <v>323</v>
      </c>
      <c r="K52" s="36" t="s">
        <v>147</v>
      </c>
      <c r="L52" s="36" t="s">
        <v>619</v>
      </c>
      <c r="M52" s="126"/>
      <c r="N52" s="126" t="s">
        <v>11</v>
      </c>
      <c r="O52" s="126" t="s">
        <v>11</v>
      </c>
      <c r="P52" s="126" t="s">
        <v>11</v>
      </c>
      <c r="Q52" s="126" t="s">
        <v>11</v>
      </c>
      <c r="R52" s="27" t="s">
        <v>11</v>
      </c>
      <c r="S52" s="27"/>
      <c r="T52" s="120"/>
      <c r="U52" s="220"/>
      <c r="V52" s="220"/>
      <c r="W52" s="194"/>
      <c r="X52" s="226"/>
      <c r="Y52" s="203"/>
      <c r="Z52" s="136"/>
      <c r="AA52" s="136"/>
      <c r="AB52" s="136"/>
      <c r="AC52" s="194"/>
      <c r="AD52" s="217"/>
      <c r="AE52" s="324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9" t="s">
        <v>335</v>
      </c>
      <c r="AY52" s="173">
        <v>4</v>
      </c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73"/>
      <c r="BQ52" s="173"/>
      <c r="BR52" s="173"/>
      <c r="BS52" s="173"/>
      <c r="BT52" s="173"/>
      <c r="BU52" s="173"/>
      <c r="BV52" s="173"/>
      <c r="BW52" s="173"/>
    </row>
    <row r="53" spans="1:75" s="6" customFormat="1" ht="16" customHeight="1">
      <c r="A53" s="51">
        <v>34</v>
      </c>
      <c r="B53" s="7" t="s">
        <v>641</v>
      </c>
      <c r="C53" s="12" t="s">
        <v>44</v>
      </c>
      <c r="D53" s="12" t="s">
        <v>45</v>
      </c>
      <c r="E53" s="12" t="s">
        <v>336</v>
      </c>
      <c r="F53" s="45">
        <v>27133</v>
      </c>
      <c r="G53" s="39">
        <v>40</v>
      </c>
      <c r="H53" s="36" t="s">
        <v>25</v>
      </c>
      <c r="I53" s="36" t="s">
        <v>10</v>
      </c>
      <c r="J53" s="36" t="s">
        <v>323</v>
      </c>
      <c r="K53" s="36" t="s">
        <v>148</v>
      </c>
      <c r="L53" s="36" t="s">
        <v>653</v>
      </c>
      <c r="M53" s="126"/>
      <c r="N53" s="126" t="s">
        <v>11</v>
      </c>
      <c r="O53" s="126" t="s">
        <v>11</v>
      </c>
      <c r="P53" s="126" t="s">
        <v>11</v>
      </c>
      <c r="Q53" s="126"/>
      <c r="R53" s="27" t="s">
        <v>11</v>
      </c>
      <c r="S53" s="27"/>
      <c r="T53" s="120"/>
      <c r="U53" s="220"/>
      <c r="V53" s="220"/>
      <c r="W53" s="194"/>
      <c r="X53" s="226"/>
      <c r="Y53" s="203"/>
      <c r="Z53" s="136"/>
      <c r="AA53" s="136"/>
      <c r="AB53" s="136"/>
      <c r="AC53" s="194"/>
      <c r="AD53" s="217"/>
      <c r="AE53" s="324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2" t="s">
        <v>336</v>
      </c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  <c r="BJ53" s="173"/>
      <c r="BK53" s="173"/>
      <c r="BL53" s="173"/>
      <c r="BM53" s="173"/>
      <c r="BN53" s="173"/>
      <c r="BO53" s="173"/>
      <c r="BP53" s="173"/>
      <c r="BQ53" s="173"/>
      <c r="BR53" s="173"/>
      <c r="BS53" s="173"/>
      <c r="BT53" s="173"/>
      <c r="BU53" s="173"/>
      <c r="BV53" s="173"/>
      <c r="BW53" s="173"/>
    </row>
    <row r="54" spans="1:75" s="6" customFormat="1" ht="16" customHeight="1">
      <c r="A54" s="51">
        <v>35</v>
      </c>
      <c r="B54" s="17" t="s">
        <v>642</v>
      </c>
      <c r="C54" s="12" t="s">
        <v>46</v>
      </c>
      <c r="D54" s="12" t="s">
        <v>47</v>
      </c>
      <c r="E54" s="12" t="s">
        <v>337</v>
      </c>
      <c r="F54" s="45">
        <v>26750</v>
      </c>
      <c r="G54" s="39">
        <v>41</v>
      </c>
      <c r="H54" s="36" t="s">
        <v>25</v>
      </c>
      <c r="I54" s="36" t="s">
        <v>10</v>
      </c>
      <c r="J54" s="36" t="s">
        <v>323</v>
      </c>
      <c r="K54" s="36" t="s">
        <v>148</v>
      </c>
      <c r="L54" s="36" t="s">
        <v>654</v>
      </c>
      <c r="M54" s="126"/>
      <c r="N54" s="126" t="s">
        <v>11</v>
      </c>
      <c r="O54" s="126" t="s">
        <v>11</v>
      </c>
      <c r="P54" s="126" t="s">
        <v>11</v>
      </c>
      <c r="Q54" s="126" t="s">
        <v>11</v>
      </c>
      <c r="R54" s="27" t="s">
        <v>11</v>
      </c>
      <c r="S54" s="27"/>
      <c r="T54" s="120"/>
      <c r="U54" s="220"/>
      <c r="V54" s="220"/>
      <c r="W54" s="194"/>
      <c r="X54" s="226"/>
      <c r="Y54" s="203"/>
      <c r="Z54" s="136"/>
      <c r="AA54" s="136"/>
      <c r="AB54" s="136"/>
      <c r="AC54" s="194"/>
      <c r="AD54" s="217"/>
      <c r="AE54" s="324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2" t="s">
        <v>337</v>
      </c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  <c r="BJ54" s="173"/>
      <c r="BK54" s="173"/>
      <c r="BL54" s="173"/>
      <c r="BM54" s="173"/>
      <c r="BN54" s="173"/>
      <c r="BO54" s="173"/>
      <c r="BP54" s="173"/>
      <c r="BQ54" s="173"/>
      <c r="BR54" s="173"/>
      <c r="BS54" s="173"/>
      <c r="BT54" s="173"/>
      <c r="BU54" s="173"/>
      <c r="BV54" s="173"/>
      <c r="BW54" s="173"/>
    </row>
    <row r="55" spans="1:75" s="6" customFormat="1" ht="16" customHeight="1">
      <c r="A55" s="51">
        <v>36</v>
      </c>
      <c r="B55" s="18" t="s">
        <v>643</v>
      </c>
      <c r="C55" s="18" t="s">
        <v>50</v>
      </c>
      <c r="D55" s="18" t="s">
        <v>51</v>
      </c>
      <c r="E55" s="18" t="s">
        <v>585</v>
      </c>
      <c r="F55" s="47">
        <v>16410</v>
      </c>
      <c r="G55" s="40">
        <v>70</v>
      </c>
      <c r="H55" s="41" t="s">
        <v>9</v>
      </c>
      <c r="I55" s="41" t="s">
        <v>10</v>
      </c>
      <c r="J55" s="41" t="s">
        <v>323</v>
      </c>
      <c r="K55" s="41" t="s">
        <v>147</v>
      </c>
      <c r="L55" s="36" t="s">
        <v>653</v>
      </c>
      <c r="M55" s="126"/>
      <c r="N55" s="126" t="s">
        <v>11</v>
      </c>
      <c r="O55" s="126" t="s">
        <v>11</v>
      </c>
      <c r="P55" s="126" t="s">
        <v>11</v>
      </c>
      <c r="Q55" s="126" t="s">
        <v>11</v>
      </c>
      <c r="R55" s="27" t="s">
        <v>11</v>
      </c>
      <c r="S55" s="27"/>
      <c r="T55" s="120"/>
      <c r="U55" s="220"/>
      <c r="V55" s="220"/>
      <c r="W55" s="194"/>
      <c r="X55" s="226"/>
      <c r="Y55" s="203"/>
      <c r="Z55" s="136"/>
      <c r="AA55" s="136"/>
      <c r="AB55" s="136"/>
      <c r="AC55" s="194"/>
      <c r="AD55" s="217"/>
      <c r="AE55" s="324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8" t="s">
        <v>585</v>
      </c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  <c r="BJ55" s="173"/>
      <c r="BK55" s="173"/>
      <c r="BL55" s="173"/>
      <c r="BM55" s="173"/>
      <c r="BN55" s="173"/>
      <c r="BO55" s="173"/>
      <c r="BP55" s="173"/>
      <c r="BQ55" s="173"/>
      <c r="BR55" s="173"/>
      <c r="BS55" s="173"/>
      <c r="BT55" s="173"/>
      <c r="BU55" s="173"/>
      <c r="BV55" s="173"/>
      <c r="BW55" s="173"/>
    </row>
    <row r="56" spans="1:75" s="6" customFormat="1" ht="16" customHeight="1">
      <c r="A56" s="51">
        <v>37</v>
      </c>
      <c r="B56" s="7" t="s">
        <v>644</v>
      </c>
      <c r="C56" s="19" t="s">
        <v>48</v>
      </c>
      <c r="D56" s="19" t="s">
        <v>49</v>
      </c>
      <c r="E56" s="19" t="s">
        <v>338</v>
      </c>
      <c r="F56" s="45">
        <v>28078</v>
      </c>
      <c r="G56" s="39">
        <v>38</v>
      </c>
      <c r="H56" s="36" t="s">
        <v>25</v>
      </c>
      <c r="I56" s="36" t="s">
        <v>10</v>
      </c>
      <c r="J56" s="36" t="s">
        <v>323</v>
      </c>
      <c r="K56" s="36" t="s">
        <v>147</v>
      </c>
      <c r="L56" s="36" t="s">
        <v>655</v>
      </c>
      <c r="M56" s="126"/>
      <c r="N56" s="126" t="s">
        <v>11</v>
      </c>
      <c r="O56" s="126" t="s">
        <v>11</v>
      </c>
      <c r="P56" s="126" t="s">
        <v>11</v>
      </c>
      <c r="Q56" s="126" t="s">
        <v>11</v>
      </c>
      <c r="R56" s="27" t="s">
        <v>11</v>
      </c>
      <c r="S56" s="27"/>
      <c r="T56" s="120"/>
      <c r="U56" s="220"/>
      <c r="V56" s="220"/>
      <c r="W56" s="194"/>
      <c r="X56" s="226"/>
      <c r="Y56" s="203"/>
      <c r="Z56" s="136"/>
      <c r="AA56" s="136"/>
      <c r="AB56" s="136"/>
      <c r="AC56" s="194"/>
      <c r="AD56" s="217"/>
      <c r="AE56" s="324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9" t="s">
        <v>338</v>
      </c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  <c r="BJ56" s="173"/>
      <c r="BK56" s="173"/>
      <c r="BL56" s="173"/>
      <c r="BM56" s="173"/>
      <c r="BN56" s="173"/>
      <c r="BO56" s="173"/>
      <c r="BP56" s="173"/>
      <c r="BQ56" s="173"/>
      <c r="BR56" s="173"/>
      <c r="BS56" s="173"/>
      <c r="BT56" s="173"/>
      <c r="BU56" s="173"/>
      <c r="BV56" s="173"/>
      <c r="BW56" s="173"/>
    </row>
    <row r="57" spans="1:75" s="6" customFormat="1" ht="16" customHeight="1">
      <c r="A57" s="51">
        <v>38</v>
      </c>
      <c r="B57" s="18" t="s">
        <v>645</v>
      </c>
      <c r="C57" s="18" t="s">
        <v>362</v>
      </c>
      <c r="D57" s="18" t="s">
        <v>363</v>
      </c>
      <c r="E57" s="18" t="s">
        <v>650</v>
      </c>
      <c r="F57" s="368">
        <v>29686</v>
      </c>
      <c r="G57" s="369">
        <v>33</v>
      </c>
      <c r="H57" s="41" t="s">
        <v>25</v>
      </c>
      <c r="I57" s="41" t="s">
        <v>10</v>
      </c>
      <c r="J57" s="41" t="s">
        <v>323</v>
      </c>
      <c r="K57" s="41" t="s">
        <v>147</v>
      </c>
      <c r="L57" s="36" t="s">
        <v>656</v>
      </c>
      <c r="M57" s="126"/>
      <c r="N57" s="126" t="s">
        <v>11</v>
      </c>
      <c r="O57" s="126" t="s">
        <v>11</v>
      </c>
      <c r="P57" s="126" t="s">
        <v>11</v>
      </c>
      <c r="Q57" s="126" t="s">
        <v>11</v>
      </c>
      <c r="R57" s="27" t="s">
        <v>11</v>
      </c>
      <c r="S57" s="27"/>
      <c r="T57" s="120"/>
      <c r="U57" s="220"/>
      <c r="V57" s="220"/>
      <c r="W57" s="194"/>
      <c r="X57" s="226"/>
      <c r="Y57" s="203"/>
      <c r="Z57" s="136"/>
      <c r="AA57" s="136"/>
      <c r="AB57" s="136"/>
      <c r="AC57" s="194"/>
      <c r="AD57" s="217"/>
      <c r="AE57" s="324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8" t="s">
        <v>650</v>
      </c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  <c r="BJ57" s="173"/>
      <c r="BK57" s="173"/>
      <c r="BL57" s="173"/>
      <c r="BM57" s="173"/>
      <c r="BN57" s="173"/>
      <c r="BO57" s="173"/>
      <c r="BP57" s="173"/>
      <c r="BQ57" s="173"/>
      <c r="BR57" s="173"/>
      <c r="BS57" s="173"/>
      <c r="BT57" s="173"/>
      <c r="BU57" s="173"/>
      <c r="BV57" s="173"/>
      <c r="BW57" s="173"/>
    </row>
    <row r="58" spans="1:75" s="2" customFormat="1">
      <c r="A58" s="51">
        <v>39</v>
      </c>
      <c r="B58" s="7" t="s">
        <v>646</v>
      </c>
      <c r="C58" s="17" t="s">
        <v>583</v>
      </c>
      <c r="D58" s="18" t="s">
        <v>584</v>
      </c>
      <c r="E58" s="18" t="s">
        <v>587</v>
      </c>
      <c r="F58" s="386">
        <v>27365</v>
      </c>
      <c r="G58" s="394">
        <v>40</v>
      </c>
      <c r="H58" s="41" t="s">
        <v>25</v>
      </c>
      <c r="I58" s="41" t="s">
        <v>10</v>
      </c>
      <c r="J58" s="36" t="s">
        <v>323</v>
      </c>
      <c r="K58" s="41" t="s">
        <v>147</v>
      </c>
      <c r="L58" s="41" t="s">
        <v>657</v>
      </c>
      <c r="M58" s="134"/>
      <c r="N58" s="134" t="s">
        <v>11</v>
      </c>
      <c r="O58" s="134"/>
      <c r="P58" s="134" t="s">
        <v>11</v>
      </c>
      <c r="Q58" s="134" t="s">
        <v>11</v>
      </c>
      <c r="R58" s="44" t="s">
        <v>11</v>
      </c>
      <c r="S58" s="44"/>
      <c r="T58" s="387"/>
      <c r="U58" s="18"/>
      <c r="V58" s="18"/>
      <c r="W58" s="18"/>
      <c r="X58" s="18"/>
      <c r="Y58" s="41"/>
      <c r="Z58" s="41"/>
      <c r="AA58" s="41"/>
      <c r="AB58" s="36"/>
      <c r="AC58" s="7"/>
      <c r="AD58" s="7"/>
      <c r="AE58" s="388"/>
      <c r="AX58" s="18" t="s">
        <v>587</v>
      </c>
    </row>
    <row r="59" spans="1:75" s="6" customFormat="1" ht="16" customHeight="1">
      <c r="A59" s="367">
        <v>40</v>
      </c>
      <c r="B59" s="53" t="s">
        <v>647</v>
      </c>
      <c r="C59" s="389" t="s">
        <v>52</v>
      </c>
      <c r="D59" s="390" t="s">
        <v>53</v>
      </c>
      <c r="E59" s="390" t="s">
        <v>339</v>
      </c>
      <c r="F59" s="391">
        <v>23122</v>
      </c>
      <c r="G59" s="392">
        <v>50</v>
      </c>
      <c r="H59" s="393" t="s">
        <v>9</v>
      </c>
      <c r="I59" s="393" t="s">
        <v>10</v>
      </c>
      <c r="J59" s="55" t="s">
        <v>323</v>
      </c>
      <c r="K59" s="393" t="s">
        <v>147</v>
      </c>
      <c r="L59" s="36"/>
      <c r="M59" s="126"/>
      <c r="N59" s="126"/>
      <c r="O59" s="126" t="s">
        <v>11</v>
      </c>
      <c r="P59" s="126" t="s">
        <v>11</v>
      </c>
      <c r="Q59" s="126" t="s">
        <v>11</v>
      </c>
      <c r="R59" s="27" t="s">
        <v>11</v>
      </c>
      <c r="S59" s="27"/>
      <c r="T59" s="120"/>
      <c r="U59" s="220"/>
      <c r="V59" s="220"/>
      <c r="W59" s="194"/>
      <c r="X59" s="226"/>
      <c r="Y59" s="203"/>
      <c r="Z59" s="136"/>
      <c r="AA59" s="136"/>
      <c r="AB59" s="136"/>
      <c r="AC59" s="194"/>
      <c r="AD59" s="217"/>
      <c r="AE59" s="324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90" t="s">
        <v>339</v>
      </c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  <c r="BJ59" s="173"/>
      <c r="BK59" s="173"/>
      <c r="BL59" s="173"/>
      <c r="BM59" s="173"/>
      <c r="BN59" s="173"/>
      <c r="BO59" s="173"/>
      <c r="BP59" s="173"/>
      <c r="BQ59" s="173"/>
      <c r="BR59" s="173"/>
      <c r="BS59" s="173"/>
      <c r="BT59" s="173"/>
      <c r="BU59" s="173"/>
      <c r="BV59" s="173"/>
      <c r="BW59" s="173"/>
    </row>
    <row r="60" spans="1:75" s="6" customFormat="1" ht="16" customHeight="1">
      <c r="A60" s="367">
        <v>41</v>
      </c>
      <c r="B60" s="2" t="s">
        <v>648</v>
      </c>
      <c r="C60" s="17" t="s">
        <v>532</v>
      </c>
      <c r="D60" s="18" t="s">
        <v>533</v>
      </c>
      <c r="E60" s="18" t="s">
        <v>571</v>
      </c>
      <c r="F60" s="368">
        <v>27368</v>
      </c>
      <c r="G60" s="369">
        <f t="shared" ref="G60" ca="1" si="1">INT((TODAY()-F60)/365.25)</f>
        <v>40</v>
      </c>
      <c r="H60" s="41" t="s">
        <v>9</v>
      </c>
      <c r="I60" s="41" t="s">
        <v>10</v>
      </c>
      <c r="J60" s="36" t="s">
        <v>323</v>
      </c>
      <c r="K60" s="41" t="s">
        <v>147</v>
      </c>
      <c r="L60" s="36" t="s">
        <v>651</v>
      </c>
      <c r="M60" s="126"/>
      <c r="N60" s="126" t="s">
        <v>11</v>
      </c>
      <c r="O60" s="126" t="s">
        <v>11</v>
      </c>
      <c r="P60" s="126" t="s">
        <v>11</v>
      </c>
      <c r="Q60" s="126" t="s">
        <v>11</v>
      </c>
      <c r="R60" s="27" t="s">
        <v>11</v>
      </c>
      <c r="S60" s="27"/>
      <c r="T60" s="120"/>
      <c r="U60" s="220"/>
      <c r="V60" s="220"/>
      <c r="W60" s="194"/>
      <c r="X60" s="226"/>
      <c r="Y60" s="203"/>
      <c r="Z60" s="136"/>
      <c r="AA60" s="136"/>
      <c r="AB60" s="136"/>
      <c r="AC60" s="194"/>
      <c r="AD60" s="217"/>
      <c r="AE60" s="324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8" t="s">
        <v>571</v>
      </c>
      <c r="AY60" s="401" t="s">
        <v>661</v>
      </c>
      <c r="AZ60" s="401"/>
      <c r="BA60" s="401"/>
      <c r="BB60" s="401"/>
      <c r="BC60" s="401"/>
      <c r="BD60" s="401"/>
      <c r="BE60" s="401"/>
      <c r="BF60" s="401"/>
      <c r="BG60" s="401"/>
      <c r="BH60" s="401"/>
      <c r="BI60" s="401"/>
      <c r="BJ60" s="401"/>
      <c r="BK60" s="401"/>
      <c r="BL60" s="401"/>
      <c r="BM60" s="401"/>
      <c r="BN60" s="173"/>
      <c r="BO60" s="173"/>
      <c r="BP60" s="173"/>
      <c r="BQ60" s="173"/>
      <c r="BR60" s="173"/>
      <c r="BS60" s="173"/>
      <c r="BT60" s="173"/>
      <c r="BU60" s="173"/>
      <c r="BV60" s="173"/>
      <c r="BW60" s="173"/>
    </row>
    <row r="61" spans="1:75" s="6" customFormat="1" ht="16" customHeight="1">
      <c r="A61" s="367">
        <v>43</v>
      </c>
      <c r="B61" s="7" t="s">
        <v>649</v>
      </c>
      <c r="C61" s="14" t="s">
        <v>36</v>
      </c>
      <c r="D61" s="7" t="s">
        <v>586</v>
      </c>
      <c r="E61" s="7" t="s">
        <v>621</v>
      </c>
      <c r="F61" s="45">
        <v>16607</v>
      </c>
      <c r="G61" s="36">
        <v>69</v>
      </c>
      <c r="H61" s="36" t="s">
        <v>9</v>
      </c>
      <c r="I61" s="36" t="s">
        <v>10</v>
      </c>
      <c r="J61" s="36" t="s">
        <v>323</v>
      </c>
      <c r="K61" s="36" t="s">
        <v>147</v>
      </c>
      <c r="L61" s="36"/>
      <c r="M61" s="126"/>
      <c r="N61" s="126" t="s">
        <v>11</v>
      </c>
      <c r="O61" s="126" t="s">
        <v>11</v>
      </c>
      <c r="P61" s="126" t="s">
        <v>11</v>
      </c>
      <c r="Q61" s="126" t="s">
        <v>11</v>
      </c>
      <c r="R61" s="27" t="s">
        <v>11</v>
      </c>
      <c r="S61" s="27"/>
      <c r="T61" s="120"/>
      <c r="U61" s="220"/>
      <c r="V61" s="220"/>
      <c r="W61" s="194"/>
      <c r="X61" s="226"/>
      <c r="Y61" s="203"/>
      <c r="Z61" s="136"/>
      <c r="AA61" s="136"/>
      <c r="AB61" s="136"/>
      <c r="AC61" s="194"/>
      <c r="AD61" s="217"/>
      <c r="AE61" s="32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7" t="s">
        <v>621</v>
      </c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  <c r="BJ61" s="173"/>
      <c r="BK61" s="173"/>
      <c r="BL61" s="173"/>
      <c r="BM61" s="173"/>
      <c r="BN61" s="173"/>
      <c r="BO61" s="173"/>
      <c r="BP61" s="173"/>
      <c r="BQ61" s="173"/>
      <c r="BR61" s="173"/>
      <c r="BS61" s="173"/>
      <c r="BT61" s="173"/>
      <c r="BU61" s="173"/>
      <c r="BV61" s="173"/>
      <c r="BW61" s="173"/>
    </row>
    <row r="62" spans="1:75" s="26" customFormat="1">
      <c r="A62" s="30"/>
      <c r="C62" s="25"/>
      <c r="D62" s="25"/>
      <c r="E62" s="25"/>
      <c r="F62" s="48"/>
      <c r="G62" s="42"/>
      <c r="H62" s="42"/>
      <c r="I62" s="42"/>
      <c r="J62" s="42"/>
      <c r="K62" s="42"/>
      <c r="L62" s="42"/>
      <c r="M62" s="224"/>
      <c r="N62" s="224"/>
      <c r="O62" s="224"/>
      <c r="P62" s="224"/>
      <c r="Q62" s="224"/>
      <c r="R62" s="224"/>
      <c r="S62" s="377"/>
      <c r="T62" s="42"/>
      <c r="U62" s="222"/>
      <c r="V62" s="222"/>
      <c r="W62" s="223"/>
      <c r="X62" s="223"/>
      <c r="Y62" s="224"/>
      <c r="Z62" s="224"/>
      <c r="AA62" s="224"/>
      <c r="AB62" s="224"/>
      <c r="AC62" s="223"/>
      <c r="AD62" s="225"/>
      <c r="AE62" s="326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25"/>
      <c r="AY62" s="343"/>
      <c r="AZ62" s="343"/>
      <c r="BA62" s="343"/>
      <c r="BB62" s="343"/>
      <c r="BC62" s="343"/>
      <c r="BD62" s="343"/>
      <c r="BE62" s="343"/>
      <c r="BF62" s="343"/>
      <c r="BG62" s="343"/>
      <c r="BH62" s="343"/>
      <c r="BI62" s="343"/>
      <c r="BJ62" s="343"/>
      <c r="BK62" s="343"/>
      <c r="BL62" s="343"/>
      <c r="BM62" s="343"/>
      <c r="BN62" s="309"/>
      <c r="BO62" s="309"/>
      <c r="BP62" s="309"/>
      <c r="BQ62" s="309"/>
      <c r="BR62" s="309"/>
      <c r="BS62" s="309"/>
      <c r="BT62" s="309"/>
      <c r="BU62" s="309"/>
      <c r="BV62" s="309"/>
      <c r="BW62" s="309"/>
    </row>
    <row r="63" spans="1:75" ht="16" thickBot="1">
      <c r="A63" s="182"/>
      <c r="M63" s="136"/>
      <c r="N63" s="136"/>
      <c r="O63" s="136"/>
      <c r="P63" s="136"/>
      <c r="Q63" s="136"/>
      <c r="R63" s="136"/>
      <c r="U63" s="269"/>
      <c r="V63" s="269"/>
      <c r="W63" s="269"/>
      <c r="X63" s="269"/>
      <c r="Y63" s="270"/>
      <c r="Z63" s="270"/>
      <c r="AA63" s="270"/>
      <c r="AB63" s="270"/>
      <c r="AC63" s="269"/>
      <c r="AD63" s="269"/>
      <c r="AE63" s="313"/>
      <c r="AY63" s="340"/>
      <c r="AZ63" s="340"/>
      <c r="BA63" s="340"/>
      <c r="BB63" s="340"/>
      <c r="BC63" s="340"/>
      <c r="BD63" s="340"/>
      <c r="BE63" s="340"/>
      <c r="BF63" s="340"/>
      <c r="BG63" s="340"/>
      <c r="BH63" s="340"/>
      <c r="BI63" s="340"/>
      <c r="BJ63" s="340"/>
      <c r="BK63" s="340"/>
      <c r="BL63" s="340"/>
      <c r="BM63" s="340"/>
    </row>
    <row r="64" spans="1:75" customFormat="1" ht="16" thickBot="1">
      <c r="A64" s="227" t="s">
        <v>536</v>
      </c>
      <c r="G64" s="395"/>
      <c r="M64" s="123"/>
      <c r="N64" s="123"/>
      <c r="O64" s="123"/>
      <c r="P64" s="123"/>
      <c r="Q64" s="123"/>
      <c r="R64" s="378"/>
      <c r="S64" s="378"/>
      <c r="T64" s="123"/>
      <c r="U64" s="272" t="s">
        <v>366</v>
      </c>
      <c r="V64" s="273"/>
      <c r="W64" s="273"/>
      <c r="X64" s="274"/>
      <c r="Y64" s="275" t="s">
        <v>367</v>
      </c>
      <c r="Z64" s="276"/>
      <c r="AA64" s="277"/>
      <c r="AB64" s="397" t="s">
        <v>368</v>
      </c>
      <c r="AC64" s="398"/>
      <c r="AD64" s="398"/>
      <c r="AE64" s="398"/>
      <c r="AF64" s="398"/>
      <c r="AG64" s="398"/>
      <c r="AH64" s="398"/>
      <c r="AI64" s="398"/>
      <c r="AJ64" s="398"/>
      <c r="AK64" s="399"/>
      <c r="AL64" s="400" t="s">
        <v>369</v>
      </c>
      <c r="AM64" s="400"/>
      <c r="AN64" s="400"/>
      <c r="AO64" s="400"/>
      <c r="AP64" s="400"/>
      <c r="AQ64" s="400"/>
      <c r="AR64" s="400"/>
      <c r="AS64" s="400"/>
      <c r="AT64" s="331" t="s">
        <v>370</v>
      </c>
      <c r="AU64" s="332" t="s">
        <v>6</v>
      </c>
      <c r="AV64" s="333" t="s">
        <v>371</v>
      </c>
      <c r="AW64" s="333" t="s">
        <v>372</v>
      </c>
      <c r="AY64" s="338" t="s">
        <v>558</v>
      </c>
      <c r="AZ64" s="338"/>
      <c r="BA64" s="338"/>
      <c r="BB64" s="338"/>
      <c r="BC64" s="338"/>
      <c r="BD64" s="338"/>
      <c r="BE64" s="338"/>
      <c r="BF64" s="338"/>
      <c r="BG64" s="338"/>
      <c r="BH64" s="341" t="s">
        <v>547</v>
      </c>
      <c r="BI64" s="341"/>
      <c r="BJ64" s="341"/>
      <c r="BK64" s="341"/>
      <c r="BL64" s="341"/>
      <c r="BM64" s="341"/>
      <c r="BN64" s="341"/>
      <c r="BO64" s="173"/>
      <c r="BP64" s="173"/>
      <c r="BQ64" s="173"/>
      <c r="BR64" s="173"/>
      <c r="BS64" s="173"/>
      <c r="BT64" s="173"/>
      <c r="BU64" s="173"/>
      <c r="BV64" s="173"/>
      <c r="BW64" s="173"/>
    </row>
    <row r="65" spans="1:75" s="75" customFormat="1">
      <c r="A65" s="259" t="s">
        <v>130</v>
      </c>
      <c r="B65" s="139"/>
      <c r="C65" s="140"/>
      <c r="D65" s="140"/>
      <c r="E65" s="140"/>
      <c r="F65" s="140"/>
      <c r="G65" s="141"/>
      <c r="H65" s="141"/>
      <c r="I65" s="141"/>
      <c r="J65" s="141"/>
      <c r="K65" s="141"/>
      <c r="L65" s="141"/>
      <c r="M65" s="124"/>
      <c r="N65" s="124"/>
      <c r="O65" s="124"/>
      <c r="P65" s="124"/>
      <c r="Q65" s="124"/>
      <c r="R65" s="379"/>
      <c r="S65" s="379"/>
      <c r="T65" s="124"/>
      <c r="U65" s="278" t="s">
        <v>373</v>
      </c>
      <c r="V65" s="142" t="s">
        <v>374</v>
      </c>
      <c r="W65" s="279" t="s">
        <v>375</v>
      </c>
      <c r="X65" s="143" t="s">
        <v>376</v>
      </c>
      <c r="Y65" s="144"/>
      <c r="Z65" s="144" t="s">
        <v>377</v>
      </c>
      <c r="AA65" s="144" t="s">
        <v>378</v>
      </c>
      <c r="AB65" s="280" t="s">
        <v>379</v>
      </c>
      <c r="AC65" s="145" t="s">
        <v>380</v>
      </c>
      <c r="AD65" s="144" t="s">
        <v>381</v>
      </c>
      <c r="AE65" s="280" t="s">
        <v>382</v>
      </c>
      <c r="AF65" s="144" t="s">
        <v>383</v>
      </c>
      <c r="AG65" s="144" t="s">
        <v>384</v>
      </c>
      <c r="AH65" s="144" t="s">
        <v>385</v>
      </c>
      <c r="AI65" s="144" t="s">
        <v>386</v>
      </c>
      <c r="AJ65" s="144" t="s">
        <v>387</v>
      </c>
      <c r="AK65" s="144" t="s">
        <v>388</v>
      </c>
      <c r="AL65" s="146"/>
      <c r="AM65" s="146" t="s">
        <v>389</v>
      </c>
      <c r="AN65" s="146" t="s">
        <v>390</v>
      </c>
      <c r="AO65" s="146" t="s">
        <v>391</v>
      </c>
      <c r="AP65" s="147" t="s">
        <v>392</v>
      </c>
      <c r="AQ65" s="147" t="s">
        <v>393</v>
      </c>
      <c r="AR65" s="146" t="s">
        <v>394</v>
      </c>
      <c r="AS65" s="148" t="s">
        <v>395</v>
      </c>
      <c r="AT65" s="334"/>
      <c r="AU65" s="335"/>
      <c r="AV65" s="333"/>
      <c r="AW65" s="333"/>
      <c r="AX65" s="140"/>
      <c r="AY65" s="338" t="s">
        <v>538</v>
      </c>
      <c r="AZ65" s="338" t="s">
        <v>557</v>
      </c>
      <c r="BA65" s="338" t="s">
        <v>559</v>
      </c>
      <c r="BB65" s="338" t="s">
        <v>539</v>
      </c>
      <c r="BC65" s="338" t="s">
        <v>561</v>
      </c>
      <c r="BD65" s="338" t="s">
        <v>540</v>
      </c>
      <c r="BE65" s="338" t="s">
        <v>307</v>
      </c>
      <c r="BF65" s="338" t="s">
        <v>563</v>
      </c>
      <c r="BG65" s="338" t="s">
        <v>572</v>
      </c>
      <c r="BH65" s="341" t="s">
        <v>548</v>
      </c>
      <c r="BI65" s="341" t="s">
        <v>545</v>
      </c>
      <c r="BJ65" s="342" t="s">
        <v>542</v>
      </c>
      <c r="BK65" s="342" t="s">
        <v>544</v>
      </c>
      <c r="BL65" s="342"/>
      <c r="BM65" s="342" t="s">
        <v>543</v>
      </c>
      <c r="BN65" s="341" t="s">
        <v>6</v>
      </c>
      <c r="BO65" s="77"/>
      <c r="BP65" s="77"/>
      <c r="BQ65" s="77"/>
      <c r="BR65" s="77"/>
      <c r="BS65" s="77"/>
      <c r="BT65" s="77"/>
      <c r="BU65" s="77"/>
      <c r="BV65" s="77"/>
      <c r="BW65" s="77"/>
    </row>
    <row r="66" spans="1:75" s="77" customFormat="1" ht="18">
      <c r="A66" s="243">
        <v>1</v>
      </c>
      <c r="B66" s="260">
        <v>41651</v>
      </c>
      <c r="C66" s="261" t="s">
        <v>260</v>
      </c>
      <c r="D66" s="261" t="s">
        <v>261</v>
      </c>
      <c r="E66" s="261" t="s">
        <v>209</v>
      </c>
      <c r="F66" s="260">
        <v>26620</v>
      </c>
      <c r="G66" s="262">
        <v>42</v>
      </c>
      <c r="H66" s="262" t="s">
        <v>9</v>
      </c>
      <c r="I66" s="242" t="s">
        <v>10</v>
      </c>
      <c r="J66" s="262" t="s">
        <v>318</v>
      </c>
      <c r="K66" s="262" t="s">
        <v>147</v>
      </c>
      <c r="L66" s="362" t="s">
        <v>595</v>
      </c>
      <c r="M66" s="135"/>
      <c r="N66" s="135" t="s">
        <v>11</v>
      </c>
      <c r="O66" s="135" t="s">
        <v>11</v>
      </c>
      <c r="P66" s="135" t="s">
        <v>11</v>
      </c>
      <c r="Q66" s="135" t="s">
        <v>11</v>
      </c>
      <c r="R66" s="380" t="s">
        <v>11</v>
      </c>
      <c r="S66" s="380"/>
      <c r="T66" s="267" t="s">
        <v>340</v>
      </c>
      <c r="U66" s="281" t="s">
        <v>408</v>
      </c>
      <c r="V66" s="77" t="s">
        <v>147</v>
      </c>
      <c r="W66" s="77">
        <f>2014-1993</f>
        <v>21</v>
      </c>
      <c r="X66" s="149" t="s">
        <v>409</v>
      </c>
      <c r="Y66" s="152" t="s">
        <v>155</v>
      </c>
      <c r="Z66" s="77" t="s">
        <v>155</v>
      </c>
      <c r="AA66" s="77" t="s">
        <v>305</v>
      </c>
      <c r="AB66" s="153" t="s">
        <v>398</v>
      </c>
      <c r="AC66" s="150" t="s">
        <v>410</v>
      </c>
      <c r="AD66" s="77">
        <v>6</v>
      </c>
      <c r="AE66" s="310">
        <v>10</v>
      </c>
      <c r="AF66" s="77">
        <v>58</v>
      </c>
      <c r="AG66" s="76" t="s">
        <v>402</v>
      </c>
      <c r="AH66" s="77">
        <v>16</v>
      </c>
      <c r="AI66" s="77">
        <v>22</v>
      </c>
      <c r="AJ66" s="77">
        <v>2</v>
      </c>
      <c r="AK66" s="76" t="s">
        <v>411</v>
      </c>
      <c r="AL66" s="154" t="s">
        <v>155</v>
      </c>
      <c r="AM66" s="151" t="s">
        <v>155</v>
      </c>
      <c r="AN66" s="151">
        <v>0</v>
      </c>
      <c r="AO66" s="151">
        <v>0</v>
      </c>
      <c r="AP66" s="151">
        <v>0</v>
      </c>
      <c r="AQ66" s="151">
        <v>0</v>
      </c>
      <c r="AR66" s="151" t="s">
        <v>155</v>
      </c>
      <c r="AS66" s="77" t="s">
        <v>155</v>
      </c>
      <c r="AT66" s="76" t="s">
        <v>412</v>
      </c>
      <c r="AU66" s="77" t="s">
        <v>155</v>
      </c>
      <c r="AV66" s="77" t="s">
        <v>398</v>
      </c>
      <c r="AW66" s="77" t="s">
        <v>398</v>
      </c>
      <c r="AX66" s="261" t="s">
        <v>209</v>
      </c>
      <c r="AY66" s="347">
        <v>5</v>
      </c>
      <c r="AZ66" s="347">
        <v>5</v>
      </c>
      <c r="BA66" s="347" t="s">
        <v>12</v>
      </c>
      <c r="BB66" s="347">
        <v>4</v>
      </c>
      <c r="BC66" s="347" t="s">
        <v>12</v>
      </c>
      <c r="BD66" s="347">
        <v>3</v>
      </c>
      <c r="BE66" s="347" t="s">
        <v>554</v>
      </c>
      <c r="BF66" s="347" t="s">
        <v>554</v>
      </c>
      <c r="BG66" s="347" t="s">
        <v>554</v>
      </c>
      <c r="BH66" s="347" t="s">
        <v>541</v>
      </c>
      <c r="BI66" s="347" t="s">
        <v>541</v>
      </c>
      <c r="BJ66" s="347" t="s">
        <v>541</v>
      </c>
      <c r="BK66" s="347" t="s">
        <v>541</v>
      </c>
      <c r="BL66" s="347" t="s">
        <v>12</v>
      </c>
      <c r="BM66" s="347" t="s">
        <v>546</v>
      </c>
      <c r="BN66" s="347"/>
    </row>
    <row r="67" spans="1:75" s="77" customFormat="1" ht="18">
      <c r="A67" s="243">
        <f t="shared" ref="A67:A86" si="2">A66+1</f>
        <v>2</v>
      </c>
      <c r="B67" s="260">
        <v>41666</v>
      </c>
      <c r="C67" s="261" t="s">
        <v>262</v>
      </c>
      <c r="D67" s="261" t="s">
        <v>14</v>
      </c>
      <c r="E67" s="261" t="s">
        <v>210</v>
      </c>
      <c r="F67" s="260">
        <v>19007</v>
      </c>
      <c r="G67" s="262">
        <v>62</v>
      </c>
      <c r="H67" s="262" t="s">
        <v>9</v>
      </c>
      <c r="I67" s="242" t="s">
        <v>10</v>
      </c>
      <c r="J67" s="262" t="s">
        <v>318</v>
      </c>
      <c r="K67" s="262" t="s">
        <v>147</v>
      </c>
      <c r="L67" s="362" t="s">
        <v>595</v>
      </c>
      <c r="M67" s="135"/>
      <c r="N67" s="135" t="s">
        <v>11</v>
      </c>
      <c r="O67" s="135" t="s">
        <v>11</v>
      </c>
      <c r="P67" s="135" t="s">
        <v>11</v>
      </c>
      <c r="Q67" s="135" t="s">
        <v>11</v>
      </c>
      <c r="R67" s="380" t="s">
        <v>11</v>
      </c>
      <c r="S67" s="380"/>
      <c r="T67" s="267" t="s">
        <v>360</v>
      </c>
      <c r="U67" s="281" t="s">
        <v>408</v>
      </c>
      <c r="V67" s="77" t="s">
        <v>147</v>
      </c>
      <c r="W67" s="77">
        <f>2014-1978</f>
        <v>36</v>
      </c>
      <c r="X67" s="76" t="s">
        <v>397</v>
      </c>
      <c r="Y67" s="152" t="s">
        <v>155</v>
      </c>
      <c r="Z67" s="76" t="s">
        <v>413</v>
      </c>
      <c r="AA67" s="77" t="s">
        <v>414</v>
      </c>
      <c r="AB67" s="152" t="s">
        <v>155</v>
      </c>
      <c r="AC67" s="151" t="s">
        <v>155</v>
      </c>
      <c r="AD67" s="77">
        <v>0</v>
      </c>
      <c r="AE67" s="310">
        <v>0</v>
      </c>
      <c r="AF67" s="77">
        <v>0</v>
      </c>
      <c r="AG67" s="77" t="s">
        <v>155</v>
      </c>
      <c r="AH67" s="77">
        <v>0</v>
      </c>
      <c r="AI67" s="77">
        <v>0</v>
      </c>
      <c r="AJ67" s="77">
        <v>0</v>
      </c>
      <c r="AK67" s="77" t="s">
        <v>155</v>
      </c>
      <c r="AL67" s="155" t="s">
        <v>398</v>
      </c>
      <c r="AM67" s="151" t="s">
        <v>415</v>
      </c>
      <c r="AN67" s="151" t="s">
        <v>416</v>
      </c>
      <c r="AO67" s="151">
        <v>0</v>
      </c>
      <c r="AP67" s="151">
        <v>38</v>
      </c>
      <c r="AQ67" s="151" t="s">
        <v>417</v>
      </c>
      <c r="AR67" s="150" t="s">
        <v>418</v>
      </c>
      <c r="AS67" s="76" t="s">
        <v>419</v>
      </c>
      <c r="AT67" s="76" t="s">
        <v>420</v>
      </c>
      <c r="AU67" s="76" t="s">
        <v>421</v>
      </c>
      <c r="AV67" s="77" t="s">
        <v>398</v>
      </c>
      <c r="AW67" s="77" t="s">
        <v>398</v>
      </c>
      <c r="AX67" s="261" t="s">
        <v>210</v>
      </c>
      <c r="AY67" s="347">
        <v>4</v>
      </c>
      <c r="AZ67" s="347">
        <v>4</v>
      </c>
      <c r="BA67" s="347" t="s">
        <v>12</v>
      </c>
      <c r="BB67" s="347">
        <v>4</v>
      </c>
      <c r="BC67" s="347" t="s">
        <v>12</v>
      </c>
      <c r="BD67" s="347">
        <v>3</v>
      </c>
      <c r="BE67" s="347" t="s">
        <v>554</v>
      </c>
      <c r="BF67" s="347" t="s">
        <v>554</v>
      </c>
      <c r="BG67" s="347" t="s">
        <v>554</v>
      </c>
      <c r="BH67" s="347" t="s">
        <v>541</v>
      </c>
      <c r="BI67" s="347" t="s">
        <v>541</v>
      </c>
      <c r="BJ67" s="347" t="s">
        <v>541</v>
      </c>
      <c r="BK67" s="347" t="s">
        <v>541</v>
      </c>
      <c r="BL67" s="347" t="s">
        <v>12</v>
      </c>
      <c r="BM67" s="347" t="s">
        <v>546</v>
      </c>
      <c r="BN67" s="347"/>
    </row>
    <row r="68" spans="1:75" s="77" customFormat="1" ht="18">
      <c r="A68" s="243">
        <f t="shared" si="2"/>
        <v>3</v>
      </c>
      <c r="B68" s="260">
        <v>41669</v>
      </c>
      <c r="C68" s="261" t="s">
        <v>263</v>
      </c>
      <c r="D68" s="261" t="s">
        <v>264</v>
      </c>
      <c r="E68" s="261" t="s">
        <v>211</v>
      </c>
      <c r="F68" s="260">
        <v>24495</v>
      </c>
      <c r="G68" s="262">
        <v>46</v>
      </c>
      <c r="H68" s="262" t="s">
        <v>25</v>
      </c>
      <c r="I68" s="242" t="s">
        <v>10</v>
      </c>
      <c r="J68" s="262" t="s">
        <v>318</v>
      </c>
      <c r="K68" s="262" t="s">
        <v>147</v>
      </c>
      <c r="L68" s="362" t="s">
        <v>596</v>
      </c>
      <c r="M68" s="135"/>
      <c r="N68" s="135" t="s">
        <v>11</v>
      </c>
      <c r="O68" s="135"/>
      <c r="P68" s="135" t="s">
        <v>11</v>
      </c>
      <c r="Q68" s="135" t="s">
        <v>11</v>
      </c>
      <c r="R68" s="380" t="s">
        <v>11</v>
      </c>
      <c r="S68" s="380"/>
      <c r="T68" s="267" t="s">
        <v>341</v>
      </c>
      <c r="U68" s="281" t="s">
        <v>396</v>
      </c>
      <c r="V68" s="77" t="s">
        <v>147</v>
      </c>
      <c r="W68" s="77">
        <f>2014-2011</f>
        <v>3</v>
      </c>
      <c r="X68" s="76" t="s">
        <v>422</v>
      </c>
      <c r="Y68" s="152" t="s">
        <v>398</v>
      </c>
      <c r="Z68" s="76" t="s">
        <v>423</v>
      </c>
      <c r="AA68" s="77" t="s">
        <v>424</v>
      </c>
      <c r="AB68" s="152" t="s">
        <v>155</v>
      </c>
      <c r="AC68" s="151" t="s">
        <v>155</v>
      </c>
      <c r="AD68" s="77">
        <v>0</v>
      </c>
      <c r="AE68" s="310">
        <v>0</v>
      </c>
      <c r="AF68" s="77">
        <v>0</v>
      </c>
      <c r="AG68" s="77" t="s">
        <v>155</v>
      </c>
      <c r="AH68" s="77">
        <v>0</v>
      </c>
      <c r="AI68" s="77">
        <v>0</v>
      </c>
      <c r="AJ68" s="77">
        <v>0</v>
      </c>
      <c r="AK68" s="77" t="s">
        <v>155</v>
      </c>
      <c r="AL68" s="155" t="s">
        <v>398</v>
      </c>
      <c r="AM68" s="151" t="s">
        <v>415</v>
      </c>
      <c r="AN68" s="151" t="s">
        <v>425</v>
      </c>
      <c r="AO68" s="151">
        <v>5</v>
      </c>
      <c r="AP68" s="151">
        <v>22</v>
      </c>
      <c r="AQ68" s="151">
        <v>4</v>
      </c>
      <c r="AR68" s="150" t="s">
        <v>426</v>
      </c>
      <c r="AS68" s="76" t="s">
        <v>427</v>
      </c>
      <c r="AT68" s="76" t="s">
        <v>428</v>
      </c>
      <c r="AU68" s="77" t="s">
        <v>155</v>
      </c>
      <c r="AV68" s="77" t="s">
        <v>398</v>
      </c>
      <c r="AW68" s="77" t="s">
        <v>398</v>
      </c>
      <c r="AX68" s="261" t="s">
        <v>211</v>
      </c>
      <c r="AY68" s="347">
        <v>4</v>
      </c>
      <c r="AZ68" s="347">
        <v>4</v>
      </c>
      <c r="BA68" s="347" t="s">
        <v>12</v>
      </c>
      <c r="BB68" s="347">
        <v>2</v>
      </c>
      <c r="BC68" s="345" t="s">
        <v>43</v>
      </c>
      <c r="BD68" s="347">
        <v>3</v>
      </c>
      <c r="BE68" s="347" t="s">
        <v>554</v>
      </c>
      <c r="BF68" s="347" t="s">
        <v>554</v>
      </c>
      <c r="BG68" s="347" t="s">
        <v>554</v>
      </c>
      <c r="BH68" s="347" t="s">
        <v>541</v>
      </c>
      <c r="BI68" s="347" t="s">
        <v>541</v>
      </c>
      <c r="BJ68" s="347" t="s">
        <v>12</v>
      </c>
      <c r="BK68" s="347" t="s">
        <v>12</v>
      </c>
      <c r="BL68" s="347" t="s">
        <v>12</v>
      </c>
      <c r="BM68" s="347" t="s">
        <v>546</v>
      </c>
      <c r="BN68" s="347"/>
    </row>
    <row r="69" spans="1:75" s="77" customFormat="1" ht="18">
      <c r="A69" s="243">
        <f t="shared" si="2"/>
        <v>4</v>
      </c>
      <c r="B69" s="260">
        <v>41703</v>
      </c>
      <c r="C69" s="261" t="s">
        <v>265</v>
      </c>
      <c r="D69" s="261" t="s">
        <v>118</v>
      </c>
      <c r="E69" s="356" t="s">
        <v>582</v>
      </c>
      <c r="F69" s="264">
        <v>20300</v>
      </c>
      <c r="G69" s="262">
        <v>58</v>
      </c>
      <c r="H69" s="262" t="s">
        <v>9</v>
      </c>
      <c r="I69" s="262" t="s">
        <v>334</v>
      </c>
      <c r="J69" s="262" t="s">
        <v>318</v>
      </c>
      <c r="K69" s="262" t="s">
        <v>147</v>
      </c>
      <c r="L69" s="362" t="s">
        <v>305</v>
      </c>
      <c r="M69" s="135"/>
      <c r="N69" s="135" t="s">
        <v>11</v>
      </c>
      <c r="O69" s="135" t="s">
        <v>11</v>
      </c>
      <c r="P69" s="135" t="s">
        <v>11</v>
      </c>
      <c r="Q69" s="135" t="s">
        <v>11</v>
      </c>
      <c r="R69" s="380" t="s">
        <v>11</v>
      </c>
      <c r="S69" s="380"/>
      <c r="T69" s="358" t="s">
        <v>342</v>
      </c>
      <c r="U69" s="281" t="s">
        <v>408</v>
      </c>
      <c r="V69" s="77" t="s">
        <v>147</v>
      </c>
      <c r="W69" s="77">
        <f>2014-1987</f>
        <v>27</v>
      </c>
      <c r="X69" s="76" t="s">
        <v>429</v>
      </c>
      <c r="Y69" s="152" t="s">
        <v>398</v>
      </c>
      <c r="Z69" s="76" t="s">
        <v>430</v>
      </c>
      <c r="AA69" s="77" t="s">
        <v>431</v>
      </c>
      <c r="AB69" s="153" t="s">
        <v>398</v>
      </c>
      <c r="AC69" s="150" t="s">
        <v>432</v>
      </c>
      <c r="AD69" s="77">
        <v>6</v>
      </c>
      <c r="AE69" s="310">
        <v>8</v>
      </c>
      <c r="AF69" s="77">
        <v>6</v>
      </c>
      <c r="AG69" s="76" t="s">
        <v>402</v>
      </c>
      <c r="AH69" s="77">
        <v>5</v>
      </c>
      <c r="AI69" s="77">
        <v>15</v>
      </c>
      <c r="AJ69" s="77">
        <v>1</v>
      </c>
      <c r="AK69" s="76" t="s">
        <v>433</v>
      </c>
      <c r="AL69" s="155" t="s">
        <v>398</v>
      </c>
      <c r="AM69" s="151" t="s">
        <v>434</v>
      </c>
      <c r="AN69" s="151">
        <v>8</v>
      </c>
      <c r="AO69" s="151">
        <v>13</v>
      </c>
      <c r="AP69" s="151">
        <v>34</v>
      </c>
      <c r="AQ69" s="151">
        <v>15</v>
      </c>
      <c r="AR69" s="150" t="s">
        <v>435</v>
      </c>
      <c r="AS69" s="76" t="s">
        <v>436</v>
      </c>
      <c r="AT69" s="76" t="s">
        <v>365</v>
      </c>
      <c r="AU69" s="76" t="s">
        <v>342</v>
      </c>
      <c r="AV69" s="77" t="s">
        <v>155</v>
      </c>
      <c r="AW69" s="77" t="s">
        <v>155</v>
      </c>
      <c r="AX69" s="351" t="s">
        <v>212</v>
      </c>
      <c r="AY69" s="349"/>
      <c r="AZ69" s="349"/>
      <c r="BA69" s="349"/>
      <c r="BB69" s="349"/>
      <c r="BC69" s="349"/>
      <c r="BD69" s="349"/>
      <c r="BE69" s="349" t="s">
        <v>554</v>
      </c>
      <c r="BF69" s="349" t="s">
        <v>554</v>
      </c>
      <c r="BG69" s="349" t="s">
        <v>554</v>
      </c>
      <c r="BH69" s="349"/>
      <c r="BI69" s="349"/>
      <c r="BJ69" s="349"/>
      <c r="BK69" s="349"/>
      <c r="BL69" s="349"/>
      <c r="BM69" s="349"/>
      <c r="BN69" s="350" t="s">
        <v>556</v>
      </c>
    </row>
    <row r="70" spans="1:75" s="77" customFormat="1" ht="18">
      <c r="A70" s="243">
        <f t="shared" si="2"/>
        <v>5</v>
      </c>
      <c r="B70" s="260">
        <v>41706</v>
      </c>
      <c r="C70" s="261" t="s">
        <v>266</v>
      </c>
      <c r="D70" s="261" t="s">
        <v>78</v>
      </c>
      <c r="E70" s="265" t="s">
        <v>213</v>
      </c>
      <c r="F70" s="264">
        <v>29936</v>
      </c>
      <c r="G70" s="262">
        <v>32</v>
      </c>
      <c r="H70" s="262" t="s">
        <v>9</v>
      </c>
      <c r="I70" s="242" t="s">
        <v>10</v>
      </c>
      <c r="J70" s="262" t="s">
        <v>318</v>
      </c>
      <c r="K70" s="262" t="s">
        <v>147</v>
      </c>
      <c r="L70" s="362" t="s">
        <v>595</v>
      </c>
      <c r="M70" s="135"/>
      <c r="N70" s="135" t="s">
        <v>11</v>
      </c>
      <c r="O70" s="135" t="s">
        <v>11</v>
      </c>
      <c r="P70" s="135" t="s">
        <v>11</v>
      </c>
      <c r="Q70" s="135" t="s">
        <v>11</v>
      </c>
      <c r="R70" s="380" t="s">
        <v>608</v>
      </c>
      <c r="S70" s="380" t="s">
        <v>609</v>
      </c>
      <c r="T70" s="267" t="s">
        <v>343</v>
      </c>
      <c r="U70" s="281" t="s">
        <v>396</v>
      </c>
      <c r="V70" s="77" t="s">
        <v>147</v>
      </c>
      <c r="W70" s="77">
        <f>2014-2000</f>
        <v>14</v>
      </c>
      <c r="X70" s="76" t="s">
        <v>437</v>
      </c>
      <c r="Y70" s="152" t="s">
        <v>398</v>
      </c>
      <c r="Z70" s="76" t="s">
        <v>438</v>
      </c>
      <c r="AA70" s="77" t="s">
        <v>439</v>
      </c>
      <c r="AB70" s="152" t="s">
        <v>155</v>
      </c>
      <c r="AC70" s="151" t="s">
        <v>155</v>
      </c>
      <c r="AD70" s="77">
        <v>0</v>
      </c>
      <c r="AE70" s="310">
        <v>0</v>
      </c>
      <c r="AF70" s="77">
        <v>0</v>
      </c>
      <c r="AG70" s="77" t="s">
        <v>155</v>
      </c>
      <c r="AH70" s="77">
        <v>0</v>
      </c>
      <c r="AI70" s="77">
        <v>0</v>
      </c>
      <c r="AJ70" s="77">
        <v>0</v>
      </c>
      <c r="AK70" s="77" t="s">
        <v>155</v>
      </c>
      <c r="AL70" s="154" t="s">
        <v>155</v>
      </c>
      <c r="AM70" s="151" t="s">
        <v>155</v>
      </c>
      <c r="AN70" s="151">
        <v>0</v>
      </c>
      <c r="AO70" s="151">
        <v>0</v>
      </c>
      <c r="AP70" s="151">
        <v>0</v>
      </c>
      <c r="AQ70" s="151">
        <v>0</v>
      </c>
      <c r="AR70" s="151" t="s">
        <v>155</v>
      </c>
      <c r="AS70" s="77" t="s">
        <v>155</v>
      </c>
      <c r="AT70" s="76" t="s">
        <v>365</v>
      </c>
      <c r="AU70" s="77" t="s">
        <v>155</v>
      </c>
      <c r="AV70" s="77" t="s">
        <v>398</v>
      </c>
      <c r="AW70" s="77" t="s">
        <v>398</v>
      </c>
      <c r="AX70" s="265" t="s">
        <v>213</v>
      </c>
      <c r="AY70" s="347">
        <v>4</v>
      </c>
      <c r="AZ70" s="347">
        <v>4</v>
      </c>
      <c r="BA70" s="347" t="s">
        <v>12</v>
      </c>
      <c r="BB70" s="347">
        <v>4</v>
      </c>
      <c r="BC70" s="347" t="s">
        <v>12</v>
      </c>
      <c r="BD70" s="347">
        <v>3</v>
      </c>
      <c r="BE70" s="347" t="s">
        <v>554</v>
      </c>
      <c r="BF70" s="347" t="s">
        <v>554</v>
      </c>
      <c r="BG70" s="347" t="s">
        <v>554</v>
      </c>
      <c r="BH70" s="347" t="s">
        <v>541</v>
      </c>
      <c r="BI70" s="347" t="s">
        <v>541</v>
      </c>
      <c r="BJ70" s="347" t="s">
        <v>12</v>
      </c>
      <c r="BK70" s="347" t="s">
        <v>12</v>
      </c>
      <c r="BL70" s="347" t="s">
        <v>12</v>
      </c>
      <c r="BM70" s="347" t="s">
        <v>546</v>
      </c>
      <c r="BN70" s="347"/>
    </row>
    <row r="71" spans="1:75" s="77" customFormat="1" ht="18">
      <c r="A71" s="243">
        <f t="shared" si="2"/>
        <v>6</v>
      </c>
      <c r="B71" s="260">
        <v>41709</v>
      </c>
      <c r="C71" s="261" t="s">
        <v>267</v>
      </c>
      <c r="D71" s="261" t="s">
        <v>268</v>
      </c>
      <c r="E71" s="265" t="s">
        <v>214</v>
      </c>
      <c r="F71" s="264">
        <v>16816</v>
      </c>
      <c r="G71" s="262">
        <v>67</v>
      </c>
      <c r="H71" s="262" t="s">
        <v>25</v>
      </c>
      <c r="I71" s="242" t="s">
        <v>10</v>
      </c>
      <c r="J71" s="262" t="s">
        <v>318</v>
      </c>
      <c r="K71" s="262" t="s">
        <v>147</v>
      </c>
      <c r="L71" s="362" t="s">
        <v>595</v>
      </c>
      <c r="M71" s="135"/>
      <c r="N71" s="135" t="s">
        <v>11</v>
      </c>
      <c r="O71" s="135" t="s">
        <v>11</v>
      </c>
      <c r="P71" s="135" t="s">
        <v>11</v>
      </c>
      <c r="Q71" s="135" t="s">
        <v>11</v>
      </c>
      <c r="R71" s="380" t="s">
        <v>11</v>
      </c>
      <c r="S71" s="380"/>
      <c r="T71" s="267" t="s">
        <v>344</v>
      </c>
      <c r="U71" s="281" t="s">
        <v>408</v>
      </c>
      <c r="V71" s="77" t="s">
        <v>147</v>
      </c>
      <c r="W71" s="77">
        <f>2014-2012</f>
        <v>2</v>
      </c>
      <c r="X71" s="76" t="s">
        <v>422</v>
      </c>
      <c r="Y71" s="152" t="s">
        <v>398</v>
      </c>
      <c r="Z71" s="76" t="s">
        <v>413</v>
      </c>
      <c r="AA71" s="77" t="s">
        <v>440</v>
      </c>
      <c r="AB71" s="153" t="s">
        <v>398</v>
      </c>
      <c r="AC71" s="150" t="s">
        <v>441</v>
      </c>
      <c r="AD71" s="77">
        <v>3</v>
      </c>
      <c r="AE71" s="310">
        <v>3</v>
      </c>
      <c r="AF71" s="77">
        <v>6</v>
      </c>
      <c r="AG71" s="76" t="s">
        <v>442</v>
      </c>
      <c r="AH71" s="77">
        <v>7</v>
      </c>
      <c r="AI71" s="77">
        <v>0</v>
      </c>
      <c r="AJ71" s="77">
        <v>1</v>
      </c>
      <c r="AK71" s="77" t="s">
        <v>155</v>
      </c>
      <c r="AL71" s="155" t="s">
        <v>398</v>
      </c>
      <c r="AM71" s="151" t="s">
        <v>415</v>
      </c>
      <c r="AN71" s="151">
        <v>2</v>
      </c>
      <c r="AO71" s="151">
        <v>24</v>
      </c>
      <c r="AP71" s="151">
        <v>12</v>
      </c>
      <c r="AQ71" s="151">
        <v>0</v>
      </c>
      <c r="AR71" s="76" t="s">
        <v>443</v>
      </c>
      <c r="AS71" s="76" t="s">
        <v>436</v>
      </c>
      <c r="AT71" s="76" t="s">
        <v>444</v>
      </c>
      <c r="AU71" s="77" t="s">
        <v>155</v>
      </c>
      <c r="AV71" s="77" t="s">
        <v>398</v>
      </c>
      <c r="AW71" s="77" t="s">
        <v>398</v>
      </c>
      <c r="AX71" s="265" t="s">
        <v>214</v>
      </c>
      <c r="AY71" s="347">
        <v>4</v>
      </c>
      <c r="AZ71" s="347">
        <v>4</v>
      </c>
      <c r="BA71" s="347" t="s">
        <v>12</v>
      </c>
      <c r="BB71" s="347">
        <v>4</v>
      </c>
      <c r="BC71" s="347" t="s">
        <v>12</v>
      </c>
      <c r="BD71" s="347">
        <v>3</v>
      </c>
      <c r="BE71" s="347" t="s">
        <v>554</v>
      </c>
      <c r="BF71" s="347" t="s">
        <v>554</v>
      </c>
      <c r="BG71" s="347" t="s">
        <v>554</v>
      </c>
      <c r="BH71" s="347" t="s">
        <v>541</v>
      </c>
      <c r="BI71" s="347" t="s">
        <v>541</v>
      </c>
      <c r="BJ71" s="347" t="s">
        <v>541</v>
      </c>
      <c r="BK71" s="347" t="s">
        <v>541</v>
      </c>
      <c r="BL71" s="347" t="s">
        <v>43</v>
      </c>
      <c r="BM71" s="347" t="s">
        <v>546</v>
      </c>
      <c r="BN71" s="347"/>
    </row>
    <row r="72" spans="1:75" s="77" customFormat="1" ht="16" customHeight="1">
      <c r="A72" s="243">
        <f t="shared" si="2"/>
        <v>7</v>
      </c>
      <c r="B72" s="260">
        <v>41712</v>
      </c>
      <c r="C72" s="261" t="s">
        <v>269</v>
      </c>
      <c r="D72" s="261" t="s">
        <v>270</v>
      </c>
      <c r="E72" s="265" t="s">
        <v>215</v>
      </c>
      <c r="F72" s="264">
        <v>30001</v>
      </c>
      <c r="G72" s="262">
        <v>31</v>
      </c>
      <c r="H72" s="262" t="s">
        <v>25</v>
      </c>
      <c r="I72" s="242" t="s">
        <v>10</v>
      </c>
      <c r="J72" s="262" t="s">
        <v>318</v>
      </c>
      <c r="K72" s="262" t="s">
        <v>147</v>
      </c>
      <c r="L72" s="362" t="s">
        <v>595</v>
      </c>
      <c r="M72" s="135"/>
      <c r="N72" s="135" t="s">
        <v>11</v>
      </c>
      <c r="O72" s="135"/>
      <c r="P72" s="135" t="s">
        <v>11</v>
      </c>
      <c r="Q72" s="135" t="s">
        <v>11</v>
      </c>
      <c r="R72" s="380" t="s">
        <v>11</v>
      </c>
      <c r="S72" s="380"/>
      <c r="T72" s="268" t="s">
        <v>345</v>
      </c>
      <c r="U72" s="281" t="s">
        <v>408</v>
      </c>
      <c r="V72" s="77" t="s">
        <v>147</v>
      </c>
      <c r="W72" s="77">
        <v>7</v>
      </c>
      <c r="X72" s="76" t="s">
        <v>422</v>
      </c>
      <c r="Y72" s="152" t="s">
        <v>398</v>
      </c>
      <c r="Z72" s="76" t="s">
        <v>399</v>
      </c>
      <c r="AA72" s="77" t="s">
        <v>445</v>
      </c>
      <c r="AB72" s="153" t="s">
        <v>398</v>
      </c>
      <c r="AC72" s="156" t="s">
        <v>446</v>
      </c>
      <c r="AD72" s="77">
        <v>5</v>
      </c>
      <c r="AE72" s="310">
        <v>5</v>
      </c>
      <c r="AF72" s="77">
        <v>23</v>
      </c>
      <c r="AG72" s="76" t="s">
        <v>447</v>
      </c>
      <c r="AH72" s="77">
        <v>24</v>
      </c>
      <c r="AI72" s="77">
        <v>5</v>
      </c>
      <c r="AJ72" s="77">
        <v>1</v>
      </c>
      <c r="AK72" s="76" t="s">
        <v>448</v>
      </c>
      <c r="AL72" s="151" t="s">
        <v>155</v>
      </c>
      <c r="AM72" s="151"/>
      <c r="AN72" s="151"/>
      <c r="AO72" s="151"/>
      <c r="AP72" s="151" t="s">
        <v>405</v>
      </c>
      <c r="AQ72" s="151"/>
      <c r="AR72" s="150"/>
      <c r="AS72" s="76"/>
      <c r="AT72" s="157" t="s">
        <v>449</v>
      </c>
      <c r="AU72" s="76" t="s">
        <v>450</v>
      </c>
      <c r="AV72" s="77" t="s">
        <v>398</v>
      </c>
      <c r="AW72" s="77" t="s">
        <v>398</v>
      </c>
      <c r="AX72" s="265" t="s">
        <v>215</v>
      </c>
      <c r="AY72" s="347">
        <v>4</v>
      </c>
      <c r="AZ72" s="347">
        <v>4</v>
      </c>
      <c r="BA72" s="347" t="s">
        <v>12</v>
      </c>
      <c r="BB72" s="347">
        <v>4</v>
      </c>
      <c r="BC72" s="347" t="s">
        <v>12</v>
      </c>
      <c r="BD72" s="347">
        <v>3</v>
      </c>
      <c r="BE72" s="347" t="s">
        <v>554</v>
      </c>
      <c r="BF72" s="347" t="s">
        <v>554</v>
      </c>
      <c r="BG72" s="347" t="s">
        <v>554</v>
      </c>
      <c r="BH72" s="347" t="s">
        <v>541</v>
      </c>
      <c r="BI72" s="347" t="s">
        <v>541</v>
      </c>
      <c r="BJ72" s="347" t="s">
        <v>541</v>
      </c>
      <c r="BK72" s="347" t="s">
        <v>541</v>
      </c>
      <c r="BL72" s="347" t="s">
        <v>43</v>
      </c>
      <c r="BM72" s="347" t="s">
        <v>546</v>
      </c>
      <c r="BN72" s="347"/>
    </row>
    <row r="73" spans="1:75" s="80" customFormat="1" ht="16" customHeight="1">
      <c r="A73" s="243">
        <f t="shared" si="2"/>
        <v>8</v>
      </c>
      <c r="B73" s="260">
        <v>41717</v>
      </c>
      <c r="C73" s="261" t="s">
        <v>271</v>
      </c>
      <c r="D73" s="261" t="s">
        <v>239</v>
      </c>
      <c r="E73" s="263" t="s">
        <v>581</v>
      </c>
      <c r="F73" s="264">
        <v>19169</v>
      </c>
      <c r="G73" s="262">
        <v>61</v>
      </c>
      <c r="H73" s="262" t="s">
        <v>9</v>
      </c>
      <c r="I73" s="262" t="s">
        <v>10</v>
      </c>
      <c r="J73" s="262" t="s">
        <v>318</v>
      </c>
      <c r="K73" s="262" t="s">
        <v>319</v>
      </c>
      <c r="L73" s="362" t="s">
        <v>589</v>
      </c>
      <c r="M73" s="135"/>
      <c r="N73" s="135" t="s">
        <v>11</v>
      </c>
      <c r="O73" s="135"/>
      <c r="P73" s="135"/>
      <c r="Q73" s="135"/>
      <c r="R73" s="380" t="s">
        <v>11</v>
      </c>
      <c r="S73" s="383"/>
      <c r="T73" s="357" t="s">
        <v>574</v>
      </c>
      <c r="U73" s="281" t="s">
        <v>396</v>
      </c>
      <c r="V73" s="77" t="s">
        <v>319</v>
      </c>
      <c r="W73" s="77">
        <f>2014-1970</f>
        <v>44</v>
      </c>
      <c r="X73" s="76" t="s">
        <v>451</v>
      </c>
      <c r="Y73" s="152" t="s">
        <v>398</v>
      </c>
      <c r="Z73" s="76" t="s">
        <v>413</v>
      </c>
      <c r="AA73" s="77" t="s">
        <v>452</v>
      </c>
      <c r="AB73" s="228" t="s">
        <v>398</v>
      </c>
      <c r="AC73" s="150" t="s">
        <v>453</v>
      </c>
      <c r="AD73" s="77">
        <v>5</v>
      </c>
      <c r="AE73" s="310">
        <v>10</v>
      </c>
      <c r="AF73" s="77">
        <v>31</v>
      </c>
      <c r="AG73" s="76" t="s">
        <v>454</v>
      </c>
      <c r="AH73" s="77">
        <v>13</v>
      </c>
      <c r="AI73" s="77">
        <v>19</v>
      </c>
      <c r="AJ73" s="77">
        <v>2</v>
      </c>
      <c r="AK73" s="76" t="s">
        <v>455</v>
      </c>
      <c r="AL73" s="154" t="s">
        <v>155</v>
      </c>
      <c r="AM73" s="151" t="s">
        <v>155</v>
      </c>
      <c r="AN73" s="151">
        <v>0</v>
      </c>
      <c r="AO73" s="151">
        <v>0</v>
      </c>
      <c r="AP73" s="151">
        <v>0</v>
      </c>
      <c r="AQ73" s="151">
        <v>0</v>
      </c>
      <c r="AR73" s="77" t="s">
        <v>155</v>
      </c>
      <c r="AS73" s="77" t="s">
        <v>155</v>
      </c>
      <c r="AT73" s="76" t="s">
        <v>304</v>
      </c>
      <c r="AU73" s="157" t="s">
        <v>456</v>
      </c>
      <c r="AV73" s="163" t="s">
        <v>155</v>
      </c>
      <c r="AW73" s="77" t="s">
        <v>155</v>
      </c>
      <c r="AX73" s="263" t="s">
        <v>216</v>
      </c>
      <c r="AY73" s="347">
        <v>4</v>
      </c>
      <c r="AZ73" s="347">
        <v>4</v>
      </c>
      <c r="BA73" s="347" t="s">
        <v>12</v>
      </c>
      <c r="BB73" s="347">
        <v>4</v>
      </c>
      <c r="BC73" s="347" t="s">
        <v>12</v>
      </c>
      <c r="BD73" s="347">
        <v>4</v>
      </c>
      <c r="BE73" s="347" t="s">
        <v>554</v>
      </c>
      <c r="BF73" s="347" t="s">
        <v>554</v>
      </c>
      <c r="BG73" s="347" t="s">
        <v>554</v>
      </c>
      <c r="BH73" s="347" t="s">
        <v>541</v>
      </c>
      <c r="BI73" s="347" t="s">
        <v>541</v>
      </c>
      <c r="BJ73" s="347" t="s">
        <v>541</v>
      </c>
      <c r="BK73" s="347" t="s">
        <v>546</v>
      </c>
      <c r="BL73" s="347" t="s">
        <v>43</v>
      </c>
      <c r="BM73" s="347" t="s">
        <v>546</v>
      </c>
      <c r="BN73" s="347"/>
      <c r="BO73" s="77"/>
      <c r="BP73" s="77"/>
      <c r="BQ73" s="77"/>
      <c r="BR73" s="77"/>
      <c r="BS73" s="77"/>
      <c r="BT73" s="77"/>
      <c r="BU73" s="77"/>
      <c r="BV73" s="77"/>
      <c r="BW73" s="77"/>
    </row>
    <row r="74" spans="1:75" s="77" customFormat="1" ht="15" customHeight="1">
      <c r="A74" s="243">
        <f t="shared" si="2"/>
        <v>9</v>
      </c>
      <c r="B74" s="260">
        <v>41719</v>
      </c>
      <c r="C74" s="261" t="s">
        <v>258</v>
      </c>
      <c r="D74" s="261" t="s">
        <v>259</v>
      </c>
      <c r="E74" s="263" t="s">
        <v>580</v>
      </c>
      <c r="F74" s="264">
        <v>23460</v>
      </c>
      <c r="G74" s="262">
        <v>50</v>
      </c>
      <c r="H74" s="262" t="s">
        <v>9</v>
      </c>
      <c r="I74" s="242" t="s">
        <v>10</v>
      </c>
      <c r="J74" s="262" t="s">
        <v>318</v>
      </c>
      <c r="K74" s="262" t="s">
        <v>147</v>
      </c>
      <c r="L74" s="362" t="s">
        <v>589</v>
      </c>
      <c r="M74" s="135"/>
      <c r="N74" s="135" t="s">
        <v>11</v>
      </c>
      <c r="O74" s="135"/>
      <c r="P74" s="135" t="s">
        <v>11</v>
      </c>
      <c r="Q74" s="135" t="s">
        <v>11</v>
      </c>
      <c r="R74" s="380" t="s">
        <v>608</v>
      </c>
      <c r="S74" s="380" t="s">
        <v>610</v>
      </c>
      <c r="T74" s="357" t="s">
        <v>573</v>
      </c>
      <c r="U74" s="281" t="s">
        <v>396</v>
      </c>
      <c r="V74" s="77" t="s">
        <v>147</v>
      </c>
      <c r="W74" s="77">
        <f>2014-1995</f>
        <v>19</v>
      </c>
      <c r="X74" s="76" t="s">
        <v>451</v>
      </c>
      <c r="Y74" s="152" t="s">
        <v>398</v>
      </c>
      <c r="Z74" s="76" t="s">
        <v>457</v>
      </c>
      <c r="AA74" s="77" t="s">
        <v>458</v>
      </c>
      <c r="AB74" s="153" t="s">
        <v>398</v>
      </c>
      <c r="AC74" s="150" t="s">
        <v>410</v>
      </c>
      <c r="AD74" s="77">
        <v>3</v>
      </c>
      <c r="AE74" s="310">
        <v>3</v>
      </c>
      <c r="AF74" s="77">
        <v>24</v>
      </c>
      <c r="AG74" s="79" t="s">
        <v>531</v>
      </c>
      <c r="AH74" s="77" t="s">
        <v>155</v>
      </c>
      <c r="AI74" s="77">
        <v>4</v>
      </c>
      <c r="AJ74" s="77">
        <v>0</v>
      </c>
      <c r="AK74" s="76" t="s">
        <v>459</v>
      </c>
      <c r="AL74" s="155" t="s">
        <v>398</v>
      </c>
      <c r="AM74" s="158" t="s">
        <v>460</v>
      </c>
      <c r="AN74" s="151">
        <v>7</v>
      </c>
      <c r="AO74" s="151">
        <v>14</v>
      </c>
      <c r="AP74" s="151">
        <v>40</v>
      </c>
      <c r="AQ74" s="151">
        <v>16</v>
      </c>
      <c r="AR74" s="79" t="s">
        <v>461</v>
      </c>
      <c r="AS74" s="76" t="s">
        <v>462</v>
      </c>
      <c r="AT74" s="76" t="s">
        <v>304</v>
      </c>
      <c r="AU74" s="77" t="s">
        <v>155</v>
      </c>
      <c r="AV74" s="77" t="s">
        <v>155</v>
      </c>
      <c r="AW74" s="77" t="s">
        <v>155</v>
      </c>
      <c r="AX74" s="263" t="s">
        <v>217</v>
      </c>
      <c r="AY74" s="347">
        <v>4</v>
      </c>
      <c r="AZ74" s="347">
        <v>4</v>
      </c>
      <c r="BA74" s="347" t="s">
        <v>12</v>
      </c>
      <c r="BB74" s="347">
        <v>4</v>
      </c>
      <c r="BC74" s="347" t="s">
        <v>12</v>
      </c>
      <c r="BD74" s="347">
        <v>3</v>
      </c>
      <c r="BE74" s="347" t="s">
        <v>554</v>
      </c>
      <c r="BF74" s="347" t="s">
        <v>554</v>
      </c>
      <c r="BG74" s="347" t="s">
        <v>554</v>
      </c>
      <c r="BH74" s="347" t="s">
        <v>541</v>
      </c>
      <c r="BI74" s="347" t="s">
        <v>541</v>
      </c>
      <c r="BJ74" s="347" t="s">
        <v>546</v>
      </c>
      <c r="BK74" s="347" t="s">
        <v>546</v>
      </c>
      <c r="BL74" s="347" t="s">
        <v>43</v>
      </c>
      <c r="BM74" s="347" t="s">
        <v>546</v>
      </c>
      <c r="BN74" s="347"/>
    </row>
    <row r="75" spans="1:75" s="77" customFormat="1" ht="18" customHeight="1">
      <c r="A75" s="243">
        <f t="shared" si="2"/>
        <v>10</v>
      </c>
      <c r="B75" s="260">
        <v>41730</v>
      </c>
      <c r="C75" s="261" t="s">
        <v>256</v>
      </c>
      <c r="D75" s="261" t="s">
        <v>257</v>
      </c>
      <c r="E75" s="261" t="s">
        <v>218</v>
      </c>
      <c r="F75" s="264">
        <v>26041</v>
      </c>
      <c r="G75" s="262">
        <v>43</v>
      </c>
      <c r="H75" s="262" t="s">
        <v>25</v>
      </c>
      <c r="I75" s="242" t="s">
        <v>10</v>
      </c>
      <c r="J75" s="262" t="s">
        <v>318</v>
      </c>
      <c r="K75" s="262" t="s">
        <v>147</v>
      </c>
      <c r="L75" s="363" t="s">
        <v>595</v>
      </c>
      <c r="M75" s="135"/>
      <c r="N75" s="135" t="s">
        <v>11</v>
      </c>
      <c r="O75" s="135"/>
      <c r="P75" s="135" t="s">
        <v>11</v>
      </c>
      <c r="Q75" s="135" t="s">
        <v>11</v>
      </c>
      <c r="R75" s="380" t="s">
        <v>608</v>
      </c>
      <c r="S75" s="380" t="s">
        <v>612</v>
      </c>
      <c r="T75" s="268" t="s">
        <v>346</v>
      </c>
      <c r="U75" s="281" t="s">
        <v>408</v>
      </c>
      <c r="V75" s="77" t="s">
        <v>147</v>
      </c>
      <c r="W75" s="77">
        <v>6</v>
      </c>
      <c r="X75" s="76" t="s">
        <v>463</v>
      </c>
      <c r="Y75" s="152" t="s">
        <v>155</v>
      </c>
      <c r="Z75" s="76" t="s">
        <v>413</v>
      </c>
      <c r="AA75" s="77" t="s">
        <v>464</v>
      </c>
      <c r="AB75" s="153" t="s">
        <v>398</v>
      </c>
      <c r="AC75" s="150" t="s">
        <v>465</v>
      </c>
      <c r="AD75" s="77">
        <v>6</v>
      </c>
      <c r="AE75" s="310">
        <v>6</v>
      </c>
      <c r="AF75" s="77">
        <v>40</v>
      </c>
      <c r="AG75" s="76" t="s">
        <v>466</v>
      </c>
      <c r="AH75" s="77">
        <v>10</v>
      </c>
      <c r="AI75" s="77">
        <v>22</v>
      </c>
      <c r="AJ75" s="77">
        <v>2</v>
      </c>
      <c r="AK75" s="76" t="s">
        <v>467</v>
      </c>
      <c r="AL75" s="154" t="s">
        <v>155</v>
      </c>
      <c r="AM75" s="151" t="s">
        <v>155</v>
      </c>
      <c r="AN75" s="151">
        <v>0</v>
      </c>
      <c r="AO75" s="151">
        <v>0</v>
      </c>
      <c r="AP75" s="151">
        <v>0</v>
      </c>
      <c r="AQ75" s="151">
        <v>0</v>
      </c>
      <c r="AR75" s="151" t="s">
        <v>155</v>
      </c>
      <c r="AS75" s="151" t="s">
        <v>155</v>
      </c>
      <c r="AT75" s="159" t="s">
        <v>468</v>
      </c>
      <c r="AU75" s="76" t="s">
        <v>469</v>
      </c>
      <c r="AV75" s="77" t="s">
        <v>398</v>
      </c>
      <c r="AW75" s="77" t="s">
        <v>398</v>
      </c>
      <c r="AX75" s="261" t="s">
        <v>218</v>
      </c>
      <c r="AY75" s="347">
        <v>4</v>
      </c>
      <c r="AZ75" s="347">
        <v>4</v>
      </c>
      <c r="BA75" s="347" t="s">
        <v>12</v>
      </c>
      <c r="BB75" s="347">
        <v>4</v>
      </c>
      <c r="BC75" s="347" t="s">
        <v>12</v>
      </c>
      <c r="BD75" s="347">
        <v>3</v>
      </c>
      <c r="BE75" s="347" t="s">
        <v>554</v>
      </c>
      <c r="BF75" s="347" t="s">
        <v>554</v>
      </c>
      <c r="BG75" s="347" t="s">
        <v>554</v>
      </c>
      <c r="BH75" s="347" t="s">
        <v>541</v>
      </c>
      <c r="BI75" s="347" t="s">
        <v>541</v>
      </c>
      <c r="BJ75" s="347" t="s">
        <v>541</v>
      </c>
      <c r="BK75" s="347" t="s">
        <v>541</v>
      </c>
      <c r="BL75" s="347" t="s">
        <v>12</v>
      </c>
      <c r="BM75" s="347" t="s">
        <v>546</v>
      </c>
      <c r="BN75" s="347"/>
    </row>
    <row r="76" spans="1:75" s="77" customFormat="1" ht="16" customHeight="1">
      <c r="A76" s="243">
        <f>A75+1</f>
        <v>11</v>
      </c>
      <c r="B76" s="260">
        <v>41737</v>
      </c>
      <c r="C76" s="261" t="s">
        <v>254</v>
      </c>
      <c r="D76" s="261" t="s">
        <v>255</v>
      </c>
      <c r="E76" s="261" t="s">
        <v>219</v>
      </c>
      <c r="F76" s="264">
        <v>21320</v>
      </c>
      <c r="G76" s="262">
        <v>56</v>
      </c>
      <c r="H76" s="262" t="s">
        <v>9</v>
      </c>
      <c r="I76" s="242" t="s">
        <v>10</v>
      </c>
      <c r="J76" s="262" t="s">
        <v>318</v>
      </c>
      <c r="K76" s="262" t="s">
        <v>147</v>
      </c>
      <c r="L76" s="363" t="s">
        <v>595</v>
      </c>
      <c r="M76" s="135"/>
      <c r="N76" s="135" t="s">
        <v>11</v>
      </c>
      <c r="O76" s="135" t="s">
        <v>11</v>
      </c>
      <c r="P76" s="135" t="s">
        <v>11</v>
      </c>
      <c r="Q76" s="135" t="s">
        <v>11</v>
      </c>
      <c r="R76" s="380" t="s">
        <v>11</v>
      </c>
      <c r="S76" s="380"/>
      <c r="T76" s="268" t="s">
        <v>347</v>
      </c>
      <c r="U76" s="281" t="s">
        <v>408</v>
      </c>
      <c r="V76" s="77" t="s">
        <v>147</v>
      </c>
      <c r="W76" s="77">
        <v>3</v>
      </c>
      <c r="X76" s="76" t="s">
        <v>397</v>
      </c>
      <c r="Y76" s="152" t="s">
        <v>398</v>
      </c>
      <c r="Z76" s="76" t="s">
        <v>470</v>
      </c>
      <c r="AA76" s="77" t="s">
        <v>471</v>
      </c>
      <c r="AB76" s="153" t="s">
        <v>398</v>
      </c>
      <c r="AC76" s="150" t="s">
        <v>472</v>
      </c>
      <c r="AD76" s="77">
        <v>3</v>
      </c>
      <c r="AE76" s="310">
        <v>3</v>
      </c>
      <c r="AF76" s="77">
        <v>24</v>
      </c>
      <c r="AG76" s="76" t="s">
        <v>436</v>
      </c>
      <c r="AH76" s="77">
        <v>2</v>
      </c>
      <c r="AI76" s="77">
        <v>5</v>
      </c>
      <c r="AJ76" s="77">
        <v>2</v>
      </c>
      <c r="AK76" s="76" t="s">
        <v>473</v>
      </c>
      <c r="AL76" s="154" t="s">
        <v>155</v>
      </c>
      <c r="AM76" s="151" t="s">
        <v>155</v>
      </c>
      <c r="AN76" s="151">
        <v>0</v>
      </c>
      <c r="AO76" s="151">
        <v>0</v>
      </c>
      <c r="AP76" s="151">
        <v>0</v>
      </c>
      <c r="AQ76" s="151">
        <v>0</v>
      </c>
      <c r="AR76" s="151" t="s">
        <v>155</v>
      </c>
      <c r="AS76" s="77" t="s">
        <v>155</v>
      </c>
      <c r="AT76" s="159" t="s">
        <v>474</v>
      </c>
      <c r="AU76" s="77" t="s">
        <v>155</v>
      </c>
      <c r="AV76" s="77" t="s">
        <v>398</v>
      </c>
      <c r="AW76" s="77" t="s">
        <v>398</v>
      </c>
      <c r="AX76" s="261" t="s">
        <v>219</v>
      </c>
      <c r="AY76" s="347">
        <v>4</v>
      </c>
      <c r="AZ76" s="347">
        <v>4</v>
      </c>
      <c r="BA76" s="347" t="s">
        <v>12</v>
      </c>
      <c r="BB76" s="347">
        <v>4</v>
      </c>
      <c r="BC76" s="347" t="s">
        <v>12</v>
      </c>
      <c r="BD76" s="347">
        <v>3</v>
      </c>
      <c r="BE76" s="347" t="s">
        <v>554</v>
      </c>
      <c r="BF76" s="347" t="s">
        <v>554</v>
      </c>
      <c r="BG76" s="347" t="s">
        <v>554</v>
      </c>
      <c r="BH76" s="347" t="s">
        <v>541</v>
      </c>
      <c r="BI76" s="347" t="s">
        <v>541</v>
      </c>
      <c r="BJ76" s="347" t="s">
        <v>541</v>
      </c>
      <c r="BK76" s="347" t="s">
        <v>541</v>
      </c>
      <c r="BL76" s="347" t="s">
        <v>12</v>
      </c>
      <c r="BM76" s="347" t="s">
        <v>546</v>
      </c>
      <c r="BN76" s="347"/>
    </row>
    <row r="77" spans="1:75" s="77" customFormat="1" ht="19" customHeight="1">
      <c r="A77" s="243">
        <f t="shared" si="2"/>
        <v>12</v>
      </c>
      <c r="B77" s="260">
        <v>41750</v>
      </c>
      <c r="C77" s="261" t="s">
        <v>252</v>
      </c>
      <c r="D77" s="261" t="s">
        <v>253</v>
      </c>
      <c r="E77" s="261" t="s">
        <v>220</v>
      </c>
      <c r="F77" s="264">
        <v>22512</v>
      </c>
      <c r="G77" s="262">
        <v>52</v>
      </c>
      <c r="H77" s="262" t="s">
        <v>9</v>
      </c>
      <c r="I77" s="242" t="s">
        <v>10</v>
      </c>
      <c r="J77" s="262" t="s">
        <v>318</v>
      </c>
      <c r="K77" s="262" t="s">
        <v>148</v>
      </c>
      <c r="L77" s="363" t="s">
        <v>592</v>
      </c>
      <c r="M77" s="135"/>
      <c r="N77" s="135" t="s">
        <v>11</v>
      </c>
      <c r="O77" s="135" t="s">
        <v>11</v>
      </c>
      <c r="P77" s="135" t="s">
        <v>11</v>
      </c>
      <c r="Q77" s="135" t="s">
        <v>11</v>
      </c>
      <c r="R77" s="380" t="s">
        <v>11</v>
      </c>
      <c r="S77" s="380"/>
      <c r="T77" s="268" t="s">
        <v>348</v>
      </c>
      <c r="U77" s="281" t="s">
        <v>396</v>
      </c>
      <c r="V77" s="77" t="s">
        <v>148</v>
      </c>
      <c r="W77" s="77">
        <f>2014-2003</f>
        <v>11</v>
      </c>
      <c r="X77" s="76" t="s">
        <v>451</v>
      </c>
      <c r="Y77" s="152" t="s">
        <v>398</v>
      </c>
      <c r="Z77" s="76" t="s">
        <v>399</v>
      </c>
      <c r="AA77" s="77" t="s">
        <v>475</v>
      </c>
      <c r="AB77" s="153" t="s">
        <v>398</v>
      </c>
      <c r="AC77" s="76" t="s">
        <v>476</v>
      </c>
      <c r="AD77" s="77">
        <v>3</v>
      </c>
      <c r="AE77" s="310">
        <v>3</v>
      </c>
      <c r="AF77" s="77">
        <v>17</v>
      </c>
      <c r="AG77" s="76" t="s">
        <v>477</v>
      </c>
      <c r="AH77" s="77">
        <v>5</v>
      </c>
      <c r="AI77" s="77">
        <v>3</v>
      </c>
      <c r="AJ77" s="77">
        <v>1</v>
      </c>
      <c r="AK77" s="76" t="s">
        <v>478</v>
      </c>
      <c r="AL77" s="154" t="s">
        <v>155</v>
      </c>
      <c r="AM77" s="151" t="s">
        <v>155</v>
      </c>
      <c r="AN77" s="151">
        <v>0</v>
      </c>
      <c r="AO77" s="151">
        <v>0</v>
      </c>
      <c r="AP77" s="151">
        <v>0</v>
      </c>
      <c r="AQ77" s="151">
        <v>0</v>
      </c>
      <c r="AR77" s="151" t="s">
        <v>155</v>
      </c>
      <c r="AS77" s="77" t="s">
        <v>155</v>
      </c>
      <c r="AT77" s="159" t="s">
        <v>479</v>
      </c>
      <c r="AU77" s="77" t="s">
        <v>155</v>
      </c>
      <c r="AV77" s="77" t="s">
        <v>398</v>
      </c>
      <c r="AW77" s="77" t="s">
        <v>398</v>
      </c>
      <c r="AX77" s="261" t="s">
        <v>220</v>
      </c>
      <c r="AY77" s="347">
        <v>4</v>
      </c>
      <c r="AZ77" s="347">
        <v>4</v>
      </c>
      <c r="BA77" s="347" t="s">
        <v>12</v>
      </c>
      <c r="BB77" s="347">
        <v>4</v>
      </c>
      <c r="BC77" s="347" t="s">
        <v>12</v>
      </c>
      <c r="BD77" s="347">
        <v>3</v>
      </c>
      <c r="BE77" s="347" t="s">
        <v>554</v>
      </c>
      <c r="BF77" s="347" t="s">
        <v>554</v>
      </c>
      <c r="BG77" s="347" t="s">
        <v>554</v>
      </c>
      <c r="BH77" s="347" t="s">
        <v>541</v>
      </c>
      <c r="BI77" s="347" t="s">
        <v>541</v>
      </c>
      <c r="BJ77" s="347" t="s">
        <v>555</v>
      </c>
      <c r="BK77" s="347" t="s">
        <v>541</v>
      </c>
      <c r="BL77" s="347" t="s">
        <v>12</v>
      </c>
      <c r="BM77" s="347" t="s">
        <v>541</v>
      </c>
      <c r="BN77" s="347"/>
    </row>
    <row r="78" spans="1:75" s="80" customFormat="1" ht="18">
      <c r="A78" s="243">
        <f t="shared" si="2"/>
        <v>13</v>
      </c>
      <c r="B78" s="260">
        <v>41755</v>
      </c>
      <c r="C78" s="261" t="s">
        <v>250</v>
      </c>
      <c r="D78" s="261" t="s">
        <v>251</v>
      </c>
      <c r="E78" s="263" t="s">
        <v>579</v>
      </c>
      <c r="F78" s="264">
        <v>24323</v>
      </c>
      <c r="G78" s="262">
        <v>47</v>
      </c>
      <c r="H78" s="262" t="s">
        <v>9</v>
      </c>
      <c r="I78" s="262" t="s">
        <v>10</v>
      </c>
      <c r="J78" s="262" t="s">
        <v>318</v>
      </c>
      <c r="K78" s="262" t="s">
        <v>319</v>
      </c>
      <c r="L78" s="363" t="s">
        <v>590</v>
      </c>
      <c r="M78" s="135"/>
      <c r="N78" s="135" t="s">
        <v>11</v>
      </c>
      <c r="O78" s="135"/>
      <c r="P78" s="135" t="s">
        <v>11</v>
      </c>
      <c r="Q78" s="135"/>
      <c r="R78" s="380" t="s">
        <v>11</v>
      </c>
      <c r="S78" s="380"/>
      <c r="T78" s="357" t="s">
        <v>575</v>
      </c>
      <c r="U78" s="281" t="s">
        <v>396</v>
      </c>
      <c r="V78" s="77" t="s">
        <v>319</v>
      </c>
      <c r="W78" s="77">
        <f>2014-2001</f>
        <v>13</v>
      </c>
      <c r="X78" s="76" t="s">
        <v>451</v>
      </c>
      <c r="Y78" s="152" t="s">
        <v>398</v>
      </c>
      <c r="Z78" s="76" t="s">
        <v>413</v>
      </c>
      <c r="AA78" s="77" t="s">
        <v>400</v>
      </c>
      <c r="AB78" s="153" t="s">
        <v>398</v>
      </c>
      <c r="AC78" s="76" t="s">
        <v>480</v>
      </c>
      <c r="AD78" s="77">
        <v>2</v>
      </c>
      <c r="AE78" s="310">
        <v>10</v>
      </c>
      <c r="AF78" s="77">
        <v>29</v>
      </c>
      <c r="AG78" s="76" t="s">
        <v>481</v>
      </c>
      <c r="AH78" s="77">
        <v>8</v>
      </c>
      <c r="AI78" s="77">
        <v>3</v>
      </c>
      <c r="AJ78" s="77">
        <v>1</v>
      </c>
      <c r="AK78" s="76" t="s">
        <v>482</v>
      </c>
      <c r="AL78" s="154" t="s">
        <v>155</v>
      </c>
      <c r="AM78" s="151" t="s">
        <v>155</v>
      </c>
      <c r="AN78" s="151">
        <v>0</v>
      </c>
      <c r="AO78" s="151">
        <v>0</v>
      </c>
      <c r="AP78" s="151">
        <v>0</v>
      </c>
      <c r="AQ78" s="151">
        <v>0</v>
      </c>
      <c r="AR78" s="151" t="s">
        <v>155</v>
      </c>
      <c r="AS78" s="77" t="s">
        <v>155</v>
      </c>
      <c r="AT78" s="161" t="s">
        <v>365</v>
      </c>
      <c r="AU78" s="76" t="s">
        <v>483</v>
      </c>
      <c r="AV78" s="77" t="s">
        <v>155</v>
      </c>
      <c r="AW78" s="77" t="s">
        <v>155</v>
      </c>
      <c r="AX78" s="263" t="s">
        <v>221</v>
      </c>
      <c r="AY78" s="347">
        <v>4</v>
      </c>
      <c r="AZ78" s="347">
        <v>5</v>
      </c>
      <c r="BA78" s="347" t="s">
        <v>12</v>
      </c>
      <c r="BB78" s="347">
        <v>4</v>
      </c>
      <c r="BC78" s="347" t="s">
        <v>12</v>
      </c>
      <c r="BD78" s="347">
        <v>3</v>
      </c>
      <c r="BE78" s="347" t="s">
        <v>554</v>
      </c>
      <c r="BF78" s="347" t="s">
        <v>554</v>
      </c>
      <c r="BG78" s="347" t="s">
        <v>554</v>
      </c>
      <c r="BH78" s="347" t="s">
        <v>541</v>
      </c>
      <c r="BI78" s="347" t="s">
        <v>541</v>
      </c>
      <c r="BJ78" s="347" t="s">
        <v>541</v>
      </c>
      <c r="BK78" s="347" t="s">
        <v>12</v>
      </c>
      <c r="BL78" s="347" t="s">
        <v>43</v>
      </c>
      <c r="BM78" s="347" t="s">
        <v>541</v>
      </c>
      <c r="BN78" s="347"/>
      <c r="BO78" s="77"/>
      <c r="BP78" s="77"/>
      <c r="BQ78" s="77"/>
      <c r="BR78" s="77"/>
      <c r="BS78" s="77"/>
      <c r="BT78" s="77"/>
      <c r="BU78" s="77"/>
      <c r="BV78" s="77"/>
      <c r="BW78" s="77"/>
    </row>
    <row r="79" spans="1:75" s="77" customFormat="1" ht="20" customHeight="1">
      <c r="A79" s="243">
        <f t="shared" si="2"/>
        <v>14</v>
      </c>
      <c r="B79" s="260">
        <v>41758</v>
      </c>
      <c r="C79" s="261" t="s">
        <v>248</v>
      </c>
      <c r="D79" s="261" t="s">
        <v>249</v>
      </c>
      <c r="E79" s="261" t="s">
        <v>222</v>
      </c>
      <c r="F79" s="264">
        <v>18282</v>
      </c>
      <c r="G79" s="262">
        <v>64</v>
      </c>
      <c r="H79" s="262" t="s">
        <v>25</v>
      </c>
      <c r="I79" s="242" t="s">
        <v>10</v>
      </c>
      <c r="J79" s="262" t="s">
        <v>318</v>
      </c>
      <c r="K79" s="262" t="s">
        <v>147</v>
      </c>
      <c r="L79" s="363" t="s">
        <v>592</v>
      </c>
      <c r="M79" s="135"/>
      <c r="N79" s="135" t="s">
        <v>11</v>
      </c>
      <c r="O79" s="135"/>
      <c r="P79" s="135" t="s">
        <v>11</v>
      </c>
      <c r="Q79" s="135" t="s">
        <v>11</v>
      </c>
      <c r="R79" s="380" t="s">
        <v>11</v>
      </c>
      <c r="S79" s="380"/>
      <c r="T79" s="267" t="s">
        <v>349</v>
      </c>
      <c r="U79" s="281" t="s">
        <v>408</v>
      </c>
      <c r="V79" s="77" t="s">
        <v>147</v>
      </c>
      <c r="W79" s="77">
        <f>2014-2001</f>
        <v>13</v>
      </c>
      <c r="X79" s="76" t="s">
        <v>484</v>
      </c>
      <c r="Y79" s="152" t="s">
        <v>398</v>
      </c>
      <c r="Z79" s="76" t="s">
        <v>413</v>
      </c>
      <c r="AA79" s="77" t="s">
        <v>485</v>
      </c>
      <c r="AB79" s="153" t="s">
        <v>398</v>
      </c>
      <c r="AC79" s="76" t="s">
        <v>472</v>
      </c>
      <c r="AD79" s="77">
        <v>0</v>
      </c>
      <c r="AE79" s="310">
        <v>6</v>
      </c>
      <c r="AF79" s="77" t="s">
        <v>486</v>
      </c>
      <c r="AG79" s="76" t="s">
        <v>487</v>
      </c>
      <c r="AH79" s="77">
        <v>7</v>
      </c>
      <c r="AI79" s="77">
        <v>0</v>
      </c>
      <c r="AJ79" s="77">
        <v>0</v>
      </c>
      <c r="AK79" s="76" t="s">
        <v>488</v>
      </c>
      <c r="AL79" s="160" t="s">
        <v>155</v>
      </c>
      <c r="AM79" s="151" t="s">
        <v>155</v>
      </c>
      <c r="AN79" s="151">
        <v>0</v>
      </c>
      <c r="AO79" s="151">
        <v>0</v>
      </c>
      <c r="AP79" s="151">
        <v>0</v>
      </c>
      <c r="AQ79" s="151">
        <v>0</v>
      </c>
      <c r="AR79" s="151" t="s">
        <v>155</v>
      </c>
      <c r="AS79" s="76" t="s">
        <v>489</v>
      </c>
      <c r="AT79" s="161" t="s">
        <v>490</v>
      </c>
      <c r="AU79" s="157" t="s">
        <v>491</v>
      </c>
      <c r="AV79" s="77" t="s">
        <v>398</v>
      </c>
      <c r="AW79" s="77" t="s">
        <v>155</v>
      </c>
      <c r="AX79" s="261" t="s">
        <v>222</v>
      </c>
      <c r="AY79" s="347">
        <v>4</v>
      </c>
      <c r="AZ79" s="347">
        <v>5</v>
      </c>
      <c r="BA79" s="347" t="s">
        <v>12</v>
      </c>
      <c r="BB79" s="347">
        <v>4</v>
      </c>
      <c r="BC79" s="347" t="s">
        <v>12</v>
      </c>
      <c r="BD79" s="347">
        <v>3</v>
      </c>
      <c r="BE79" s="347" t="s">
        <v>554</v>
      </c>
      <c r="BF79" s="347" t="s">
        <v>554</v>
      </c>
      <c r="BG79" s="347" t="s">
        <v>554</v>
      </c>
      <c r="BH79" s="347" t="s">
        <v>541</v>
      </c>
      <c r="BI79" s="347" t="s">
        <v>541</v>
      </c>
      <c r="BJ79" s="347" t="s">
        <v>541</v>
      </c>
      <c r="BK79" s="347" t="s">
        <v>541</v>
      </c>
      <c r="BL79" s="347" t="s">
        <v>43</v>
      </c>
      <c r="BM79" s="347" t="s">
        <v>541</v>
      </c>
      <c r="BN79" s="347"/>
    </row>
    <row r="80" spans="1:75" s="77" customFormat="1" ht="18">
      <c r="A80" s="243">
        <f t="shared" si="2"/>
        <v>15</v>
      </c>
      <c r="B80" s="260">
        <v>41760</v>
      </c>
      <c r="C80" s="261" t="s">
        <v>246</v>
      </c>
      <c r="D80" s="261" t="s">
        <v>247</v>
      </c>
      <c r="E80" s="261" t="s">
        <v>223</v>
      </c>
      <c r="F80" s="264">
        <v>34348</v>
      </c>
      <c r="G80" s="262">
        <v>20</v>
      </c>
      <c r="H80" s="262" t="s">
        <v>9</v>
      </c>
      <c r="I80" s="242" t="s">
        <v>10</v>
      </c>
      <c r="J80" s="262" t="s">
        <v>318</v>
      </c>
      <c r="K80" s="262" t="s">
        <v>148</v>
      </c>
      <c r="L80" s="363" t="s">
        <v>592</v>
      </c>
      <c r="M80" s="135"/>
      <c r="N80" s="135" t="s">
        <v>11</v>
      </c>
      <c r="O80" s="135" t="s">
        <v>11</v>
      </c>
      <c r="P80" s="135" t="s">
        <v>11</v>
      </c>
      <c r="Q80" s="135" t="s">
        <v>11</v>
      </c>
      <c r="R80" s="380" t="s">
        <v>11</v>
      </c>
      <c r="S80" s="380"/>
      <c r="T80" s="267" t="s">
        <v>350</v>
      </c>
      <c r="U80" s="281" t="s">
        <v>396</v>
      </c>
      <c r="V80" s="77" t="s">
        <v>148</v>
      </c>
      <c r="W80" s="77">
        <f>2014-2008</f>
        <v>6</v>
      </c>
      <c r="X80" s="76" t="s">
        <v>492</v>
      </c>
      <c r="Y80" s="152" t="s">
        <v>398</v>
      </c>
      <c r="Z80" s="76" t="s">
        <v>413</v>
      </c>
      <c r="AA80" s="77" t="s">
        <v>493</v>
      </c>
      <c r="AB80" s="153" t="s">
        <v>398</v>
      </c>
      <c r="AC80" s="76" t="s">
        <v>472</v>
      </c>
      <c r="AD80" s="77">
        <v>4</v>
      </c>
      <c r="AE80" s="310">
        <v>9</v>
      </c>
      <c r="AF80" s="162">
        <v>14</v>
      </c>
      <c r="AG80" s="76" t="s">
        <v>494</v>
      </c>
      <c r="AH80" s="77">
        <v>7</v>
      </c>
      <c r="AI80" s="77">
        <v>3</v>
      </c>
      <c r="AJ80" s="77">
        <v>1</v>
      </c>
      <c r="AK80" s="76" t="s">
        <v>495</v>
      </c>
      <c r="AL80" s="154" t="s">
        <v>155</v>
      </c>
      <c r="AM80" s="151" t="s">
        <v>155</v>
      </c>
      <c r="AN80" s="151">
        <v>0</v>
      </c>
      <c r="AO80" s="151">
        <v>0</v>
      </c>
      <c r="AP80" s="151">
        <v>0</v>
      </c>
      <c r="AQ80" s="151">
        <v>0</v>
      </c>
      <c r="AR80" s="151" t="s">
        <v>155</v>
      </c>
      <c r="AS80" s="76" t="s">
        <v>496</v>
      </c>
      <c r="AT80" s="161" t="s">
        <v>365</v>
      </c>
      <c r="AU80" s="76" t="s">
        <v>497</v>
      </c>
      <c r="AV80" s="77" t="s">
        <v>398</v>
      </c>
      <c r="AW80" s="77" t="s">
        <v>398</v>
      </c>
      <c r="AX80" s="261" t="s">
        <v>223</v>
      </c>
      <c r="AY80" s="347">
        <v>4</v>
      </c>
      <c r="AZ80" s="347">
        <v>4</v>
      </c>
      <c r="BA80" s="347" t="s">
        <v>12</v>
      </c>
      <c r="BB80" s="347">
        <v>4</v>
      </c>
      <c r="BC80" s="347" t="s">
        <v>12</v>
      </c>
      <c r="BD80" s="347">
        <v>3</v>
      </c>
      <c r="BE80" s="347" t="s">
        <v>554</v>
      </c>
      <c r="BF80" s="347" t="s">
        <v>554</v>
      </c>
      <c r="BG80" s="347" t="s">
        <v>554</v>
      </c>
      <c r="BH80" s="347" t="s">
        <v>541</v>
      </c>
      <c r="BI80" s="347" t="s">
        <v>541</v>
      </c>
      <c r="BJ80" s="347" t="s">
        <v>541</v>
      </c>
      <c r="BK80" s="347" t="s">
        <v>541</v>
      </c>
      <c r="BL80" s="347" t="s">
        <v>12</v>
      </c>
      <c r="BM80" s="347" t="s">
        <v>541</v>
      </c>
      <c r="BN80" s="347"/>
    </row>
    <row r="81" spans="1:77" s="77" customFormat="1" ht="19" customHeight="1">
      <c r="A81" s="243">
        <f t="shared" si="2"/>
        <v>16</v>
      </c>
      <c r="B81" s="260">
        <v>41766</v>
      </c>
      <c r="C81" s="261" t="s">
        <v>244</v>
      </c>
      <c r="D81" s="261" t="s">
        <v>245</v>
      </c>
      <c r="E81" s="265" t="s">
        <v>224</v>
      </c>
      <c r="F81" s="264">
        <v>27619</v>
      </c>
      <c r="G81" s="262">
        <v>38</v>
      </c>
      <c r="H81" s="262" t="s">
        <v>25</v>
      </c>
      <c r="I81" s="242" t="s">
        <v>10</v>
      </c>
      <c r="J81" s="262" t="s">
        <v>318</v>
      </c>
      <c r="K81" s="262" t="s">
        <v>148</v>
      </c>
      <c r="L81" s="363" t="s">
        <v>592</v>
      </c>
      <c r="M81" s="135"/>
      <c r="N81" s="135" t="s">
        <v>11</v>
      </c>
      <c r="O81" s="135"/>
      <c r="P81" s="135"/>
      <c r="Q81" s="135"/>
      <c r="R81" s="380" t="s">
        <v>11</v>
      </c>
      <c r="S81" s="383"/>
      <c r="T81" s="267" t="s">
        <v>351</v>
      </c>
      <c r="U81" s="281" t="s">
        <v>498</v>
      </c>
      <c r="V81" s="77" t="s">
        <v>148</v>
      </c>
      <c r="W81" s="77">
        <v>39</v>
      </c>
      <c r="X81" s="76" t="s">
        <v>499</v>
      </c>
      <c r="Y81" s="152" t="s">
        <v>155</v>
      </c>
      <c r="Z81" s="77" t="s">
        <v>155</v>
      </c>
      <c r="AA81" s="77" t="s">
        <v>155</v>
      </c>
      <c r="AB81" s="152" t="s">
        <v>155</v>
      </c>
      <c r="AC81" s="77" t="s">
        <v>155</v>
      </c>
      <c r="AD81" s="77">
        <v>0</v>
      </c>
      <c r="AE81" s="310">
        <v>0</v>
      </c>
      <c r="AF81" s="77">
        <v>0</v>
      </c>
      <c r="AG81" s="77" t="s">
        <v>155</v>
      </c>
      <c r="AH81" s="77">
        <v>0</v>
      </c>
      <c r="AI81" s="77">
        <v>0</v>
      </c>
      <c r="AJ81" s="77">
        <v>0</v>
      </c>
      <c r="AK81" s="77" t="s">
        <v>155</v>
      </c>
      <c r="AL81" s="155" t="s">
        <v>398</v>
      </c>
      <c r="AM81" s="151" t="s">
        <v>500</v>
      </c>
      <c r="AN81" s="151">
        <v>2</v>
      </c>
      <c r="AO81" s="151">
        <v>21</v>
      </c>
      <c r="AP81" s="151">
        <v>38</v>
      </c>
      <c r="AQ81" s="151">
        <v>0</v>
      </c>
      <c r="AR81" s="151" t="s">
        <v>155</v>
      </c>
      <c r="AS81" s="157" t="s">
        <v>501</v>
      </c>
      <c r="AT81" s="159" t="s">
        <v>502</v>
      </c>
      <c r="AU81" s="157" t="s">
        <v>503</v>
      </c>
      <c r="AV81" s="163" t="s">
        <v>155</v>
      </c>
      <c r="AW81" s="77" t="s">
        <v>155</v>
      </c>
      <c r="AX81" s="265" t="s">
        <v>224</v>
      </c>
      <c r="AY81" s="347">
        <v>4</v>
      </c>
      <c r="AZ81" s="347">
        <v>4</v>
      </c>
      <c r="BA81" s="347" t="s">
        <v>12</v>
      </c>
      <c r="BB81" s="347">
        <v>4</v>
      </c>
      <c r="BC81" s="347" t="s">
        <v>12</v>
      </c>
      <c r="BD81" s="347">
        <v>3</v>
      </c>
      <c r="BE81" s="347" t="s">
        <v>554</v>
      </c>
      <c r="BF81" s="347" t="s">
        <v>554</v>
      </c>
      <c r="BG81" s="347" t="s">
        <v>554</v>
      </c>
      <c r="BH81" s="347" t="s">
        <v>541</v>
      </c>
      <c r="BI81" s="347" t="s">
        <v>541</v>
      </c>
      <c r="BJ81" s="347" t="s">
        <v>541</v>
      </c>
      <c r="BK81" s="347" t="s">
        <v>541</v>
      </c>
      <c r="BL81" s="347" t="s">
        <v>12</v>
      </c>
      <c r="BM81" s="347" t="s">
        <v>541</v>
      </c>
      <c r="BN81" s="347"/>
    </row>
    <row r="82" spans="1:77" s="77" customFormat="1" ht="17" customHeight="1">
      <c r="A82" s="243">
        <f t="shared" si="2"/>
        <v>17</v>
      </c>
      <c r="B82" s="260">
        <v>41779</v>
      </c>
      <c r="C82" s="261" t="s">
        <v>242</v>
      </c>
      <c r="D82" s="261" t="s">
        <v>243</v>
      </c>
      <c r="E82" s="263" t="s">
        <v>578</v>
      </c>
      <c r="F82" s="264">
        <v>21079</v>
      </c>
      <c r="G82" s="262">
        <v>56</v>
      </c>
      <c r="H82" s="262" t="s">
        <v>9</v>
      </c>
      <c r="I82" s="262" t="s">
        <v>334</v>
      </c>
      <c r="J82" s="262" t="s">
        <v>318</v>
      </c>
      <c r="K82" s="262" t="s">
        <v>148</v>
      </c>
      <c r="L82" s="363" t="s">
        <v>592</v>
      </c>
      <c r="M82" s="135"/>
      <c r="N82" s="135" t="s">
        <v>11</v>
      </c>
      <c r="O82" s="135"/>
      <c r="P82" s="135" t="s">
        <v>11</v>
      </c>
      <c r="Q82" s="135"/>
      <c r="R82" s="380" t="s">
        <v>11</v>
      </c>
      <c r="S82" s="383"/>
      <c r="T82" s="358" t="s">
        <v>591</v>
      </c>
      <c r="U82" s="281" t="s">
        <v>408</v>
      </c>
      <c r="V82" s="77" t="s">
        <v>148</v>
      </c>
      <c r="W82" s="77">
        <f>2014-2007</f>
        <v>7</v>
      </c>
      <c r="X82" s="76" t="s">
        <v>422</v>
      </c>
      <c r="Y82" s="152" t="s">
        <v>398</v>
      </c>
      <c r="Z82" s="76" t="s">
        <v>457</v>
      </c>
      <c r="AA82" s="77" t="s">
        <v>445</v>
      </c>
      <c r="AB82" s="152" t="s">
        <v>155</v>
      </c>
      <c r="AC82" s="77" t="s">
        <v>155</v>
      </c>
      <c r="AD82" s="77">
        <v>0</v>
      </c>
      <c r="AE82" s="310">
        <v>0</v>
      </c>
      <c r="AF82" s="77">
        <v>0</v>
      </c>
      <c r="AG82" s="77" t="s">
        <v>155</v>
      </c>
      <c r="AH82" s="77">
        <v>0</v>
      </c>
      <c r="AI82" s="77">
        <v>0</v>
      </c>
      <c r="AJ82" s="77">
        <v>0</v>
      </c>
      <c r="AK82" s="77" t="s">
        <v>155</v>
      </c>
      <c r="AL82" s="155" t="s">
        <v>398</v>
      </c>
      <c r="AM82" s="158" t="s">
        <v>504</v>
      </c>
      <c r="AN82" s="151">
        <v>5</v>
      </c>
      <c r="AO82" s="151">
        <v>13</v>
      </c>
      <c r="AP82" s="151">
        <v>11</v>
      </c>
      <c r="AQ82" s="151">
        <v>0</v>
      </c>
      <c r="AR82" s="151" t="s">
        <v>155</v>
      </c>
      <c r="AS82" s="76" t="s">
        <v>505</v>
      </c>
      <c r="AT82" s="161" t="s">
        <v>506</v>
      </c>
      <c r="AU82" s="76" t="s">
        <v>507</v>
      </c>
      <c r="AV82" s="77" t="s">
        <v>155</v>
      </c>
      <c r="AW82" s="77" t="s">
        <v>155</v>
      </c>
      <c r="AX82" s="263" t="s">
        <v>225</v>
      </c>
      <c r="AY82" s="347">
        <v>4</v>
      </c>
      <c r="AZ82" s="347">
        <v>4</v>
      </c>
      <c r="BA82" s="347" t="s">
        <v>12</v>
      </c>
      <c r="BB82" s="347">
        <v>4</v>
      </c>
      <c r="BC82" s="347" t="s">
        <v>12</v>
      </c>
      <c r="BD82" s="347">
        <v>3</v>
      </c>
      <c r="BE82" s="347" t="s">
        <v>554</v>
      </c>
      <c r="BF82" s="347" t="s">
        <v>554</v>
      </c>
      <c r="BG82" s="347" t="s">
        <v>554</v>
      </c>
      <c r="BH82" s="347" t="s">
        <v>541</v>
      </c>
      <c r="BI82" s="347" t="s">
        <v>541</v>
      </c>
      <c r="BJ82" s="347" t="s">
        <v>541</v>
      </c>
      <c r="BK82" s="347" t="s">
        <v>541</v>
      </c>
      <c r="BL82" s="347" t="s">
        <v>43</v>
      </c>
      <c r="BM82" s="347" t="s">
        <v>541</v>
      </c>
      <c r="BN82" s="347"/>
    </row>
    <row r="83" spans="1:77" s="77" customFormat="1" ht="18">
      <c r="A83" s="243">
        <f t="shared" si="2"/>
        <v>18</v>
      </c>
      <c r="B83" s="260">
        <v>41781</v>
      </c>
      <c r="C83" s="261" t="s">
        <v>240</v>
      </c>
      <c r="D83" s="261" t="s">
        <v>241</v>
      </c>
      <c r="E83" s="261" t="s">
        <v>226</v>
      </c>
      <c r="F83" s="264">
        <v>31085</v>
      </c>
      <c r="G83" s="262">
        <v>29</v>
      </c>
      <c r="H83" s="262" t="s">
        <v>9</v>
      </c>
      <c r="I83" s="242" t="s">
        <v>10</v>
      </c>
      <c r="J83" s="262" t="s">
        <v>318</v>
      </c>
      <c r="K83" s="262" t="s">
        <v>147</v>
      </c>
      <c r="L83" s="363" t="s">
        <v>592</v>
      </c>
      <c r="M83" s="135"/>
      <c r="N83" s="135" t="s">
        <v>11</v>
      </c>
      <c r="O83" s="135"/>
      <c r="P83" s="135" t="s">
        <v>11</v>
      </c>
      <c r="Q83" s="135" t="s">
        <v>11</v>
      </c>
      <c r="R83" s="380" t="s">
        <v>11</v>
      </c>
      <c r="S83" s="383"/>
      <c r="T83" s="267" t="s">
        <v>352</v>
      </c>
      <c r="U83" s="281" t="s">
        <v>396</v>
      </c>
      <c r="V83" s="77" t="s">
        <v>147</v>
      </c>
      <c r="W83" s="77">
        <f>2014-2007</f>
        <v>7</v>
      </c>
      <c r="X83" s="76" t="s">
        <v>508</v>
      </c>
      <c r="Y83" s="152" t="s">
        <v>398</v>
      </c>
      <c r="Z83" s="76" t="s">
        <v>413</v>
      </c>
      <c r="AA83" s="77" t="s">
        <v>439</v>
      </c>
      <c r="AB83" s="153" t="s">
        <v>398</v>
      </c>
      <c r="AC83" s="76" t="s">
        <v>410</v>
      </c>
      <c r="AD83" s="77">
        <v>4</v>
      </c>
      <c r="AE83" s="310">
        <v>10</v>
      </c>
      <c r="AF83" s="77">
        <v>22</v>
      </c>
      <c r="AG83" s="76" t="s">
        <v>509</v>
      </c>
      <c r="AH83" s="77">
        <v>7</v>
      </c>
      <c r="AI83" s="77">
        <v>10</v>
      </c>
      <c r="AJ83" s="77">
        <v>2</v>
      </c>
      <c r="AK83" s="76" t="s">
        <v>510</v>
      </c>
      <c r="AL83" s="154" t="s">
        <v>155</v>
      </c>
      <c r="AM83" s="151" t="s">
        <v>155</v>
      </c>
      <c r="AN83" s="151">
        <v>0</v>
      </c>
      <c r="AO83" s="151">
        <v>0</v>
      </c>
      <c r="AP83" s="151">
        <v>0</v>
      </c>
      <c r="AQ83" s="151">
        <v>0</v>
      </c>
      <c r="AR83" s="151" t="s">
        <v>155</v>
      </c>
      <c r="AS83" s="151" t="s">
        <v>155</v>
      </c>
      <c r="AT83" s="161" t="s">
        <v>365</v>
      </c>
      <c r="AU83" s="76" t="s">
        <v>511</v>
      </c>
      <c r="AV83" s="77" t="s">
        <v>398</v>
      </c>
      <c r="AW83" s="77" t="s">
        <v>398</v>
      </c>
      <c r="AX83" s="261" t="s">
        <v>226</v>
      </c>
      <c r="AY83" s="347">
        <v>4</v>
      </c>
      <c r="AZ83" s="347">
        <v>4</v>
      </c>
      <c r="BA83" s="347" t="s">
        <v>12</v>
      </c>
      <c r="BB83" s="347">
        <v>4</v>
      </c>
      <c r="BC83" s="347" t="s">
        <v>12</v>
      </c>
      <c r="BD83" s="347">
        <v>3</v>
      </c>
      <c r="BE83" s="347" t="s">
        <v>554</v>
      </c>
      <c r="BF83" s="347" t="s">
        <v>554</v>
      </c>
      <c r="BG83" s="347" t="s">
        <v>554</v>
      </c>
      <c r="BH83" s="347" t="s">
        <v>541</v>
      </c>
      <c r="BI83" s="347" t="s">
        <v>541</v>
      </c>
      <c r="BJ83" s="347" t="s">
        <v>541</v>
      </c>
      <c r="BK83" s="347" t="s">
        <v>541</v>
      </c>
      <c r="BL83" s="347" t="s">
        <v>12</v>
      </c>
      <c r="BM83" s="347" t="s">
        <v>541</v>
      </c>
      <c r="BN83" s="347"/>
    </row>
    <row r="84" spans="1:77" s="77" customFormat="1" ht="15" customHeight="1">
      <c r="A84" s="243">
        <f t="shared" si="2"/>
        <v>19</v>
      </c>
      <c r="B84" s="260">
        <v>41787</v>
      </c>
      <c r="C84" s="261" t="s">
        <v>238</v>
      </c>
      <c r="D84" s="261" t="s">
        <v>239</v>
      </c>
      <c r="E84" s="263" t="s">
        <v>577</v>
      </c>
      <c r="F84" s="264">
        <v>21578</v>
      </c>
      <c r="G84" s="262">
        <v>86</v>
      </c>
      <c r="H84" s="262" t="s">
        <v>9</v>
      </c>
      <c r="I84" s="242" t="s">
        <v>10</v>
      </c>
      <c r="J84" s="262" t="s">
        <v>318</v>
      </c>
      <c r="K84" s="262" t="s">
        <v>148</v>
      </c>
      <c r="L84" s="362" t="s">
        <v>361</v>
      </c>
      <c r="M84" s="135"/>
      <c r="N84" s="135" t="s">
        <v>11</v>
      </c>
      <c r="O84" s="135"/>
      <c r="P84" s="135" t="s">
        <v>11</v>
      </c>
      <c r="Q84" s="135" t="s">
        <v>11</v>
      </c>
      <c r="R84" s="380" t="s">
        <v>11</v>
      </c>
      <c r="S84" s="383"/>
      <c r="T84" s="358" t="s">
        <v>576</v>
      </c>
      <c r="U84" s="281" t="s">
        <v>512</v>
      </c>
      <c r="V84" s="77" t="s">
        <v>148</v>
      </c>
      <c r="W84" s="77">
        <v>8</v>
      </c>
      <c r="X84" s="76" t="s">
        <v>397</v>
      </c>
      <c r="Y84" s="152" t="s">
        <v>155</v>
      </c>
      <c r="Z84" s="77" t="s">
        <v>155</v>
      </c>
      <c r="AA84" s="77" t="s">
        <v>155</v>
      </c>
      <c r="AB84" s="152" t="s">
        <v>155</v>
      </c>
      <c r="AC84" s="77" t="s">
        <v>155</v>
      </c>
      <c r="AD84" s="77">
        <v>0</v>
      </c>
      <c r="AE84" s="310">
        <v>0</v>
      </c>
      <c r="AF84" s="77">
        <v>0</v>
      </c>
      <c r="AG84" s="164" t="s">
        <v>155</v>
      </c>
      <c r="AH84" s="77">
        <v>0</v>
      </c>
      <c r="AI84" s="77">
        <v>0</v>
      </c>
      <c r="AJ84" s="77">
        <v>0</v>
      </c>
      <c r="AK84" s="77" t="s">
        <v>155</v>
      </c>
      <c r="AL84" s="155" t="s">
        <v>398</v>
      </c>
      <c r="AM84" s="158" t="s">
        <v>513</v>
      </c>
      <c r="AN84" s="151">
        <v>5</v>
      </c>
      <c r="AO84" s="151">
        <v>18</v>
      </c>
      <c r="AP84" s="151">
        <v>33</v>
      </c>
      <c r="AQ84" s="151">
        <v>10</v>
      </c>
      <c r="AR84" s="150" t="s">
        <v>514</v>
      </c>
      <c r="AS84" s="157" t="s">
        <v>515</v>
      </c>
      <c r="AT84" s="159" t="s">
        <v>516</v>
      </c>
      <c r="AU84" s="76" t="s">
        <v>517</v>
      </c>
      <c r="AV84" s="77" t="s">
        <v>155</v>
      </c>
      <c r="AW84" s="77" t="s">
        <v>155</v>
      </c>
      <c r="AX84" s="351" t="s">
        <v>227</v>
      </c>
      <c r="AY84" s="349"/>
      <c r="AZ84" s="349"/>
      <c r="BA84" s="349"/>
      <c r="BB84" s="349"/>
      <c r="BC84" s="349"/>
      <c r="BD84" s="349"/>
      <c r="BE84" s="349"/>
      <c r="BF84" s="349"/>
      <c r="BG84" s="349"/>
      <c r="BH84" s="349"/>
      <c r="BI84" s="349"/>
      <c r="BJ84" s="349"/>
      <c r="BK84" s="349"/>
      <c r="BL84" s="349"/>
      <c r="BM84" s="349"/>
      <c r="BN84" s="350" t="s">
        <v>556</v>
      </c>
    </row>
    <row r="85" spans="1:77" s="77" customFormat="1" ht="20" customHeight="1">
      <c r="A85" s="243">
        <f t="shared" si="2"/>
        <v>20</v>
      </c>
      <c r="B85" s="260">
        <v>41792</v>
      </c>
      <c r="C85" s="261" t="s">
        <v>237</v>
      </c>
      <c r="D85" s="261" t="s">
        <v>102</v>
      </c>
      <c r="E85" s="261" t="s">
        <v>228</v>
      </c>
      <c r="F85" s="264">
        <v>17961</v>
      </c>
      <c r="G85" s="262">
        <v>65</v>
      </c>
      <c r="H85" s="262" t="s">
        <v>9</v>
      </c>
      <c r="I85" s="242" t="s">
        <v>10</v>
      </c>
      <c r="J85" s="262" t="s">
        <v>318</v>
      </c>
      <c r="K85" s="262" t="s">
        <v>147</v>
      </c>
      <c r="L85" s="363" t="s">
        <v>592</v>
      </c>
      <c r="M85" s="135"/>
      <c r="N85" s="135" t="s">
        <v>11</v>
      </c>
      <c r="O85" s="135" t="s">
        <v>11</v>
      </c>
      <c r="P85" s="135" t="s">
        <v>11</v>
      </c>
      <c r="Q85" s="135" t="s">
        <v>11</v>
      </c>
      <c r="R85" s="380" t="s">
        <v>11</v>
      </c>
      <c r="S85" s="383"/>
      <c r="T85" s="267" t="s">
        <v>353</v>
      </c>
      <c r="U85" s="281" t="s">
        <v>396</v>
      </c>
      <c r="V85" s="77" t="s">
        <v>147</v>
      </c>
      <c r="W85" s="77">
        <v>45</v>
      </c>
      <c r="X85" s="76" t="s">
        <v>518</v>
      </c>
      <c r="Y85" s="152" t="s">
        <v>398</v>
      </c>
      <c r="Z85" s="76" t="s">
        <v>457</v>
      </c>
      <c r="AA85" s="77" t="s">
        <v>519</v>
      </c>
      <c r="AB85" s="152" t="s">
        <v>155</v>
      </c>
      <c r="AC85" s="77" t="s">
        <v>155</v>
      </c>
      <c r="AD85" s="77">
        <v>0</v>
      </c>
      <c r="AE85" s="310">
        <v>0</v>
      </c>
      <c r="AF85" s="77">
        <v>0</v>
      </c>
      <c r="AG85" s="164" t="s">
        <v>155</v>
      </c>
      <c r="AH85" s="77">
        <v>0</v>
      </c>
      <c r="AI85" s="77">
        <v>0</v>
      </c>
      <c r="AJ85" s="77">
        <v>0</v>
      </c>
      <c r="AK85" s="77" t="s">
        <v>155</v>
      </c>
      <c r="AL85" s="155" t="s">
        <v>398</v>
      </c>
      <c r="AM85" s="158" t="s">
        <v>520</v>
      </c>
      <c r="AN85" s="151">
        <v>5</v>
      </c>
      <c r="AO85" s="151">
        <v>2</v>
      </c>
      <c r="AP85" s="151">
        <v>5</v>
      </c>
      <c r="AQ85" s="151">
        <v>5</v>
      </c>
      <c r="AR85" s="150" t="s">
        <v>521</v>
      </c>
      <c r="AS85" s="150" t="s">
        <v>436</v>
      </c>
      <c r="AT85" s="159" t="s">
        <v>522</v>
      </c>
      <c r="AU85" s="157" t="s">
        <v>523</v>
      </c>
      <c r="AV85" s="77" t="s">
        <v>398</v>
      </c>
      <c r="AW85" s="77" t="s">
        <v>398</v>
      </c>
      <c r="AX85" s="261" t="s">
        <v>228</v>
      </c>
      <c r="AY85" s="347">
        <v>4</v>
      </c>
      <c r="AZ85" s="347">
        <v>4</v>
      </c>
      <c r="BA85" s="347" t="s">
        <v>12</v>
      </c>
      <c r="BB85" s="347">
        <v>4</v>
      </c>
      <c r="BC85" s="347" t="s">
        <v>12</v>
      </c>
      <c r="BD85" s="347">
        <v>3</v>
      </c>
      <c r="BE85" s="347" t="s">
        <v>554</v>
      </c>
      <c r="BF85" s="347" t="s">
        <v>554</v>
      </c>
      <c r="BG85" s="347" t="s">
        <v>554</v>
      </c>
      <c r="BH85" s="347" t="s">
        <v>541</v>
      </c>
      <c r="BI85" s="347" t="s">
        <v>541</v>
      </c>
      <c r="BJ85" s="347" t="s">
        <v>541</v>
      </c>
      <c r="BK85" s="347" t="s">
        <v>541</v>
      </c>
      <c r="BL85" s="347" t="s">
        <v>43</v>
      </c>
      <c r="BM85" s="347" t="s">
        <v>541</v>
      </c>
      <c r="BN85" s="347"/>
    </row>
    <row r="86" spans="1:77" s="77" customFormat="1" ht="16" customHeight="1" thickBot="1">
      <c r="A86" s="243">
        <f t="shared" si="2"/>
        <v>21</v>
      </c>
      <c r="B86" s="260">
        <v>41795</v>
      </c>
      <c r="C86" s="261" t="s">
        <v>234</v>
      </c>
      <c r="D86" s="261" t="s">
        <v>235</v>
      </c>
      <c r="E86" s="261" t="s">
        <v>229</v>
      </c>
      <c r="F86" s="264">
        <v>25932</v>
      </c>
      <c r="G86" s="262">
        <v>44</v>
      </c>
      <c r="H86" s="262" t="s">
        <v>9</v>
      </c>
      <c r="I86" s="242" t="s">
        <v>10</v>
      </c>
      <c r="J86" s="262" t="s">
        <v>318</v>
      </c>
      <c r="K86" s="262" t="s">
        <v>147</v>
      </c>
      <c r="L86" s="363" t="s">
        <v>592</v>
      </c>
      <c r="M86" s="135"/>
      <c r="N86" s="135" t="s">
        <v>11</v>
      </c>
      <c r="O86" s="135" t="s">
        <v>11</v>
      </c>
      <c r="P86" s="135"/>
      <c r="Q86" s="135"/>
      <c r="R86" s="380" t="s">
        <v>11</v>
      </c>
      <c r="S86" s="383"/>
      <c r="T86" s="267" t="s">
        <v>354</v>
      </c>
      <c r="U86" s="282" t="s">
        <v>408</v>
      </c>
      <c r="V86" s="283" t="s">
        <v>147</v>
      </c>
      <c r="W86" s="283">
        <v>5</v>
      </c>
      <c r="X86" s="284" t="s">
        <v>397</v>
      </c>
      <c r="Y86" s="285" t="s">
        <v>398</v>
      </c>
      <c r="Z86" s="284" t="s">
        <v>413</v>
      </c>
      <c r="AA86" s="283" t="s">
        <v>524</v>
      </c>
      <c r="AB86" s="286" t="s">
        <v>398</v>
      </c>
      <c r="AC86" s="284" t="s">
        <v>525</v>
      </c>
      <c r="AD86" s="283">
        <v>8</v>
      </c>
      <c r="AE86" s="311">
        <v>10</v>
      </c>
      <c r="AF86" s="77">
        <v>51</v>
      </c>
      <c r="AG86" s="156" t="s">
        <v>526</v>
      </c>
      <c r="AH86" s="77">
        <v>0</v>
      </c>
      <c r="AI86" s="77">
        <v>14</v>
      </c>
      <c r="AJ86" s="77">
        <v>2</v>
      </c>
      <c r="AK86" s="76" t="s">
        <v>527</v>
      </c>
      <c r="AL86" s="155" t="s">
        <v>398</v>
      </c>
      <c r="AM86" s="158" t="s">
        <v>528</v>
      </c>
      <c r="AN86" s="151">
        <v>4</v>
      </c>
      <c r="AO86" s="151">
        <v>8</v>
      </c>
      <c r="AP86" s="151">
        <v>54</v>
      </c>
      <c r="AQ86" s="151">
        <v>6</v>
      </c>
      <c r="AR86" s="150" t="s">
        <v>529</v>
      </c>
      <c r="AS86" s="76" t="s">
        <v>530</v>
      </c>
      <c r="AT86" s="76" t="s">
        <v>365</v>
      </c>
      <c r="AU86" s="76" t="s">
        <v>497</v>
      </c>
      <c r="AV86" s="77" t="s">
        <v>398</v>
      </c>
      <c r="AW86" s="77" t="s">
        <v>398</v>
      </c>
      <c r="AX86" s="261" t="s">
        <v>229</v>
      </c>
      <c r="AY86" s="347">
        <v>4</v>
      </c>
      <c r="AZ86" s="347">
        <v>4</v>
      </c>
      <c r="BA86" s="347" t="s">
        <v>12</v>
      </c>
      <c r="BB86" s="347">
        <v>4</v>
      </c>
      <c r="BC86" s="347" t="s">
        <v>12</v>
      </c>
      <c r="BD86" s="347">
        <v>3</v>
      </c>
      <c r="BE86" s="347" t="s">
        <v>554</v>
      </c>
      <c r="BF86" s="347" t="s">
        <v>554</v>
      </c>
      <c r="BG86" s="347" t="s">
        <v>554</v>
      </c>
      <c r="BH86" s="347" t="s">
        <v>541</v>
      </c>
      <c r="BI86" s="347" t="s">
        <v>541</v>
      </c>
      <c r="BJ86" s="347" t="s">
        <v>541</v>
      </c>
      <c r="BK86" s="347" t="s">
        <v>541</v>
      </c>
      <c r="BL86" s="347" t="s">
        <v>12</v>
      </c>
      <c r="BM86" s="347" t="s">
        <v>541</v>
      </c>
      <c r="BN86" s="347"/>
    </row>
    <row r="87" spans="1:77" ht="15" customHeight="1">
      <c r="A87" s="168"/>
      <c r="H87" s="77"/>
      <c r="U87" s="271"/>
      <c r="V87" s="271"/>
      <c r="W87" s="271"/>
      <c r="X87" s="271"/>
      <c r="Y87" s="271"/>
      <c r="Z87" s="271"/>
      <c r="AA87" s="271"/>
      <c r="AB87" s="271"/>
      <c r="AC87" s="271"/>
      <c r="AD87" s="271"/>
      <c r="AE87" s="327"/>
      <c r="AY87" s="340"/>
      <c r="AZ87" s="340"/>
      <c r="BA87" s="340"/>
      <c r="BB87" s="340"/>
      <c r="BC87" s="340"/>
      <c r="BD87" s="340"/>
      <c r="BE87" s="340"/>
      <c r="BF87" s="340"/>
      <c r="BG87" s="340"/>
      <c r="BH87" s="340"/>
      <c r="BI87" s="340"/>
      <c r="BJ87" s="340"/>
      <c r="BK87" s="340"/>
      <c r="BL87" s="340"/>
      <c r="BM87" s="340"/>
      <c r="BN87" s="340"/>
    </row>
    <row r="88" spans="1:77">
      <c r="A88" s="266" t="s">
        <v>537</v>
      </c>
      <c r="U88" s="1"/>
      <c r="V88" s="1"/>
      <c r="W88" s="1"/>
      <c r="X88" s="1"/>
      <c r="Y88" s="1"/>
      <c r="Z88" s="1"/>
      <c r="AA88" s="1"/>
      <c r="AB88" s="1"/>
      <c r="AC88" s="1"/>
      <c r="AD88" s="1"/>
      <c r="AE88" s="328"/>
      <c r="AY88" s="340"/>
      <c r="AZ88" s="340"/>
      <c r="BA88" s="340"/>
      <c r="BB88" s="340"/>
      <c r="BC88" s="340"/>
      <c r="BD88" s="340"/>
      <c r="BE88" s="340"/>
      <c r="BF88" s="340"/>
      <c r="BG88" s="340"/>
      <c r="BH88" s="340"/>
      <c r="BI88" s="340"/>
      <c r="BJ88" s="340"/>
      <c r="BK88" s="340"/>
      <c r="BL88" s="340"/>
      <c r="BM88" s="340"/>
      <c r="BN88" s="340"/>
    </row>
    <row r="89" spans="1:77" s="3" customFormat="1">
      <c r="A89" s="51">
        <v>1</v>
      </c>
      <c r="B89" s="7" t="s">
        <v>281</v>
      </c>
      <c r="C89" s="12" t="s">
        <v>30</v>
      </c>
      <c r="D89" s="12" t="s">
        <v>31</v>
      </c>
      <c r="E89" s="12" t="s">
        <v>56</v>
      </c>
      <c r="F89" s="45">
        <v>26197</v>
      </c>
      <c r="G89" s="36">
        <v>43</v>
      </c>
      <c r="H89" s="36" t="s">
        <v>25</v>
      </c>
      <c r="I89" s="36" t="s">
        <v>10</v>
      </c>
      <c r="J89" s="55" t="s">
        <v>323</v>
      </c>
      <c r="K89" s="36" t="s">
        <v>147</v>
      </c>
      <c r="L89" s="110" t="s">
        <v>289</v>
      </c>
      <c r="M89" s="133"/>
      <c r="N89" s="133" t="s">
        <v>11</v>
      </c>
      <c r="O89" s="133" t="s">
        <v>11</v>
      </c>
      <c r="P89" s="133" t="s">
        <v>11</v>
      </c>
      <c r="Q89" s="133" t="s">
        <v>11</v>
      </c>
      <c r="R89" s="376" t="s">
        <v>11</v>
      </c>
      <c r="S89" s="376"/>
      <c r="T89" s="121" t="s">
        <v>355</v>
      </c>
      <c r="U89" s="196"/>
      <c r="V89" s="196"/>
      <c r="W89" s="194"/>
      <c r="X89" s="196"/>
      <c r="Y89" s="136"/>
      <c r="Z89" s="136"/>
      <c r="AA89" s="136"/>
      <c r="AB89" s="209"/>
      <c r="AC89" s="194"/>
      <c r="AD89" s="201"/>
      <c r="AE89" s="324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2" t="s">
        <v>56</v>
      </c>
      <c r="AY89" s="348">
        <v>4</v>
      </c>
      <c r="AZ89" s="348">
        <v>4</v>
      </c>
      <c r="BA89" s="348" t="s">
        <v>12</v>
      </c>
      <c r="BB89" s="348">
        <v>4</v>
      </c>
      <c r="BC89" s="348" t="s">
        <v>12</v>
      </c>
      <c r="BD89" s="348">
        <v>3</v>
      </c>
      <c r="BE89" s="348">
        <v>6</v>
      </c>
      <c r="BF89" s="348"/>
      <c r="BG89" s="348"/>
      <c r="BH89" s="348" t="s">
        <v>541</v>
      </c>
      <c r="BI89" s="348" t="s">
        <v>541</v>
      </c>
      <c r="BJ89" s="348" t="s">
        <v>541</v>
      </c>
      <c r="BK89" s="348" t="s">
        <v>541</v>
      </c>
      <c r="BL89" s="348" t="s">
        <v>12</v>
      </c>
      <c r="BM89" s="348" t="s">
        <v>541</v>
      </c>
      <c r="BN89" s="348"/>
      <c r="BO89" s="307"/>
      <c r="BP89" s="307"/>
      <c r="BQ89" s="307"/>
      <c r="BR89" s="307"/>
      <c r="BS89" s="307"/>
      <c r="BT89" s="307"/>
      <c r="BU89" s="307"/>
      <c r="BV89" s="307"/>
      <c r="BW89" s="307"/>
    </row>
    <row r="90" spans="1:77" s="3" customFormat="1" ht="18" customHeight="1">
      <c r="A90" s="51">
        <f t="shared" ref="A90:A92" si="3">A89+1</f>
        <v>2</v>
      </c>
      <c r="B90" s="7" t="s">
        <v>282</v>
      </c>
      <c r="C90" s="15" t="s">
        <v>32</v>
      </c>
      <c r="D90" s="15" t="s">
        <v>33</v>
      </c>
      <c r="E90" s="15" t="s">
        <v>57</v>
      </c>
      <c r="F90" s="45">
        <v>17597</v>
      </c>
      <c r="G90" s="39">
        <f ca="1">INT((TODAY()-F90)/365.25)</f>
        <v>67</v>
      </c>
      <c r="H90" s="36" t="s">
        <v>25</v>
      </c>
      <c r="I90" s="36" t="s">
        <v>10</v>
      </c>
      <c r="J90" s="55" t="s">
        <v>323</v>
      </c>
      <c r="K90" s="36" t="s">
        <v>147</v>
      </c>
      <c r="L90" s="110" t="s">
        <v>290</v>
      </c>
      <c r="M90" s="133"/>
      <c r="N90" s="133" t="s">
        <v>11</v>
      </c>
      <c r="O90" s="133" t="s">
        <v>11</v>
      </c>
      <c r="P90" s="133" t="s">
        <v>11</v>
      </c>
      <c r="Q90" s="133" t="s">
        <v>11</v>
      </c>
      <c r="R90" s="376" t="s">
        <v>11</v>
      </c>
      <c r="S90" s="376"/>
      <c r="T90" s="121" t="s">
        <v>356</v>
      </c>
      <c r="U90" s="210"/>
      <c r="V90" s="208"/>
      <c r="W90" s="208"/>
      <c r="X90" s="202"/>
      <c r="Y90" s="136"/>
      <c r="Z90" s="136"/>
      <c r="AA90" s="136"/>
      <c r="AB90" s="136"/>
      <c r="AC90" s="194"/>
      <c r="AD90" s="201"/>
      <c r="AE90" s="329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5" t="s">
        <v>57</v>
      </c>
      <c r="AY90" s="348">
        <v>5</v>
      </c>
      <c r="AZ90" s="348">
        <v>5</v>
      </c>
      <c r="BA90" s="348" t="s">
        <v>12</v>
      </c>
      <c r="BB90" s="348">
        <v>4</v>
      </c>
      <c r="BC90" s="348" t="s">
        <v>12</v>
      </c>
      <c r="BD90" s="348">
        <v>3</v>
      </c>
      <c r="BE90" s="348">
        <v>0</v>
      </c>
      <c r="BF90" s="348"/>
      <c r="BG90" s="348"/>
      <c r="BH90" s="348" t="s">
        <v>541</v>
      </c>
      <c r="BI90" s="348" t="s">
        <v>541</v>
      </c>
      <c r="BJ90" s="348" t="s">
        <v>12</v>
      </c>
      <c r="BK90" s="348" t="s">
        <v>12</v>
      </c>
      <c r="BL90" s="348" t="s">
        <v>12</v>
      </c>
      <c r="BM90" s="348" t="s">
        <v>541</v>
      </c>
      <c r="BN90" s="348"/>
      <c r="BO90" s="307"/>
      <c r="BP90" s="307"/>
      <c r="BQ90" s="307"/>
      <c r="BR90" s="307"/>
      <c r="BS90" s="307"/>
      <c r="BT90" s="307"/>
      <c r="BU90" s="307"/>
      <c r="BV90" s="307"/>
      <c r="BW90" s="307"/>
    </row>
    <row r="91" spans="1:77" s="3" customFormat="1" ht="18" customHeight="1">
      <c r="A91" s="51">
        <f t="shared" si="3"/>
        <v>3</v>
      </c>
      <c r="B91" s="7" t="s">
        <v>284</v>
      </c>
      <c r="C91" s="12" t="s">
        <v>40</v>
      </c>
      <c r="D91" s="12" t="s">
        <v>14</v>
      </c>
      <c r="E91" s="12" t="s">
        <v>58</v>
      </c>
      <c r="F91" s="45">
        <v>21787</v>
      </c>
      <c r="G91" s="39">
        <v>54</v>
      </c>
      <c r="H91" s="36" t="s">
        <v>9</v>
      </c>
      <c r="I91" s="36" t="s">
        <v>10</v>
      </c>
      <c r="J91" s="55" t="s">
        <v>323</v>
      </c>
      <c r="K91" s="56" t="s">
        <v>147</v>
      </c>
      <c r="L91" s="36" t="s">
        <v>144</v>
      </c>
      <c r="M91" s="129"/>
      <c r="N91" s="129" t="s">
        <v>11</v>
      </c>
      <c r="O91" s="129" t="s">
        <v>11</v>
      </c>
      <c r="P91" s="129" t="s">
        <v>11</v>
      </c>
      <c r="Q91" s="129" t="s">
        <v>11</v>
      </c>
      <c r="R91" s="371" t="s">
        <v>11</v>
      </c>
      <c r="S91" s="371"/>
      <c r="T91" s="121" t="s">
        <v>357</v>
      </c>
      <c r="U91" s="194"/>
      <c r="V91" s="196"/>
      <c r="W91" s="194"/>
      <c r="X91" s="196"/>
      <c r="Y91" s="136"/>
      <c r="Z91" s="136"/>
      <c r="AA91" s="136"/>
      <c r="AB91" s="136"/>
      <c r="AC91" s="194"/>
      <c r="AD91" s="217"/>
      <c r="AE91" s="324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2" t="s">
        <v>58</v>
      </c>
      <c r="AY91" s="348">
        <v>4</v>
      </c>
      <c r="AZ91" s="348">
        <v>4</v>
      </c>
      <c r="BA91" s="348" t="s">
        <v>12</v>
      </c>
      <c r="BB91" s="348">
        <v>4</v>
      </c>
      <c r="BC91" s="348" t="s">
        <v>12</v>
      </c>
      <c r="BD91" s="348">
        <v>4</v>
      </c>
      <c r="BE91" s="348">
        <v>0</v>
      </c>
      <c r="BF91" s="348"/>
      <c r="BG91" s="348"/>
      <c r="BH91" s="348" t="s">
        <v>541</v>
      </c>
      <c r="BI91" s="348" t="s">
        <v>541</v>
      </c>
      <c r="BJ91" s="348" t="s">
        <v>541</v>
      </c>
      <c r="BK91" s="348" t="s">
        <v>541</v>
      </c>
      <c r="BL91" s="348" t="s">
        <v>12</v>
      </c>
      <c r="BM91" s="348" t="s">
        <v>541</v>
      </c>
      <c r="BN91" s="348"/>
      <c r="BO91" s="307"/>
      <c r="BP91" s="307"/>
      <c r="BQ91" s="307"/>
      <c r="BR91" s="307"/>
      <c r="BS91" s="307"/>
      <c r="BT91" s="307"/>
      <c r="BU91" s="307"/>
      <c r="BV91" s="307"/>
      <c r="BW91" s="307"/>
    </row>
    <row r="92" spans="1:77" s="2" customFormat="1" ht="18" customHeight="1">
      <c r="A92" s="51">
        <f t="shared" si="3"/>
        <v>4</v>
      </c>
      <c r="B92" s="7" t="s">
        <v>285</v>
      </c>
      <c r="C92" s="17" t="s">
        <v>38</v>
      </c>
      <c r="D92" s="18" t="s">
        <v>39</v>
      </c>
      <c r="E92" s="18" t="s">
        <v>588</v>
      </c>
      <c r="F92" s="47">
        <v>24916</v>
      </c>
      <c r="G92" s="40">
        <v>46</v>
      </c>
      <c r="H92" s="41" t="s">
        <v>25</v>
      </c>
      <c r="I92" s="41" t="s">
        <v>10</v>
      </c>
      <c r="J92" s="55" t="s">
        <v>323</v>
      </c>
      <c r="K92" s="41" t="s">
        <v>147</v>
      </c>
      <c r="L92" s="55" t="s">
        <v>294</v>
      </c>
      <c r="M92" s="132"/>
      <c r="N92" s="132" t="s">
        <v>11</v>
      </c>
      <c r="O92" s="132" t="s">
        <v>11</v>
      </c>
      <c r="P92" s="132" t="s">
        <v>11</v>
      </c>
      <c r="Q92" s="132" t="s">
        <v>11</v>
      </c>
      <c r="R92" s="373" t="s">
        <v>11</v>
      </c>
      <c r="S92" s="373"/>
      <c r="T92" s="113" t="s">
        <v>358</v>
      </c>
      <c r="U92" s="218"/>
      <c r="V92" s="214"/>
      <c r="W92" s="214"/>
      <c r="X92" s="219"/>
      <c r="Y92" s="212"/>
      <c r="Z92" s="212"/>
      <c r="AA92" s="212"/>
      <c r="AB92" s="212"/>
      <c r="AC92" s="214"/>
      <c r="AD92" s="217"/>
      <c r="AE92" s="330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8" t="s">
        <v>59</v>
      </c>
      <c r="AY92" s="340">
        <v>4</v>
      </c>
      <c r="AZ92" s="340">
        <v>4</v>
      </c>
      <c r="BA92" s="340" t="s">
        <v>12</v>
      </c>
      <c r="BB92" s="340">
        <v>4</v>
      </c>
      <c r="BC92" s="340" t="s">
        <v>12</v>
      </c>
      <c r="BD92" s="340">
        <v>3</v>
      </c>
      <c r="BE92" s="340">
        <v>0</v>
      </c>
      <c r="BF92" s="340"/>
      <c r="BG92" s="340"/>
      <c r="BH92" s="340" t="s">
        <v>541</v>
      </c>
      <c r="BI92" s="340" t="s">
        <v>541</v>
      </c>
      <c r="BJ92" s="340" t="s">
        <v>541</v>
      </c>
      <c r="BK92" s="340" t="s">
        <v>541</v>
      </c>
      <c r="BL92" s="340" t="s">
        <v>12</v>
      </c>
      <c r="BM92" s="340" t="s">
        <v>541</v>
      </c>
      <c r="BN92" s="340"/>
      <c r="BO92" s="173"/>
      <c r="BP92" s="173"/>
      <c r="BQ92" s="173"/>
      <c r="BR92" s="173"/>
      <c r="BS92" s="173"/>
      <c r="BT92" s="173"/>
      <c r="BU92" s="173"/>
      <c r="BV92" s="173"/>
      <c r="BW92" s="173"/>
    </row>
    <row r="93" spans="1:77" s="7" customFormat="1" ht="15" customHeight="1">
      <c r="A93" s="36">
        <v>5</v>
      </c>
      <c r="B93" s="12" t="s">
        <v>602</v>
      </c>
      <c r="C93" s="364" t="s">
        <v>603</v>
      </c>
      <c r="D93" s="12" t="s">
        <v>604</v>
      </c>
      <c r="E93" s="12" t="s">
        <v>601</v>
      </c>
      <c r="F93" s="365">
        <v>18920</v>
      </c>
      <c r="G93" s="36">
        <v>63</v>
      </c>
      <c r="H93" s="36" t="s">
        <v>9</v>
      </c>
      <c r="I93" s="36" t="s">
        <v>10</v>
      </c>
      <c r="J93" s="36" t="s">
        <v>323</v>
      </c>
      <c r="K93" s="36" t="s">
        <v>147</v>
      </c>
      <c r="L93" s="36" t="s">
        <v>652</v>
      </c>
      <c r="M93" s="126"/>
      <c r="N93" s="126"/>
      <c r="O93" s="126"/>
      <c r="P93" s="126" t="s">
        <v>11</v>
      </c>
      <c r="Q93" s="126"/>
      <c r="R93" s="27" t="s">
        <v>11</v>
      </c>
      <c r="S93" s="27"/>
      <c r="T93" s="136"/>
      <c r="U93" s="194"/>
      <c r="V93" s="194"/>
      <c r="W93" s="194"/>
      <c r="X93" s="194"/>
      <c r="Y93" s="194"/>
      <c r="Z93" s="194"/>
      <c r="AA93" s="194"/>
      <c r="AB93" s="194"/>
      <c r="AC93" s="194"/>
      <c r="AD93" s="194"/>
      <c r="AE93" s="324"/>
      <c r="AF93" s="194"/>
      <c r="AG93" s="194"/>
      <c r="AH93" s="194"/>
      <c r="AI93" s="194"/>
      <c r="AJ93" s="194"/>
      <c r="AK93" s="194"/>
      <c r="AL93" s="194"/>
      <c r="AM93" s="194"/>
      <c r="AN93" s="194"/>
      <c r="AO93" s="194"/>
      <c r="AP93" s="194"/>
      <c r="AQ93" s="194"/>
      <c r="AR93" s="194"/>
      <c r="AS93" s="194"/>
      <c r="AT93" s="194"/>
      <c r="AU93" s="194"/>
      <c r="AV93" s="194"/>
      <c r="AW93" s="194"/>
      <c r="AX93" s="12" t="s">
        <v>601</v>
      </c>
      <c r="AY93" s="366">
        <v>4</v>
      </c>
      <c r="AZ93" s="366">
        <v>4</v>
      </c>
      <c r="BA93" s="366" t="s">
        <v>12</v>
      </c>
      <c r="BB93" s="366">
        <v>4</v>
      </c>
      <c r="BC93" s="366" t="s">
        <v>12</v>
      </c>
      <c r="BD93" s="366" t="s">
        <v>12</v>
      </c>
      <c r="BE93" s="366">
        <v>0</v>
      </c>
      <c r="BF93" s="366" t="s">
        <v>554</v>
      </c>
      <c r="BG93" s="366" t="s">
        <v>554</v>
      </c>
      <c r="BH93" s="366" t="s">
        <v>12</v>
      </c>
      <c r="BI93" s="366" t="s">
        <v>12</v>
      </c>
      <c r="BJ93" s="366" t="s">
        <v>12</v>
      </c>
      <c r="BK93" s="366" t="s">
        <v>12</v>
      </c>
      <c r="BL93" s="366"/>
      <c r="BM93" s="366"/>
      <c r="BN93" s="366"/>
      <c r="BO93" s="194"/>
      <c r="BP93" s="194"/>
      <c r="BQ93" s="194"/>
      <c r="BR93" s="194"/>
      <c r="BS93" s="194"/>
      <c r="BT93" s="194"/>
      <c r="BU93" s="194"/>
      <c r="BV93" s="194"/>
      <c r="BW93" s="194"/>
      <c r="BX93" s="194"/>
      <c r="BY93" s="194"/>
    </row>
    <row r="94" spans="1:77" ht="15" customHeight="1">
      <c r="U94" s="1"/>
      <c r="V94" s="1"/>
      <c r="W94" s="1"/>
      <c r="X94" s="1"/>
      <c r="Y94" s="1"/>
      <c r="Z94" s="1"/>
      <c r="AA94" s="1"/>
      <c r="AB94" s="1"/>
      <c r="AC94" s="1"/>
      <c r="AD94" s="1"/>
      <c r="AE94" s="328"/>
    </row>
    <row r="95" spans="1:77">
      <c r="U95" s="1"/>
      <c r="V95" s="1"/>
      <c r="W95" s="1"/>
      <c r="X95" s="1"/>
      <c r="Y95" s="1"/>
      <c r="Z95" s="1"/>
      <c r="AA95" s="1"/>
      <c r="AB95" s="1"/>
      <c r="AC95" s="1"/>
      <c r="AD95" s="1"/>
      <c r="AE95" s="328"/>
    </row>
    <row r="96" spans="1:77">
      <c r="U96" s="1"/>
      <c r="V96" s="1"/>
      <c r="W96" s="1"/>
      <c r="X96" s="1"/>
      <c r="Y96" s="1"/>
      <c r="Z96" s="1"/>
      <c r="AA96" s="1"/>
      <c r="AB96" s="1"/>
      <c r="AC96" s="1"/>
      <c r="AD96" s="1"/>
      <c r="AE96" s="328"/>
    </row>
    <row r="97" spans="1:75">
      <c r="U97" s="1"/>
      <c r="V97" s="1"/>
      <c r="W97" s="1"/>
      <c r="X97" s="1"/>
      <c r="Y97" s="1"/>
      <c r="Z97" s="1"/>
      <c r="AA97" s="1"/>
      <c r="AB97" s="1"/>
      <c r="AC97" s="1"/>
      <c r="AD97" s="1"/>
      <c r="AE97" s="328"/>
    </row>
    <row r="98" spans="1:75">
      <c r="B98" s="24" t="s">
        <v>60</v>
      </c>
      <c r="U98" s="194"/>
      <c r="V98" s="194"/>
      <c r="W98" s="194"/>
      <c r="X98" s="194"/>
      <c r="Y98" s="136"/>
      <c r="Z98" s="136"/>
      <c r="AA98" s="136"/>
      <c r="AB98" s="136"/>
      <c r="AC98" s="194"/>
      <c r="AD98" s="194"/>
      <c r="AE98" s="324"/>
    </row>
    <row r="99" spans="1:75" s="6" customFormat="1">
      <c r="A99" s="31">
        <v>7</v>
      </c>
      <c r="B99" s="10" t="s">
        <v>658</v>
      </c>
      <c r="C99" s="28" t="s">
        <v>659</v>
      </c>
      <c r="D99" s="29" t="s">
        <v>660</v>
      </c>
      <c r="E99" s="29"/>
      <c r="F99" s="50"/>
      <c r="G99" s="43"/>
      <c r="H99" s="44" t="s">
        <v>25</v>
      </c>
      <c r="I99" s="44" t="s">
        <v>10</v>
      </c>
      <c r="J99" s="27" t="s">
        <v>323</v>
      </c>
      <c r="K99" s="44"/>
      <c r="L99" s="44"/>
      <c r="M99" s="134"/>
      <c r="N99" s="134"/>
      <c r="O99" s="134"/>
      <c r="P99" s="134"/>
      <c r="Q99" s="134"/>
      <c r="R99" s="44"/>
      <c r="S99" s="44"/>
      <c r="T99" s="122"/>
      <c r="U99" s="214"/>
      <c r="V99" s="214"/>
      <c r="W99" s="214"/>
      <c r="X99" s="214"/>
      <c r="Y99" s="212"/>
      <c r="Z99" s="212"/>
      <c r="AA99" s="212"/>
      <c r="AB99" s="136"/>
      <c r="AC99" s="194"/>
      <c r="AD99" s="194"/>
      <c r="AE99" s="330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29" t="s">
        <v>339</v>
      </c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  <c r="BJ99" s="173"/>
      <c r="BK99" s="173"/>
      <c r="BL99" s="173"/>
      <c r="BM99" s="173"/>
      <c r="BN99" s="173"/>
      <c r="BO99" s="173"/>
      <c r="BP99" s="173"/>
      <c r="BQ99" s="173"/>
      <c r="BR99" s="173"/>
      <c r="BS99" s="173"/>
      <c r="BT99" s="173"/>
      <c r="BU99" s="173"/>
      <c r="BV99" s="173"/>
      <c r="BW99" s="173"/>
    </row>
    <row r="100" spans="1:75" s="6" customFormat="1">
      <c r="A100" s="31">
        <f>A99+1</f>
        <v>8</v>
      </c>
      <c r="C100" s="28"/>
      <c r="D100" s="29"/>
      <c r="E100" s="29"/>
      <c r="F100" s="165"/>
      <c r="G100" s="166"/>
      <c r="H100" s="44"/>
      <c r="I100" s="44"/>
      <c r="J100" s="27"/>
      <c r="K100" s="44"/>
      <c r="L100" s="44"/>
      <c r="M100" s="134"/>
      <c r="N100" s="134"/>
      <c r="O100" s="134"/>
      <c r="P100" s="134"/>
      <c r="Q100" s="134"/>
      <c r="R100" s="44"/>
      <c r="S100" s="44"/>
      <c r="T100" s="122"/>
      <c r="U100" s="214"/>
      <c r="V100" s="214"/>
      <c r="W100" s="214"/>
      <c r="X100" s="214"/>
      <c r="Y100" s="212"/>
      <c r="Z100" s="212"/>
      <c r="AA100" s="212"/>
      <c r="AB100" s="136"/>
      <c r="AC100" s="194"/>
      <c r="AD100" s="194"/>
      <c r="AE100" s="330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29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  <c r="BJ100" s="173"/>
      <c r="BK100" s="173"/>
      <c r="BL100" s="173"/>
      <c r="BM100" s="173"/>
      <c r="BN100" s="173"/>
      <c r="BO100" s="173"/>
      <c r="BP100" s="173"/>
      <c r="BQ100" s="173"/>
      <c r="BR100" s="173"/>
      <c r="BS100" s="173"/>
      <c r="BT100" s="173"/>
      <c r="BU100" s="173"/>
      <c r="BV100" s="173"/>
      <c r="BW100" s="173"/>
    </row>
    <row r="101" spans="1:75" s="6" customFormat="1">
      <c r="A101" s="31">
        <v>9</v>
      </c>
      <c r="B101" s="10"/>
      <c r="C101" s="28"/>
      <c r="D101" s="29"/>
      <c r="E101" s="29"/>
      <c r="F101" s="359"/>
      <c r="G101" s="396"/>
      <c r="H101" s="44"/>
      <c r="I101" s="44"/>
      <c r="J101" s="27"/>
      <c r="K101" s="44"/>
      <c r="L101" s="44"/>
      <c r="M101" s="134"/>
      <c r="N101" s="134"/>
      <c r="O101" s="134"/>
      <c r="P101" s="134"/>
      <c r="Q101" s="134"/>
      <c r="R101" s="44"/>
      <c r="S101" s="44"/>
      <c r="T101" s="122"/>
      <c r="U101" s="214"/>
      <c r="V101" s="214"/>
      <c r="W101" s="214"/>
      <c r="X101" s="214"/>
      <c r="Y101" s="212"/>
      <c r="Z101" s="212"/>
      <c r="AA101" s="212"/>
      <c r="AB101" s="136"/>
      <c r="AC101" s="194"/>
      <c r="AD101" s="194"/>
      <c r="AE101" s="330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29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  <c r="BJ101" s="173"/>
      <c r="BK101" s="173"/>
      <c r="BL101" s="173"/>
      <c r="BM101" s="173"/>
      <c r="BN101" s="173"/>
      <c r="BO101" s="173"/>
      <c r="BP101" s="173"/>
      <c r="BQ101" s="173"/>
      <c r="BR101" s="173"/>
      <c r="BS101" s="173"/>
      <c r="BT101" s="173"/>
      <c r="BU101" s="173"/>
      <c r="BV101" s="173"/>
      <c r="BW101" s="173"/>
    </row>
    <row r="102" spans="1:75">
      <c r="A102" s="360">
        <v>10</v>
      </c>
      <c r="B102" s="10"/>
      <c r="C102" s="361"/>
      <c r="D102" s="10"/>
      <c r="E102" s="10"/>
      <c r="F102" s="49"/>
      <c r="G102" s="27"/>
      <c r="H102" s="27"/>
      <c r="I102" s="27"/>
      <c r="J102" s="27"/>
      <c r="K102" s="27"/>
      <c r="L102" s="27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28"/>
    </row>
    <row r="103" spans="1:75"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328"/>
    </row>
    <row r="104" spans="1:75"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328"/>
    </row>
    <row r="105" spans="1:75"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328"/>
    </row>
    <row r="106" spans="1:75"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328"/>
    </row>
    <row r="107" spans="1:75"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28"/>
    </row>
    <row r="108" spans="1:75"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28"/>
    </row>
    <row r="109" spans="1:75" ht="15" customHeight="1"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328"/>
    </row>
    <row r="110" spans="1:75" ht="15" customHeight="1"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328"/>
    </row>
  </sheetData>
  <mergeCells count="4">
    <mergeCell ref="AB64:AK64"/>
    <mergeCell ref="AL64:AS64"/>
    <mergeCell ref="AB5:AK5"/>
    <mergeCell ref="AL5:AS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A20" sqref="A20:K43"/>
    </sheetView>
  </sheetViews>
  <sheetFormatPr baseColWidth="10" defaultRowHeight="15" x14ac:dyDescent="0"/>
  <cols>
    <col min="27" max="27" width="55.83203125" bestFit="1" customWidth="1"/>
  </cols>
  <sheetData>
    <row r="1" spans="1:28">
      <c r="A1" s="58"/>
      <c r="B1" s="58"/>
      <c r="C1" s="59" t="s">
        <v>191</v>
      </c>
      <c r="D1" s="59" t="s">
        <v>230</v>
      </c>
      <c r="E1" s="59" t="s">
        <v>286</v>
      </c>
      <c r="F1" s="59" t="s">
        <v>232</v>
      </c>
      <c r="G1" s="58" t="s">
        <v>190</v>
      </c>
      <c r="H1" s="60" t="s">
        <v>191</v>
      </c>
      <c r="I1" s="59" t="s">
        <v>192</v>
      </c>
      <c r="J1" s="59" t="s">
        <v>193</v>
      </c>
      <c r="K1" s="59" t="s">
        <v>194</v>
      </c>
      <c r="L1" s="59"/>
      <c r="M1" s="59" t="s">
        <v>195</v>
      </c>
      <c r="N1" s="59" t="s">
        <v>196</v>
      </c>
      <c r="O1" s="60" t="s">
        <v>197</v>
      </c>
      <c r="P1" s="60" t="s">
        <v>198</v>
      </c>
      <c r="Q1" s="59" t="s">
        <v>199</v>
      </c>
      <c r="R1" s="59" t="s">
        <v>200</v>
      </c>
      <c r="S1" s="61" t="s">
        <v>201</v>
      </c>
      <c r="T1" s="59" t="s">
        <v>202</v>
      </c>
      <c r="U1" s="59" t="s">
        <v>203</v>
      </c>
      <c r="V1" s="59" t="s">
        <v>204</v>
      </c>
      <c r="W1" s="59" t="s">
        <v>205</v>
      </c>
      <c r="X1" s="59" t="s">
        <v>206</v>
      </c>
      <c r="Y1" s="59" t="s">
        <v>207</v>
      </c>
      <c r="Z1" s="61" t="s">
        <v>208</v>
      </c>
      <c r="AA1" s="61" t="s">
        <v>308</v>
      </c>
      <c r="AB1" s="59" t="s">
        <v>6</v>
      </c>
    </row>
    <row r="2" spans="1:28">
      <c r="A2" s="58"/>
      <c r="B2" s="58"/>
      <c r="C2" s="59"/>
      <c r="D2" s="59"/>
      <c r="E2" s="59"/>
      <c r="F2" s="59"/>
      <c r="G2" s="58"/>
      <c r="H2" s="60"/>
      <c r="I2" s="59"/>
      <c r="J2" s="59"/>
      <c r="K2" s="59"/>
      <c r="L2" s="59"/>
      <c r="M2" s="59"/>
      <c r="N2" s="59"/>
      <c r="O2" s="60"/>
      <c r="P2" s="60"/>
      <c r="Q2" s="59"/>
      <c r="R2" s="59"/>
      <c r="S2" s="61"/>
      <c r="T2" s="59"/>
      <c r="U2" s="59"/>
      <c r="V2" s="59"/>
      <c r="W2" s="59"/>
      <c r="X2" s="59"/>
      <c r="Y2" s="59"/>
      <c r="Z2" s="61"/>
      <c r="AA2" s="61"/>
      <c r="AB2" s="59"/>
    </row>
    <row r="3" spans="1:28">
      <c r="A3" s="62" t="s">
        <v>145</v>
      </c>
      <c r="B3" s="62"/>
      <c r="C3" s="98">
        <v>41191</v>
      </c>
      <c r="D3" s="63" t="s">
        <v>34</v>
      </c>
      <c r="E3" s="63" t="s">
        <v>287</v>
      </c>
      <c r="F3" s="63" t="s">
        <v>146</v>
      </c>
      <c r="G3" s="65" t="s">
        <v>9</v>
      </c>
      <c r="H3" s="66">
        <v>41191</v>
      </c>
      <c r="I3" s="63" t="s">
        <v>147</v>
      </c>
      <c r="J3" s="63" t="s">
        <v>148</v>
      </c>
      <c r="K3" s="63" t="s">
        <v>149</v>
      </c>
      <c r="L3" s="63"/>
      <c r="M3" s="67"/>
      <c r="N3" s="68">
        <v>27436</v>
      </c>
      <c r="O3" s="66">
        <v>35855</v>
      </c>
      <c r="P3" s="66">
        <v>40734</v>
      </c>
      <c r="Q3" s="63" t="s">
        <v>150</v>
      </c>
      <c r="R3" s="63">
        <v>2</v>
      </c>
      <c r="S3" s="69" t="s">
        <v>151</v>
      </c>
      <c r="T3" s="63" t="s">
        <v>152</v>
      </c>
      <c r="U3" s="63" t="s">
        <v>153</v>
      </c>
      <c r="V3" s="63" t="s">
        <v>154</v>
      </c>
      <c r="W3" s="63" t="s">
        <v>152</v>
      </c>
      <c r="X3" s="63" t="s">
        <v>155</v>
      </c>
      <c r="Y3" s="63" t="s">
        <v>156</v>
      </c>
      <c r="Z3" s="69"/>
      <c r="AA3" s="55" t="s">
        <v>301</v>
      </c>
      <c r="AB3" s="63"/>
    </row>
    <row r="4" spans="1:28">
      <c r="A4" s="99">
        <v>2</v>
      </c>
      <c r="B4" s="99"/>
      <c r="C4" s="100" t="s">
        <v>157</v>
      </c>
      <c r="D4" s="100" t="s">
        <v>158</v>
      </c>
      <c r="E4" s="100" t="s">
        <v>158</v>
      </c>
      <c r="F4" s="101"/>
      <c r="G4" s="102"/>
      <c r="H4" s="103"/>
      <c r="I4" s="100" t="s">
        <v>148</v>
      </c>
      <c r="J4" s="100" t="s">
        <v>148</v>
      </c>
      <c r="K4" s="100" t="s">
        <v>149</v>
      </c>
      <c r="L4" s="100"/>
      <c r="M4" s="100" t="s">
        <v>155</v>
      </c>
      <c r="N4" s="104">
        <v>22647</v>
      </c>
      <c r="O4" s="103">
        <v>31404</v>
      </c>
      <c r="P4" s="103">
        <v>36184</v>
      </c>
      <c r="Q4" s="100"/>
      <c r="R4" s="100"/>
      <c r="S4" s="105"/>
      <c r="T4" s="100"/>
      <c r="U4" s="100"/>
      <c r="V4" s="100"/>
      <c r="W4" s="100"/>
      <c r="X4" s="100"/>
      <c r="Y4" s="100"/>
      <c r="Z4" s="105"/>
      <c r="AA4" s="105"/>
      <c r="AB4" s="100"/>
    </row>
    <row r="5" spans="1:28">
      <c r="A5" s="99">
        <v>3</v>
      </c>
      <c r="B5" s="99"/>
      <c r="C5" s="100" t="s">
        <v>157</v>
      </c>
      <c r="D5" s="100" t="s">
        <v>159</v>
      </c>
      <c r="E5" s="100" t="s">
        <v>159</v>
      </c>
      <c r="F5" s="101"/>
      <c r="G5" s="102"/>
      <c r="H5" s="103"/>
      <c r="I5" s="100" t="s">
        <v>147</v>
      </c>
      <c r="J5" s="100" t="s">
        <v>148</v>
      </c>
      <c r="K5" s="100" t="s">
        <v>149</v>
      </c>
      <c r="L5" s="100"/>
      <c r="M5" s="100" t="s">
        <v>155</v>
      </c>
      <c r="N5" s="104">
        <v>23616</v>
      </c>
      <c r="O5" s="103">
        <v>35252</v>
      </c>
      <c r="P5" s="103">
        <v>36938</v>
      </c>
      <c r="Q5" s="100"/>
      <c r="R5" s="100"/>
      <c r="S5" s="105"/>
      <c r="T5" s="100"/>
      <c r="U5" s="100"/>
      <c r="V5" s="100"/>
      <c r="W5" s="100"/>
      <c r="X5" s="100"/>
      <c r="Y5" s="100"/>
      <c r="Z5" s="105"/>
      <c r="AA5" s="105"/>
      <c r="AB5" s="100"/>
    </row>
    <row r="6" spans="1:28">
      <c r="A6" s="62" t="s">
        <v>160</v>
      </c>
      <c r="B6" s="62"/>
      <c r="C6" s="98">
        <v>41526</v>
      </c>
      <c r="D6" s="63" t="s">
        <v>34</v>
      </c>
      <c r="E6" s="63" t="s">
        <v>287</v>
      </c>
      <c r="F6" s="63" t="s">
        <v>91</v>
      </c>
      <c r="G6" s="65" t="s">
        <v>9</v>
      </c>
      <c r="H6" s="66">
        <v>41526</v>
      </c>
      <c r="I6" s="64" t="s">
        <v>147</v>
      </c>
      <c r="J6" s="64" t="s">
        <v>148</v>
      </c>
      <c r="K6" s="64" t="s">
        <v>149</v>
      </c>
      <c r="L6" s="64"/>
      <c r="M6" s="64" t="s">
        <v>155</v>
      </c>
      <c r="N6" s="68">
        <v>27436</v>
      </c>
      <c r="O6" s="66">
        <v>35855</v>
      </c>
      <c r="P6" s="66">
        <v>40734</v>
      </c>
      <c r="Q6" s="63" t="s">
        <v>150</v>
      </c>
      <c r="R6" s="63">
        <v>1</v>
      </c>
      <c r="S6" s="69" t="s">
        <v>151</v>
      </c>
      <c r="T6" s="66" t="s">
        <v>161</v>
      </c>
      <c r="U6" s="66" t="s">
        <v>162</v>
      </c>
      <c r="V6" s="66" t="s">
        <v>163</v>
      </c>
      <c r="W6" s="63" t="s">
        <v>161</v>
      </c>
      <c r="X6" s="66" t="s">
        <v>155</v>
      </c>
      <c r="Y6" s="66" t="s">
        <v>156</v>
      </c>
      <c r="Z6" s="70">
        <v>100</v>
      </c>
      <c r="AA6" s="110" t="s">
        <v>300</v>
      </c>
      <c r="AB6" s="63" t="s">
        <v>164</v>
      </c>
    </row>
    <row r="7" spans="1:28">
      <c r="A7" s="99">
        <v>4</v>
      </c>
      <c r="B7" s="99"/>
      <c r="C7" s="100" t="s">
        <v>80</v>
      </c>
      <c r="D7" s="100" t="s">
        <v>165</v>
      </c>
      <c r="E7" s="100" t="s">
        <v>165</v>
      </c>
      <c r="F7" s="101">
        <f>INT((H7-N7)/365.25)</f>
        <v>49</v>
      </c>
      <c r="G7" s="102" t="s">
        <v>9</v>
      </c>
      <c r="H7" s="103">
        <v>41775</v>
      </c>
      <c r="I7" s="101" t="s">
        <v>147</v>
      </c>
      <c r="J7" s="100" t="s">
        <v>147</v>
      </c>
      <c r="K7" s="100" t="s">
        <v>149</v>
      </c>
      <c r="L7" s="100"/>
      <c r="M7" s="100" t="s">
        <v>155</v>
      </c>
      <c r="N7" s="104">
        <v>23804</v>
      </c>
      <c r="O7" s="103">
        <v>38820</v>
      </c>
      <c r="P7" s="103">
        <v>39753</v>
      </c>
      <c r="Q7" s="100" t="s">
        <v>150</v>
      </c>
      <c r="R7" s="100" t="s">
        <v>155</v>
      </c>
      <c r="S7" s="105" t="s">
        <v>155</v>
      </c>
      <c r="T7" s="103" t="s">
        <v>155</v>
      </c>
      <c r="U7" s="100"/>
      <c r="V7" s="100"/>
      <c r="W7" s="100" t="s">
        <v>156</v>
      </c>
      <c r="X7" s="103" t="s">
        <v>155</v>
      </c>
      <c r="Y7" s="103" t="s">
        <v>155</v>
      </c>
      <c r="Z7" s="105"/>
      <c r="AA7" s="105"/>
      <c r="AB7" s="100"/>
    </row>
    <row r="8" spans="1:28">
      <c r="A8" s="62" t="s">
        <v>166</v>
      </c>
      <c r="B8" s="62"/>
      <c r="C8" s="98">
        <v>41981</v>
      </c>
      <c r="D8" s="63" t="s">
        <v>34</v>
      </c>
      <c r="E8" s="63" t="s">
        <v>287</v>
      </c>
      <c r="F8" s="63" t="s">
        <v>55</v>
      </c>
      <c r="G8" s="65" t="s">
        <v>9</v>
      </c>
      <c r="H8" s="66">
        <v>41981</v>
      </c>
      <c r="I8" s="64" t="s">
        <v>147</v>
      </c>
      <c r="J8" s="63" t="s">
        <v>148</v>
      </c>
      <c r="K8" s="63" t="s">
        <v>149</v>
      </c>
      <c r="L8" s="63"/>
      <c r="M8" s="63"/>
      <c r="N8" s="68">
        <v>27436</v>
      </c>
      <c r="O8" s="66">
        <v>35855</v>
      </c>
      <c r="P8" s="66">
        <v>40734</v>
      </c>
      <c r="Q8" s="63" t="s">
        <v>150</v>
      </c>
      <c r="R8" s="63"/>
      <c r="S8" s="69"/>
      <c r="T8" s="66" t="s">
        <v>155</v>
      </c>
      <c r="U8" s="63"/>
      <c r="V8" s="63"/>
      <c r="W8" s="63" t="s">
        <v>152</v>
      </c>
      <c r="X8" s="63"/>
      <c r="Y8" s="63" t="s">
        <v>156</v>
      </c>
      <c r="Z8" s="69"/>
      <c r="AA8" s="69"/>
      <c r="AB8" s="63"/>
    </row>
    <row r="9" spans="1:28">
      <c r="A9" s="23"/>
      <c r="B9" s="23"/>
      <c r="C9" s="9"/>
      <c r="D9" s="8"/>
      <c r="E9" s="9"/>
      <c r="F9" s="9"/>
      <c r="G9" s="32"/>
      <c r="H9" s="32"/>
      <c r="I9" s="32"/>
      <c r="J9" s="32"/>
      <c r="K9" s="32"/>
      <c r="L9" s="32"/>
      <c r="M9" s="9"/>
      <c r="N9" s="9"/>
      <c r="O9" s="9"/>
      <c r="P9" s="9"/>
      <c r="Q9" s="32"/>
      <c r="R9" s="32"/>
      <c r="S9" s="32"/>
      <c r="T9" s="32"/>
      <c r="U9" s="32"/>
      <c r="V9" s="32"/>
      <c r="W9" s="32"/>
      <c r="X9" s="32"/>
      <c r="Y9" s="9"/>
      <c r="Z9" s="9"/>
      <c r="AA9" s="9"/>
      <c r="AB9" s="9"/>
    </row>
    <row r="10" spans="1:28">
      <c r="A10" s="71" t="s">
        <v>61</v>
      </c>
      <c r="B10" s="71"/>
      <c r="C10" s="72" t="s">
        <v>167</v>
      </c>
      <c r="D10" s="72"/>
      <c r="E10" s="72"/>
      <c r="F10" s="71"/>
      <c r="G10" s="73"/>
      <c r="H10" s="72"/>
      <c r="I10" s="72"/>
      <c r="J10" s="72"/>
      <c r="K10" s="72"/>
      <c r="L10" s="72"/>
      <c r="M10" s="72"/>
      <c r="N10" s="73"/>
      <c r="O10" s="73"/>
      <c r="P10" s="72"/>
      <c r="Q10" s="72"/>
      <c r="R10" s="74"/>
      <c r="S10" s="72"/>
      <c r="T10" s="72"/>
      <c r="U10" s="72"/>
      <c r="V10" s="72"/>
      <c r="W10" s="72"/>
      <c r="X10" s="72"/>
      <c r="Y10" s="74"/>
      <c r="Z10" s="72"/>
      <c r="AA10" s="72"/>
      <c r="AB10" s="72"/>
    </row>
    <row r="11" spans="1:28">
      <c r="A11" s="99">
        <v>1</v>
      </c>
      <c r="B11" s="99"/>
      <c r="C11" s="100" t="s">
        <v>100</v>
      </c>
      <c r="D11" s="100" t="s">
        <v>168</v>
      </c>
      <c r="E11" s="101">
        <f t="shared" ref="E11:E14" si="0">INT((G11-M11)/365.25)</f>
        <v>54</v>
      </c>
      <c r="F11" s="102" t="s">
        <v>25</v>
      </c>
      <c r="G11" s="103">
        <v>41225</v>
      </c>
      <c r="H11" s="100" t="s">
        <v>147</v>
      </c>
      <c r="I11" s="100" t="s">
        <v>147</v>
      </c>
      <c r="J11" s="100" t="s">
        <v>147</v>
      </c>
      <c r="K11" s="100" t="s">
        <v>155</v>
      </c>
      <c r="L11" s="100"/>
      <c r="M11" s="104">
        <v>21448</v>
      </c>
      <c r="N11" s="103">
        <v>40692</v>
      </c>
      <c r="O11" s="103">
        <v>40692</v>
      </c>
      <c r="P11" s="100" t="s">
        <v>150</v>
      </c>
      <c r="Q11" s="100">
        <v>2</v>
      </c>
      <c r="R11" s="105" t="s">
        <v>151</v>
      </c>
      <c r="S11" s="100" t="s">
        <v>169</v>
      </c>
      <c r="T11" s="100" t="s">
        <v>170</v>
      </c>
      <c r="U11" s="100" t="s">
        <v>171</v>
      </c>
      <c r="V11" s="100" t="s">
        <v>172</v>
      </c>
      <c r="W11" s="100" t="s">
        <v>173</v>
      </c>
      <c r="X11" s="100" t="s">
        <v>169</v>
      </c>
      <c r="Y11" s="105"/>
      <c r="Z11" s="100"/>
      <c r="AA11" s="100"/>
      <c r="AB11" s="100"/>
    </row>
    <row r="12" spans="1:28">
      <c r="A12" s="99">
        <v>2</v>
      </c>
      <c r="B12" s="99"/>
      <c r="C12" s="100" t="s">
        <v>99</v>
      </c>
      <c r="D12" s="100" t="s">
        <v>174</v>
      </c>
      <c r="E12" s="101">
        <f t="shared" si="0"/>
        <v>49</v>
      </c>
      <c r="F12" s="102" t="s">
        <v>9</v>
      </c>
      <c r="G12" s="103">
        <v>41351</v>
      </c>
      <c r="H12" s="100" t="s">
        <v>147</v>
      </c>
      <c r="I12" s="100" t="s">
        <v>147</v>
      </c>
      <c r="J12" s="100" t="s">
        <v>147</v>
      </c>
      <c r="K12" s="100" t="s">
        <v>155</v>
      </c>
      <c r="L12" s="100"/>
      <c r="M12" s="104">
        <v>23448</v>
      </c>
      <c r="N12" s="103">
        <v>38079</v>
      </c>
      <c r="O12" s="103">
        <v>38079</v>
      </c>
      <c r="P12" s="100" t="s">
        <v>175</v>
      </c>
      <c r="Q12" s="100">
        <v>3.5</v>
      </c>
      <c r="R12" s="105" t="s">
        <v>151</v>
      </c>
      <c r="S12" s="100" t="s">
        <v>176</v>
      </c>
      <c r="T12" s="100" t="s">
        <v>177</v>
      </c>
      <c r="U12" s="100" t="s">
        <v>178</v>
      </c>
      <c r="V12" s="100" t="s">
        <v>169</v>
      </c>
      <c r="W12" s="100" t="s">
        <v>179</v>
      </c>
      <c r="X12" s="100" t="s">
        <v>156</v>
      </c>
      <c r="Y12" s="105"/>
      <c r="Z12" s="100"/>
      <c r="AA12" s="100"/>
      <c r="AB12" s="100"/>
    </row>
    <row r="13" spans="1:28">
      <c r="A13" s="99">
        <v>3</v>
      </c>
      <c r="B13" s="99"/>
      <c r="C13" s="100" t="s">
        <v>98</v>
      </c>
      <c r="D13" s="100" t="s">
        <v>180</v>
      </c>
      <c r="E13" s="101">
        <f t="shared" si="0"/>
        <v>60</v>
      </c>
      <c r="F13" s="102" t="s">
        <v>9</v>
      </c>
      <c r="G13" s="103">
        <v>41386</v>
      </c>
      <c r="H13" s="100" t="s">
        <v>147</v>
      </c>
      <c r="I13" s="100" t="s">
        <v>148</v>
      </c>
      <c r="J13" s="100" t="s">
        <v>147</v>
      </c>
      <c r="K13" s="106"/>
      <c r="L13" s="106"/>
      <c r="M13" s="104">
        <v>19431</v>
      </c>
      <c r="N13" s="103">
        <v>39775</v>
      </c>
      <c r="O13" s="103">
        <v>39775</v>
      </c>
      <c r="P13" s="100" t="s">
        <v>181</v>
      </c>
      <c r="Q13" s="100">
        <v>3</v>
      </c>
      <c r="R13" s="105" t="s">
        <v>151</v>
      </c>
      <c r="S13" s="100" t="s">
        <v>182</v>
      </c>
      <c r="T13" s="100" t="s">
        <v>183</v>
      </c>
      <c r="U13" s="100" t="s">
        <v>184</v>
      </c>
      <c r="V13" s="100" t="s">
        <v>156</v>
      </c>
      <c r="W13" s="100" t="s">
        <v>155</v>
      </c>
      <c r="X13" s="100" t="s">
        <v>152</v>
      </c>
      <c r="Y13" s="105"/>
      <c r="Z13" s="100"/>
      <c r="AA13" s="100"/>
      <c r="AB13" s="100"/>
    </row>
    <row r="14" spans="1:28">
      <c r="A14" s="99">
        <v>4</v>
      </c>
      <c r="B14" s="99"/>
      <c r="C14" s="100" t="s">
        <v>97</v>
      </c>
      <c r="D14" s="100" t="s">
        <v>185</v>
      </c>
      <c r="E14" s="101">
        <f t="shared" si="0"/>
        <v>59</v>
      </c>
      <c r="F14" s="102" t="s">
        <v>9</v>
      </c>
      <c r="G14" s="103">
        <v>41478</v>
      </c>
      <c r="H14" s="100" t="s">
        <v>147</v>
      </c>
      <c r="I14" s="100" t="s">
        <v>148</v>
      </c>
      <c r="J14" s="100" t="s">
        <v>147</v>
      </c>
      <c r="K14" s="100" t="s">
        <v>155</v>
      </c>
      <c r="L14" s="100"/>
      <c r="M14" s="104">
        <v>19739</v>
      </c>
      <c r="N14" s="103">
        <v>38271</v>
      </c>
      <c r="O14" s="103">
        <v>38271</v>
      </c>
      <c r="P14" s="100" t="s">
        <v>186</v>
      </c>
      <c r="Q14" s="100">
        <v>2</v>
      </c>
      <c r="R14" s="105" t="s">
        <v>151</v>
      </c>
      <c r="S14" s="100" t="s">
        <v>187</v>
      </c>
      <c r="T14" s="100" t="s">
        <v>188</v>
      </c>
      <c r="U14" s="100" t="s">
        <v>189</v>
      </c>
      <c r="V14" s="100" t="s">
        <v>152</v>
      </c>
      <c r="W14" s="100" t="s">
        <v>155</v>
      </c>
      <c r="X14" s="100" t="s">
        <v>156</v>
      </c>
      <c r="Y14" s="105"/>
      <c r="Z14" s="100"/>
      <c r="AA14" s="100"/>
      <c r="AB14" s="100"/>
    </row>
    <row r="15" spans="1:28">
      <c r="A15" s="23"/>
      <c r="B15" s="23"/>
      <c r="C15" s="9"/>
      <c r="D15" s="8"/>
      <c r="E15" s="9"/>
      <c r="F15" s="9"/>
      <c r="G15" s="32"/>
      <c r="H15" s="32"/>
      <c r="I15" s="32"/>
      <c r="J15" s="32"/>
      <c r="K15" s="32"/>
      <c r="L15" s="32"/>
      <c r="M15" s="9"/>
      <c r="N15" s="9"/>
      <c r="O15" s="9"/>
      <c r="P15" s="9"/>
      <c r="Q15" s="32"/>
      <c r="R15" s="32"/>
      <c r="S15" s="32"/>
      <c r="T15" s="32"/>
      <c r="U15" s="32"/>
      <c r="V15" s="32"/>
      <c r="W15" s="32"/>
      <c r="X15" s="32"/>
      <c r="Y15" s="9"/>
      <c r="Z15" s="9"/>
      <c r="AA15" s="9"/>
      <c r="AB15" s="9"/>
    </row>
    <row r="16" spans="1:28">
      <c r="A16" s="23"/>
      <c r="B16" s="23"/>
      <c r="C16" s="9"/>
      <c r="D16" s="8"/>
      <c r="E16" s="9"/>
      <c r="F16" s="9"/>
      <c r="G16" s="32"/>
      <c r="H16" s="32"/>
      <c r="I16" s="32"/>
      <c r="J16" s="32"/>
      <c r="K16" s="32"/>
      <c r="L16" s="32"/>
      <c r="M16" s="9"/>
      <c r="N16" s="9"/>
      <c r="O16" s="9"/>
      <c r="P16" s="9"/>
      <c r="Q16" s="32"/>
      <c r="R16" s="32"/>
      <c r="S16" s="32"/>
      <c r="T16" s="32"/>
      <c r="U16" s="32"/>
      <c r="V16" s="32"/>
      <c r="W16" s="32"/>
      <c r="X16" s="32"/>
      <c r="Y16" s="9"/>
      <c r="Z16" s="9"/>
      <c r="AA16" s="9"/>
      <c r="AB16" s="9"/>
    </row>
    <row r="17" spans="1:28">
      <c r="A17" s="23"/>
      <c r="B17" s="23"/>
      <c r="C17" s="9"/>
      <c r="D17" s="8"/>
      <c r="E17" s="9"/>
      <c r="F17" s="9"/>
      <c r="G17" s="32"/>
      <c r="H17" s="32"/>
      <c r="I17" s="32"/>
      <c r="J17" s="32"/>
      <c r="K17" s="32"/>
      <c r="L17" s="32"/>
      <c r="M17" s="9"/>
      <c r="N17" s="9"/>
      <c r="O17" s="9"/>
      <c r="P17" s="9"/>
      <c r="Q17" s="32"/>
      <c r="R17" s="32"/>
      <c r="S17" s="32"/>
      <c r="T17" s="32"/>
      <c r="U17" s="32"/>
      <c r="V17" s="32"/>
      <c r="W17" s="32"/>
      <c r="X17" s="32"/>
      <c r="Y17" s="9"/>
      <c r="Z17" s="9"/>
      <c r="AA17" s="9"/>
      <c r="AB17" s="9"/>
    </row>
    <row r="20" spans="1:28" ht="18">
      <c r="A20" s="91"/>
      <c r="B20" s="91"/>
      <c r="C20" s="92" t="s">
        <v>130</v>
      </c>
      <c r="D20" s="93"/>
      <c r="E20" s="93"/>
      <c r="F20" s="93"/>
      <c r="G20" s="93"/>
      <c r="H20" s="94"/>
      <c r="I20" s="94"/>
      <c r="J20" s="94"/>
      <c r="K20" s="94"/>
    </row>
    <row r="21" spans="1:28">
      <c r="A21" s="86" t="s">
        <v>61</v>
      </c>
      <c r="B21" s="86"/>
      <c r="C21" s="86" t="s">
        <v>233</v>
      </c>
      <c r="D21" s="87" t="s">
        <v>230</v>
      </c>
      <c r="E21" s="88" t="s">
        <v>231</v>
      </c>
      <c r="F21" s="89" t="s">
        <v>232</v>
      </c>
      <c r="G21" s="88" t="s">
        <v>236</v>
      </c>
      <c r="H21" s="88" t="s">
        <v>4</v>
      </c>
      <c r="I21" s="88" t="s">
        <v>5</v>
      </c>
      <c r="J21" s="89" t="s">
        <v>62</v>
      </c>
      <c r="K21" s="90" t="s">
        <v>6</v>
      </c>
    </row>
    <row r="22" spans="1:28">
      <c r="A22" s="107">
        <v>1</v>
      </c>
      <c r="B22" s="107"/>
      <c r="C22" s="108"/>
      <c r="D22" s="107"/>
      <c r="E22" s="107"/>
      <c r="F22" s="108">
        <v>323</v>
      </c>
      <c r="G22" s="108"/>
      <c r="H22" s="107">
        <f>2014-1977</f>
        <v>37</v>
      </c>
      <c r="I22" s="107" t="s">
        <v>25</v>
      </c>
      <c r="J22" s="107" t="s">
        <v>147</v>
      </c>
      <c r="K22" s="107"/>
    </row>
    <row r="23" spans="1:28">
      <c r="A23" s="77">
        <v>2</v>
      </c>
      <c r="B23" s="84"/>
      <c r="C23" s="84">
        <v>41651</v>
      </c>
      <c r="D23" s="77" t="s">
        <v>260</v>
      </c>
      <c r="E23" s="77" t="s">
        <v>261</v>
      </c>
      <c r="F23" s="76" t="s">
        <v>209</v>
      </c>
      <c r="G23" s="95">
        <v>26620</v>
      </c>
      <c r="H23" s="77">
        <v>42</v>
      </c>
      <c r="I23" s="77" t="s">
        <v>9</v>
      </c>
      <c r="J23" s="77" t="s">
        <v>147</v>
      </c>
      <c r="K23" s="77"/>
    </row>
    <row r="24" spans="1:28">
      <c r="A24" s="77">
        <v>3</v>
      </c>
      <c r="B24" s="84"/>
      <c r="C24" s="84">
        <v>41666</v>
      </c>
      <c r="D24" s="77" t="s">
        <v>262</v>
      </c>
      <c r="E24" s="77" t="s">
        <v>14</v>
      </c>
      <c r="F24" s="76" t="s">
        <v>210</v>
      </c>
      <c r="G24" s="95">
        <v>19007</v>
      </c>
      <c r="H24" s="77">
        <v>62</v>
      </c>
      <c r="I24" s="77" t="s">
        <v>9</v>
      </c>
      <c r="J24" s="77" t="s">
        <v>147</v>
      </c>
      <c r="K24" s="77"/>
    </row>
    <row r="25" spans="1:28">
      <c r="A25" s="77">
        <v>4</v>
      </c>
      <c r="B25" s="84"/>
      <c r="C25" s="84">
        <v>41669</v>
      </c>
      <c r="D25" s="77" t="s">
        <v>263</v>
      </c>
      <c r="E25" s="77" t="s">
        <v>264</v>
      </c>
      <c r="F25" s="76" t="s">
        <v>211</v>
      </c>
      <c r="G25" s="95">
        <v>24495</v>
      </c>
      <c r="H25" s="77">
        <v>46</v>
      </c>
      <c r="I25" s="77" t="s">
        <v>25</v>
      </c>
      <c r="J25" s="77" t="s">
        <v>147</v>
      </c>
      <c r="K25" s="77"/>
    </row>
    <row r="26" spans="1:28">
      <c r="A26" s="77">
        <v>5</v>
      </c>
      <c r="B26" s="84"/>
      <c r="C26" s="84">
        <v>41703</v>
      </c>
      <c r="D26" s="77" t="s">
        <v>265</v>
      </c>
      <c r="E26" s="77" t="s">
        <v>118</v>
      </c>
      <c r="F26" s="78" t="s">
        <v>212</v>
      </c>
      <c r="G26" s="96" t="s">
        <v>272</v>
      </c>
      <c r="H26" s="77">
        <v>58</v>
      </c>
      <c r="I26" s="77" t="s">
        <v>9</v>
      </c>
      <c r="J26" s="77" t="s">
        <v>148</v>
      </c>
      <c r="K26" s="77"/>
    </row>
    <row r="27" spans="1:28">
      <c r="A27" s="77">
        <v>6</v>
      </c>
      <c r="B27" s="84"/>
      <c r="C27" s="84">
        <v>41706</v>
      </c>
      <c r="D27" s="77" t="s">
        <v>266</v>
      </c>
      <c r="E27" s="77" t="s">
        <v>78</v>
      </c>
      <c r="F27" s="79" t="s">
        <v>213</v>
      </c>
      <c r="G27" s="96">
        <v>29936</v>
      </c>
      <c r="H27" s="77">
        <v>32</v>
      </c>
      <c r="I27" s="77" t="s">
        <v>9</v>
      </c>
      <c r="J27" s="77" t="s">
        <v>147</v>
      </c>
      <c r="K27" s="77"/>
    </row>
    <row r="28" spans="1:28">
      <c r="A28" s="77">
        <v>7</v>
      </c>
      <c r="B28" s="84"/>
      <c r="C28" s="84">
        <v>41709</v>
      </c>
      <c r="D28" s="77" t="s">
        <v>267</v>
      </c>
      <c r="E28" s="77" t="s">
        <v>268</v>
      </c>
      <c r="F28" s="79" t="s">
        <v>214</v>
      </c>
      <c r="G28" s="96">
        <v>16816</v>
      </c>
      <c r="H28" s="77">
        <v>67</v>
      </c>
      <c r="I28" s="77" t="s">
        <v>25</v>
      </c>
      <c r="J28" s="77" t="s">
        <v>147</v>
      </c>
      <c r="K28" s="77"/>
    </row>
    <row r="29" spans="1:28">
      <c r="A29" s="77">
        <v>8</v>
      </c>
      <c r="B29" s="84"/>
      <c r="C29" s="84">
        <v>41712</v>
      </c>
      <c r="D29" s="77" t="s">
        <v>269</v>
      </c>
      <c r="E29" s="77" t="s">
        <v>270</v>
      </c>
      <c r="F29" s="79" t="s">
        <v>215</v>
      </c>
      <c r="G29" s="96">
        <v>30001</v>
      </c>
      <c r="H29" s="77">
        <v>31</v>
      </c>
      <c r="I29" s="77" t="s">
        <v>25</v>
      </c>
      <c r="J29" s="77" t="s">
        <v>147</v>
      </c>
      <c r="K29" s="77"/>
    </row>
    <row r="30" spans="1:28">
      <c r="A30" s="80">
        <v>9</v>
      </c>
      <c r="B30" s="85"/>
      <c r="C30" s="85">
        <v>41717</v>
      </c>
      <c r="D30" s="80" t="s">
        <v>271</v>
      </c>
      <c r="E30" s="80" t="s">
        <v>239</v>
      </c>
      <c r="F30" s="81" t="s">
        <v>216</v>
      </c>
      <c r="G30" s="97">
        <v>19169</v>
      </c>
      <c r="H30" s="80">
        <v>61</v>
      </c>
      <c r="I30" s="80" t="s">
        <v>9</v>
      </c>
      <c r="J30" s="80" t="s">
        <v>147</v>
      </c>
      <c r="K30" s="80"/>
    </row>
    <row r="31" spans="1:28">
      <c r="A31" s="77">
        <v>10</v>
      </c>
      <c r="B31" s="84"/>
      <c r="C31" s="84">
        <v>41719</v>
      </c>
      <c r="D31" s="77" t="s">
        <v>258</v>
      </c>
      <c r="E31" s="77" t="s">
        <v>259</v>
      </c>
      <c r="F31" s="78" t="s">
        <v>217</v>
      </c>
      <c r="G31" s="96">
        <v>23460</v>
      </c>
      <c r="H31" s="77">
        <v>50</v>
      </c>
      <c r="I31" s="77" t="s">
        <v>9</v>
      </c>
      <c r="J31" s="77" t="s">
        <v>147</v>
      </c>
      <c r="K31" s="77"/>
    </row>
    <row r="32" spans="1:28">
      <c r="A32" s="77">
        <v>12</v>
      </c>
      <c r="B32" s="84"/>
      <c r="C32" s="84">
        <v>41730</v>
      </c>
      <c r="D32" s="77" t="s">
        <v>256</v>
      </c>
      <c r="E32" s="77" t="s">
        <v>257</v>
      </c>
      <c r="F32" s="76" t="s">
        <v>218</v>
      </c>
      <c r="G32" s="96">
        <v>26041</v>
      </c>
      <c r="H32" s="77">
        <v>43</v>
      </c>
      <c r="I32" s="77" t="s">
        <v>25</v>
      </c>
      <c r="J32" s="77" t="s">
        <v>147</v>
      </c>
      <c r="K32" s="77"/>
    </row>
    <row r="33" spans="1:11">
      <c r="A33" s="77">
        <v>13</v>
      </c>
      <c r="B33" s="84"/>
      <c r="C33" s="84">
        <v>41737</v>
      </c>
      <c r="D33" s="77" t="s">
        <v>254</v>
      </c>
      <c r="E33" s="77" t="s">
        <v>255</v>
      </c>
      <c r="F33" s="76" t="s">
        <v>219</v>
      </c>
      <c r="G33" s="96">
        <v>21320</v>
      </c>
      <c r="H33" s="77">
        <v>56</v>
      </c>
      <c r="I33" s="77" t="s">
        <v>9</v>
      </c>
      <c r="J33" s="77" t="s">
        <v>147</v>
      </c>
      <c r="K33" s="77"/>
    </row>
    <row r="34" spans="1:11">
      <c r="A34" s="77">
        <v>14</v>
      </c>
      <c r="B34" s="84"/>
      <c r="C34" s="84">
        <v>41750</v>
      </c>
      <c r="D34" s="77" t="s">
        <v>252</v>
      </c>
      <c r="E34" s="77" t="s">
        <v>253</v>
      </c>
      <c r="F34" s="76" t="s">
        <v>220</v>
      </c>
      <c r="G34" s="96">
        <v>22512</v>
      </c>
      <c r="H34" s="77">
        <v>52</v>
      </c>
      <c r="I34" s="77" t="s">
        <v>9</v>
      </c>
      <c r="J34" s="77" t="s">
        <v>147</v>
      </c>
      <c r="K34" s="77"/>
    </row>
    <row r="35" spans="1:11">
      <c r="A35" s="80">
        <v>15</v>
      </c>
      <c r="B35" s="85"/>
      <c r="C35" s="85">
        <v>41755</v>
      </c>
      <c r="D35" s="80" t="s">
        <v>250</v>
      </c>
      <c r="E35" s="80" t="s">
        <v>251</v>
      </c>
      <c r="F35" s="82" t="s">
        <v>221</v>
      </c>
      <c r="G35" s="97">
        <v>24323</v>
      </c>
      <c r="H35" s="80">
        <v>47</v>
      </c>
      <c r="I35" s="80" t="s">
        <v>9</v>
      </c>
      <c r="J35" s="80" t="s">
        <v>147</v>
      </c>
      <c r="K35" s="80"/>
    </row>
    <row r="36" spans="1:11">
      <c r="A36" s="77">
        <v>16</v>
      </c>
      <c r="B36" s="84"/>
      <c r="C36" s="84">
        <v>41758</v>
      </c>
      <c r="D36" s="77" t="s">
        <v>248</v>
      </c>
      <c r="E36" s="77" t="s">
        <v>249</v>
      </c>
      <c r="F36" s="76" t="s">
        <v>222</v>
      </c>
      <c r="G36" s="96">
        <v>18282</v>
      </c>
      <c r="H36" s="77">
        <v>64</v>
      </c>
      <c r="I36" s="77" t="s">
        <v>25</v>
      </c>
      <c r="J36" s="77" t="s">
        <v>147</v>
      </c>
      <c r="K36" s="77"/>
    </row>
    <row r="37" spans="1:11">
      <c r="A37" s="77">
        <v>17</v>
      </c>
      <c r="B37" s="84"/>
      <c r="C37" s="84">
        <v>41760</v>
      </c>
      <c r="D37" s="77" t="s">
        <v>246</v>
      </c>
      <c r="E37" s="77" t="s">
        <v>247</v>
      </c>
      <c r="F37" s="76" t="s">
        <v>223</v>
      </c>
      <c r="G37" s="96">
        <v>34348</v>
      </c>
      <c r="H37" s="77">
        <v>20</v>
      </c>
      <c r="I37" s="77" t="s">
        <v>9</v>
      </c>
      <c r="J37" s="77" t="s">
        <v>147</v>
      </c>
      <c r="K37" s="77"/>
    </row>
    <row r="38" spans="1:11">
      <c r="A38" s="77">
        <v>18</v>
      </c>
      <c r="B38" s="84"/>
      <c r="C38" s="84">
        <v>41766</v>
      </c>
      <c r="D38" s="77" t="s">
        <v>244</v>
      </c>
      <c r="E38" s="77" t="s">
        <v>245</v>
      </c>
      <c r="F38" s="79" t="s">
        <v>224</v>
      </c>
      <c r="G38" s="96">
        <v>27619</v>
      </c>
      <c r="H38" s="77">
        <v>38</v>
      </c>
      <c r="I38" s="77" t="s">
        <v>25</v>
      </c>
      <c r="J38" s="77" t="s">
        <v>147</v>
      </c>
      <c r="K38" s="77"/>
    </row>
    <row r="39" spans="1:11">
      <c r="A39" s="77">
        <v>19</v>
      </c>
      <c r="B39" s="84"/>
      <c r="C39" s="84">
        <v>41779</v>
      </c>
      <c r="D39" s="77" t="s">
        <v>242</v>
      </c>
      <c r="E39" s="77" t="s">
        <v>243</v>
      </c>
      <c r="F39" s="78" t="s">
        <v>225</v>
      </c>
      <c r="G39" s="96">
        <v>21079</v>
      </c>
      <c r="H39" s="77">
        <v>56</v>
      </c>
      <c r="I39" s="77" t="s">
        <v>9</v>
      </c>
      <c r="J39" s="77" t="s">
        <v>148</v>
      </c>
      <c r="K39" s="77"/>
    </row>
    <row r="40" spans="1:11">
      <c r="A40" s="77">
        <v>20</v>
      </c>
      <c r="B40" s="84"/>
      <c r="C40" s="84">
        <v>41781</v>
      </c>
      <c r="D40" s="77" t="s">
        <v>240</v>
      </c>
      <c r="E40" s="77" t="s">
        <v>241</v>
      </c>
      <c r="F40" s="76" t="s">
        <v>226</v>
      </c>
      <c r="G40" s="96">
        <v>31085</v>
      </c>
      <c r="H40" s="77">
        <v>29</v>
      </c>
      <c r="I40" s="77" t="s">
        <v>9</v>
      </c>
      <c r="J40" s="77" t="s">
        <v>147</v>
      </c>
      <c r="K40" s="77"/>
    </row>
    <row r="41" spans="1:11">
      <c r="A41" s="77">
        <v>21</v>
      </c>
      <c r="B41" s="84"/>
      <c r="C41" s="84">
        <v>41787</v>
      </c>
      <c r="D41" s="77" t="s">
        <v>238</v>
      </c>
      <c r="E41" s="77" t="s">
        <v>239</v>
      </c>
      <c r="F41" s="83" t="s">
        <v>227</v>
      </c>
      <c r="G41" s="96">
        <v>21578</v>
      </c>
      <c r="H41" s="77">
        <v>86</v>
      </c>
      <c r="I41" s="77" t="s">
        <v>9</v>
      </c>
      <c r="J41" s="77" t="s">
        <v>147</v>
      </c>
      <c r="K41" s="77"/>
    </row>
    <row r="42" spans="1:11">
      <c r="A42" s="77">
        <v>22</v>
      </c>
      <c r="B42" s="84"/>
      <c r="C42" s="84">
        <v>41792</v>
      </c>
      <c r="D42" s="77" t="s">
        <v>237</v>
      </c>
      <c r="E42" s="77" t="s">
        <v>102</v>
      </c>
      <c r="F42" s="76" t="s">
        <v>228</v>
      </c>
      <c r="G42" s="96">
        <v>17961</v>
      </c>
      <c r="H42" s="77">
        <v>65</v>
      </c>
      <c r="I42" s="77" t="s">
        <v>9</v>
      </c>
      <c r="J42" s="77" t="s">
        <v>147</v>
      </c>
      <c r="K42" s="77"/>
    </row>
    <row r="43" spans="1:11">
      <c r="A43" s="77">
        <v>23</v>
      </c>
      <c r="B43" s="84"/>
      <c r="C43" s="84">
        <v>41795</v>
      </c>
      <c r="D43" s="77" t="s">
        <v>234</v>
      </c>
      <c r="E43" s="77" t="s">
        <v>235</v>
      </c>
      <c r="F43" s="76" t="s">
        <v>229</v>
      </c>
      <c r="G43" s="96">
        <v>25932</v>
      </c>
      <c r="H43" s="77">
        <v>44</v>
      </c>
      <c r="I43" s="77" t="s">
        <v>9</v>
      </c>
      <c r="J43" s="77" t="s">
        <v>147</v>
      </c>
      <c r="K43" s="7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OldPatient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</dc:creator>
  <cp:lastModifiedBy>BIC</cp:lastModifiedBy>
  <dcterms:created xsi:type="dcterms:W3CDTF">2014-10-28T18:37:22Z</dcterms:created>
  <dcterms:modified xsi:type="dcterms:W3CDTF">2015-03-13T15:55:36Z</dcterms:modified>
</cp:coreProperties>
</file>