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1280" windowHeight="5475" activeTab="4"/>
  </bookViews>
  <sheets>
    <sheet name="Figure1" sheetId="20" r:id="rId1"/>
    <sheet name="Figure2" sheetId="21" r:id="rId2"/>
    <sheet name="Figure3" sheetId="22" r:id="rId3"/>
    <sheet name="Figure4" sheetId="23" r:id="rId4"/>
    <sheet name="Figure5" sheetId="26" r:id="rId5"/>
    <sheet name="Figure6" sheetId="24" r:id="rId6"/>
    <sheet name="Figure7" sheetId="25" r:id="rId7"/>
  </sheets>
  <calcPr calcId="124519"/>
</workbook>
</file>

<file path=xl/calcChain.xml><?xml version="1.0" encoding="utf-8"?>
<calcChain xmlns="http://schemas.openxmlformats.org/spreadsheetml/2006/main">
  <c r="R4" i="25"/>
  <c r="S4"/>
  <c r="T4"/>
  <c r="U4"/>
  <c r="R5"/>
  <c r="S5"/>
  <c r="T5"/>
  <c r="U5"/>
  <c r="R6"/>
  <c r="S6"/>
  <c r="T6"/>
  <c r="U6"/>
  <c r="R7"/>
  <c r="S7"/>
  <c r="T7"/>
  <c r="U7"/>
  <c r="R8"/>
  <c r="S8"/>
  <c r="T8"/>
  <c r="U8"/>
  <c r="R9"/>
  <c r="S9"/>
  <c r="T9"/>
  <c r="U9"/>
  <c r="R10"/>
  <c r="S10"/>
  <c r="T10"/>
  <c r="U10"/>
  <c r="R11"/>
  <c r="S11"/>
  <c r="T11"/>
  <c r="U11"/>
  <c r="R12"/>
  <c r="S12"/>
  <c r="T12"/>
  <c r="U12"/>
  <c r="R13"/>
  <c r="S13"/>
  <c r="T13"/>
  <c r="U13"/>
  <c r="R14"/>
  <c r="S14"/>
  <c r="T14"/>
  <c r="U14"/>
  <c r="R15"/>
  <c r="S15"/>
  <c r="T15"/>
  <c r="U15"/>
  <c r="R16"/>
  <c r="S16"/>
  <c r="T16"/>
  <c r="U16"/>
  <c r="R17"/>
  <c r="S17"/>
  <c r="T17"/>
  <c r="U17"/>
  <c r="R18"/>
  <c r="S18"/>
  <c r="T18"/>
  <c r="U18"/>
  <c r="R19"/>
  <c r="S19"/>
  <c r="T19"/>
  <c r="U19"/>
  <c r="R20"/>
  <c r="S20"/>
  <c r="T20"/>
  <c r="U20"/>
  <c r="R21"/>
  <c r="S21"/>
  <c r="T21"/>
  <c r="U21"/>
  <c r="R22"/>
  <c r="S22"/>
  <c r="T22"/>
  <c r="U22"/>
  <c r="U3"/>
  <c r="T3"/>
  <c r="S3"/>
  <c r="R3"/>
  <c r="K22"/>
  <c r="J22"/>
  <c r="K21"/>
  <c r="J21"/>
  <c r="K20"/>
  <c r="J20"/>
  <c r="K19"/>
  <c r="J19"/>
  <c r="K18"/>
  <c r="J18"/>
  <c r="K17"/>
  <c r="J17"/>
  <c r="K16"/>
  <c r="J16"/>
  <c r="K15"/>
  <c r="J15"/>
  <c r="K14"/>
  <c r="J14"/>
  <c r="K13"/>
  <c r="J13"/>
  <c r="K12"/>
  <c r="J12"/>
  <c r="K11"/>
  <c r="J11"/>
  <c r="K10"/>
  <c r="J10"/>
  <c r="K9"/>
  <c r="J9"/>
  <c r="K8"/>
  <c r="J8"/>
  <c r="K7"/>
  <c r="J7"/>
  <c r="K6"/>
  <c r="J6"/>
  <c r="K5"/>
  <c r="J5"/>
  <c r="K4"/>
  <c r="J4"/>
  <c r="K3"/>
  <c r="O6" s="1"/>
  <c r="J3"/>
  <c r="O5" s="1"/>
  <c r="G12" i="26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J3" i="24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3"/>
  <c r="O6"/>
  <c r="N9" s="1"/>
  <c r="O5"/>
  <c r="N8" s="1"/>
  <c r="N18" i="25" l="1"/>
  <c r="N16"/>
  <c r="N9"/>
  <c r="N17"/>
  <c r="N13"/>
  <c r="N14"/>
  <c r="N12"/>
  <c r="N8"/>
  <c r="N12" i="24"/>
  <c r="N14"/>
  <c r="N13"/>
  <c r="N16"/>
  <c r="N18"/>
  <c r="N17"/>
</calcChain>
</file>

<file path=xl/sharedStrings.xml><?xml version="1.0" encoding="utf-8"?>
<sst xmlns="http://schemas.openxmlformats.org/spreadsheetml/2006/main" count="108" uniqueCount="37">
  <si>
    <t>Rice</t>
  </si>
  <si>
    <t>Sugarcane</t>
  </si>
  <si>
    <t>S.No.</t>
  </si>
  <si>
    <t>Year</t>
  </si>
  <si>
    <t>Crop Area (Hectares)</t>
  </si>
  <si>
    <t>Yield/Hectare (Tons)</t>
  </si>
  <si>
    <t>Rainfall (Cms)</t>
  </si>
  <si>
    <t xml:space="preserve">Source : Directorate of Economics and Statistics, A.P. </t>
  </si>
  <si>
    <t>Table: A Time Series for Crop Yield (Refer to BCS040/Unit10/Section 10.3 Page 44)</t>
  </si>
  <si>
    <t>Date</t>
  </si>
  <si>
    <t>Time</t>
  </si>
  <si>
    <t>Average</t>
  </si>
  <si>
    <t>Range</t>
  </si>
  <si>
    <t>Sub Groups</t>
  </si>
  <si>
    <t>23.12.97</t>
  </si>
  <si>
    <t>24.12.97</t>
  </si>
  <si>
    <t>Sample Size, n</t>
  </si>
  <si>
    <r>
      <t>d</t>
    </r>
    <r>
      <rPr>
        <b/>
        <vertAlign val="subscript"/>
        <sz val="14"/>
        <color theme="1"/>
        <rFont val="Calibri"/>
        <family val="2"/>
        <scheme val="minor"/>
      </rPr>
      <t>2</t>
    </r>
  </si>
  <si>
    <r>
      <t>A</t>
    </r>
    <r>
      <rPr>
        <b/>
        <vertAlign val="subscript"/>
        <sz val="14"/>
        <color theme="1"/>
        <rFont val="Calibri"/>
        <family val="2"/>
        <scheme val="minor"/>
      </rPr>
      <t>2</t>
    </r>
  </si>
  <si>
    <r>
      <t>d</t>
    </r>
    <r>
      <rPr>
        <b/>
        <vertAlign val="subscript"/>
        <sz val="14"/>
        <color theme="1"/>
        <rFont val="Calibri"/>
        <family val="2"/>
        <scheme val="minor"/>
      </rPr>
      <t>3</t>
    </r>
  </si>
  <si>
    <r>
      <t>d</t>
    </r>
    <r>
      <rPr>
        <b/>
        <vertAlign val="subscript"/>
        <sz val="14"/>
        <color theme="1"/>
        <rFont val="Calibri"/>
        <family val="2"/>
        <scheme val="minor"/>
      </rPr>
      <t>4</t>
    </r>
  </si>
  <si>
    <t>Control Chart Constants for n=5 only</t>
  </si>
  <si>
    <t>x double bar</t>
  </si>
  <si>
    <t>Total no of samples</t>
  </si>
  <si>
    <t>R bar</t>
  </si>
  <si>
    <t xml:space="preserve">Estimation of µ and σ </t>
  </si>
  <si>
    <t>µ</t>
  </si>
  <si>
    <t xml:space="preserve">σ </t>
  </si>
  <si>
    <t>Control Limits</t>
  </si>
  <si>
    <t>CL</t>
  </si>
  <si>
    <t>X Chart</t>
  </si>
  <si>
    <t>R Chart</t>
  </si>
  <si>
    <t>LCL</t>
  </si>
  <si>
    <t>UCL</t>
  </si>
  <si>
    <t>Sales</t>
  </si>
  <si>
    <t>Day</t>
  </si>
  <si>
    <t>Moving Average with Length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</si>
</sst>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1" xfId="0" applyFont="1" applyBorder="1"/>
    <xf numFmtId="2" fontId="0" fillId="0" borderId="0" xfId="0" applyNumberFormat="1"/>
    <xf numFmtId="0" fontId="2" fillId="0" borderId="0" xfId="0" applyFont="1"/>
    <xf numFmtId="2" fontId="2" fillId="0" borderId="5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2" fontId="1" fillId="0" borderId="25" xfId="0" applyNumberFormat="1" applyFont="1" applyBorder="1" applyAlignment="1">
      <alignment vertical="top" wrapText="1"/>
    </xf>
    <xf numFmtId="2" fontId="1" fillId="0" borderId="26" xfId="0" applyNumberFormat="1" applyFont="1" applyBorder="1" applyAlignment="1">
      <alignment vertical="top" wrapText="1"/>
    </xf>
    <xf numFmtId="0" fontId="1" fillId="0" borderId="27" xfId="0" applyFont="1" applyBorder="1" applyAlignment="1">
      <alignment vertical="top" wrapText="1"/>
    </xf>
    <xf numFmtId="0" fontId="1" fillId="0" borderId="28" xfId="0" applyFont="1" applyBorder="1" applyAlignment="1">
      <alignment vertical="top" wrapText="1"/>
    </xf>
    <xf numFmtId="0" fontId="1" fillId="0" borderId="18" xfId="0" applyFont="1" applyBorder="1" applyAlignment="1">
      <alignment vertical="top" wrapText="1"/>
    </xf>
    <xf numFmtId="0" fontId="1" fillId="0" borderId="17" xfId="0" applyFont="1" applyBorder="1" applyAlignment="1">
      <alignment vertical="top" wrapText="1"/>
    </xf>
    <xf numFmtId="2" fontId="1" fillId="0" borderId="13" xfId="0" applyNumberFormat="1" applyFont="1" applyBorder="1" applyAlignment="1">
      <alignment vertical="top" wrapText="1"/>
    </xf>
    <xf numFmtId="2" fontId="1" fillId="0" borderId="14" xfId="0" applyNumberFormat="1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0" borderId="20" xfId="0" applyFont="1" applyBorder="1" applyAlignment="1">
      <alignment vertical="top" wrapText="1"/>
    </xf>
    <xf numFmtId="0" fontId="1" fillId="0" borderId="19" xfId="0" applyFont="1" applyBorder="1" applyAlignment="1">
      <alignment vertical="top" wrapText="1"/>
    </xf>
    <xf numFmtId="0" fontId="1" fillId="0" borderId="16" xfId="0" applyFont="1" applyBorder="1" applyAlignment="1">
      <alignment vertical="top" wrapText="1"/>
    </xf>
    <xf numFmtId="2" fontId="1" fillId="0" borderId="15" xfId="0" applyNumberFormat="1" applyFont="1" applyBorder="1" applyAlignment="1">
      <alignment vertical="top" wrapText="1"/>
    </xf>
    <xf numFmtId="2" fontId="1" fillId="0" borderId="16" xfId="0" applyNumberFormat="1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21" xfId="0" applyFont="1" applyBorder="1" applyAlignment="1">
      <alignment vertical="top" wrapText="1"/>
    </xf>
    <xf numFmtId="0" fontId="1" fillId="0" borderId="0" xfId="0" applyFont="1"/>
    <xf numFmtId="2" fontId="1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20" fontId="1" fillId="0" borderId="1" xfId="0" applyNumberFormat="1" applyFont="1" applyBorder="1" applyAlignment="1">
      <alignment vertical="top" wrapText="1"/>
    </xf>
    <xf numFmtId="2" fontId="1" fillId="0" borderId="1" xfId="0" applyNumberFormat="1" applyFont="1" applyBorder="1" applyAlignment="1">
      <alignment vertical="top" wrapText="1"/>
    </xf>
    <xf numFmtId="164" fontId="1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indent="4"/>
    </xf>
    <xf numFmtId="0" fontId="2" fillId="0" borderId="0" xfId="0" applyFont="1" applyAlignment="1">
      <alignment horizontal="left" indent="2"/>
    </xf>
    <xf numFmtId="164" fontId="1" fillId="0" borderId="1" xfId="0" applyNumberFormat="1" applyFont="1" applyBorder="1"/>
    <xf numFmtId="0" fontId="2" fillId="0" borderId="20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2" fontId="2" fillId="0" borderId="24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0" fontId="2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5801771480411912E-2"/>
          <c:y val="4.1612782273183595E-2"/>
          <c:w val="0.86867928448258125"/>
          <c:h val="0.83218670246864301"/>
        </c:manualLayout>
      </c:layout>
      <c:scatterChart>
        <c:scatterStyle val="lineMarker"/>
        <c:ser>
          <c:idx val="0"/>
          <c:order val="0"/>
          <c:tx>
            <c:v>Rice</c:v>
          </c:tx>
          <c:trendline>
            <c:spPr>
              <a:ln w="38100">
                <a:solidFill>
                  <a:srgbClr val="C00000"/>
                </a:solidFill>
              </a:ln>
            </c:spPr>
            <c:trendlineType val="linear"/>
          </c:trendline>
          <c:xVal>
            <c:numRef>
              <c:f>Figure1!$B$4:$B$44</c:f>
              <c:numCache>
                <c:formatCode>General</c:formatCode>
                <c:ptCount val="41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</c:numCache>
            </c:numRef>
          </c:xVal>
          <c:yVal>
            <c:numRef>
              <c:f>Figure1!$E$4:$E$44</c:f>
              <c:numCache>
                <c:formatCode>General</c:formatCode>
                <c:ptCount val="41"/>
                <c:pt idx="0">
                  <c:v>1137</c:v>
                </c:pt>
                <c:pt idx="1">
                  <c:v>1163</c:v>
                </c:pt>
                <c:pt idx="2">
                  <c:v>1180</c:v>
                </c:pt>
                <c:pt idx="3">
                  <c:v>1250</c:v>
                </c:pt>
                <c:pt idx="4">
                  <c:v>1244</c:v>
                </c:pt>
                <c:pt idx="5">
                  <c:v>1238</c:v>
                </c:pt>
                <c:pt idx="6">
                  <c:v>1239</c:v>
                </c:pt>
                <c:pt idx="7">
                  <c:v>1220</c:v>
                </c:pt>
                <c:pt idx="8">
                  <c:v>1292</c:v>
                </c:pt>
                <c:pt idx="9">
                  <c:v>1447</c:v>
                </c:pt>
                <c:pt idx="10">
                  <c:v>1262</c:v>
                </c:pt>
                <c:pt idx="11">
                  <c:v>1328</c:v>
                </c:pt>
                <c:pt idx="12">
                  <c:v>1375</c:v>
                </c:pt>
                <c:pt idx="13">
                  <c:v>1231</c:v>
                </c:pt>
                <c:pt idx="14">
                  <c:v>1248</c:v>
                </c:pt>
                <c:pt idx="15">
                  <c:v>1359</c:v>
                </c:pt>
                <c:pt idx="16">
                  <c:v>1551</c:v>
                </c:pt>
                <c:pt idx="17">
                  <c:v>1454</c:v>
                </c:pt>
                <c:pt idx="18">
                  <c:v>1653</c:v>
                </c:pt>
                <c:pt idx="19">
                  <c:v>1604</c:v>
                </c:pt>
                <c:pt idx="20">
                  <c:v>1657</c:v>
                </c:pt>
                <c:pt idx="21">
                  <c:v>1410</c:v>
                </c:pt>
                <c:pt idx="22">
                  <c:v>1565</c:v>
                </c:pt>
                <c:pt idx="23">
                  <c:v>1907</c:v>
                </c:pt>
                <c:pt idx="24">
                  <c:v>1859</c:v>
                </c:pt>
                <c:pt idx="25">
                  <c:v>1991</c:v>
                </c:pt>
                <c:pt idx="26">
                  <c:v>2102</c:v>
                </c:pt>
                <c:pt idx="27">
                  <c:v>2156</c:v>
                </c:pt>
                <c:pt idx="28">
                  <c:v>2161</c:v>
                </c:pt>
                <c:pt idx="29">
                  <c:v>2021</c:v>
                </c:pt>
                <c:pt idx="30">
                  <c:v>2264</c:v>
                </c:pt>
                <c:pt idx="31">
                  <c:v>1951</c:v>
                </c:pt>
                <c:pt idx="32">
                  <c:v>2258</c:v>
                </c:pt>
                <c:pt idx="33">
                  <c:v>2572</c:v>
                </c:pt>
                <c:pt idx="34">
                  <c:v>2403</c:v>
                </c:pt>
                <c:pt idx="35">
                  <c:v>2442</c:v>
                </c:pt>
                <c:pt idx="36">
                  <c:v>2400</c:v>
                </c:pt>
                <c:pt idx="37">
                  <c:v>2495</c:v>
                </c:pt>
                <c:pt idx="38">
                  <c:v>2759</c:v>
                </c:pt>
                <c:pt idx="39">
                  <c:v>2609</c:v>
                </c:pt>
                <c:pt idx="40">
                  <c:v>2498</c:v>
                </c:pt>
              </c:numCache>
            </c:numRef>
          </c:yVal>
        </c:ser>
        <c:ser>
          <c:idx val="1"/>
          <c:order val="1"/>
          <c:tx>
            <c:v>Sugarcane</c:v>
          </c:tx>
          <c:trendline>
            <c:spPr>
              <a:ln w="38100">
                <a:solidFill>
                  <a:srgbClr val="002060"/>
                </a:solidFill>
              </a:ln>
            </c:spPr>
            <c:trendlineType val="linear"/>
          </c:trendline>
          <c:xVal>
            <c:numRef>
              <c:f>Figure1!$B$4:$B$44</c:f>
              <c:numCache>
                <c:formatCode>General</c:formatCode>
                <c:ptCount val="41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</c:numCache>
            </c:numRef>
          </c:xVal>
          <c:yVal>
            <c:numRef>
              <c:f>Figure1!$F$4:$F$44</c:f>
              <c:numCache>
                <c:formatCode>General</c:formatCode>
                <c:ptCount val="41"/>
                <c:pt idx="0">
                  <c:v>7420</c:v>
                </c:pt>
                <c:pt idx="1">
                  <c:v>8178</c:v>
                </c:pt>
                <c:pt idx="2">
                  <c:v>8434</c:v>
                </c:pt>
                <c:pt idx="3">
                  <c:v>9304</c:v>
                </c:pt>
                <c:pt idx="4">
                  <c:v>8605</c:v>
                </c:pt>
                <c:pt idx="5">
                  <c:v>8888</c:v>
                </c:pt>
                <c:pt idx="6">
                  <c:v>8139</c:v>
                </c:pt>
                <c:pt idx="7">
                  <c:v>9809</c:v>
                </c:pt>
                <c:pt idx="8">
                  <c:v>8701</c:v>
                </c:pt>
                <c:pt idx="9">
                  <c:v>7477</c:v>
                </c:pt>
                <c:pt idx="10">
                  <c:v>8602</c:v>
                </c:pt>
                <c:pt idx="11">
                  <c:v>7778</c:v>
                </c:pt>
                <c:pt idx="12">
                  <c:v>8200</c:v>
                </c:pt>
                <c:pt idx="13">
                  <c:v>8180</c:v>
                </c:pt>
                <c:pt idx="14">
                  <c:v>7074</c:v>
                </c:pt>
                <c:pt idx="15">
                  <c:v>7923</c:v>
                </c:pt>
                <c:pt idx="16">
                  <c:v>9914</c:v>
                </c:pt>
                <c:pt idx="17">
                  <c:v>8245</c:v>
                </c:pt>
                <c:pt idx="18">
                  <c:v>8284</c:v>
                </c:pt>
                <c:pt idx="19">
                  <c:v>8570</c:v>
                </c:pt>
                <c:pt idx="20">
                  <c:v>7577</c:v>
                </c:pt>
                <c:pt idx="21">
                  <c:v>7727</c:v>
                </c:pt>
                <c:pt idx="22">
                  <c:v>7940</c:v>
                </c:pt>
                <c:pt idx="23">
                  <c:v>7067</c:v>
                </c:pt>
                <c:pt idx="24">
                  <c:v>8222</c:v>
                </c:pt>
                <c:pt idx="25">
                  <c:v>7859</c:v>
                </c:pt>
                <c:pt idx="26">
                  <c:v>9142</c:v>
                </c:pt>
                <c:pt idx="27">
                  <c:v>7922</c:v>
                </c:pt>
                <c:pt idx="28">
                  <c:v>7332</c:v>
                </c:pt>
                <c:pt idx="29">
                  <c:v>7322</c:v>
                </c:pt>
                <c:pt idx="30">
                  <c:v>7483</c:v>
                </c:pt>
                <c:pt idx="31">
                  <c:v>5754</c:v>
                </c:pt>
                <c:pt idx="32">
                  <c:v>6902</c:v>
                </c:pt>
                <c:pt idx="33">
                  <c:v>7690</c:v>
                </c:pt>
                <c:pt idx="34">
                  <c:v>7699</c:v>
                </c:pt>
                <c:pt idx="35">
                  <c:v>7281</c:v>
                </c:pt>
                <c:pt idx="36">
                  <c:v>7496</c:v>
                </c:pt>
                <c:pt idx="37">
                  <c:v>7107</c:v>
                </c:pt>
                <c:pt idx="38">
                  <c:v>7676</c:v>
                </c:pt>
                <c:pt idx="39">
                  <c:v>7150</c:v>
                </c:pt>
                <c:pt idx="40">
                  <c:v>7303</c:v>
                </c:pt>
              </c:numCache>
            </c:numRef>
          </c:yVal>
        </c:ser>
        <c:axId val="63500288"/>
        <c:axId val="63501824"/>
      </c:scatterChart>
      <c:valAx>
        <c:axId val="6350028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63501824"/>
        <c:crosses val="autoZero"/>
        <c:crossBetween val="midCat"/>
      </c:valAx>
      <c:valAx>
        <c:axId val="6350182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635002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3453818932264101"/>
          <c:y val="0.4083319423781705"/>
          <c:w val="0.24127535509248704"/>
          <c:h val="0.28164640710233801"/>
        </c:manualLayout>
      </c:layout>
      <c:txPr>
        <a:bodyPr/>
        <a:lstStyle/>
        <a:p>
          <a:pPr>
            <a:defRPr lang="en-IN"/>
          </a:pPr>
          <a:endParaRPr lang="en-US"/>
        </a:p>
      </c:txPr>
    </c:legend>
    <c:plotVisOnly val="1"/>
  </c:chart>
  <c:spPr>
    <a:solidFill>
      <a:schemeClr val="accent5">
        <a:lumMod val="40000"/>
        <a:lumOff val="60000"/>
      </a:schemeClr>
    </a:solidFill>
  </c:spPr>
  <c:txPr>
    <a:bodyPr/>
    <a:lstStyle/>
    <a:p>
      <a:pPr>
        <a:defRPr sz="1400" b="1" i="0" baseline="0"/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Pr>
        <a:bodyPr/>
        <a:lstStyle/>
        <a:p>
          <a:pPr>
            <a:defRPr lang="en-IN"/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9.5801771480411912E-2"/>
          <c:y val="4.1612782273183595E-2"/>
          <c:w val="0.8686792844825818"/>
          <c:h val="0.83218670246864301"/>
        </c:manualLayout>
      </c:layout>
      <c:scatterChart>
        <c:scatterStyle val="lineMarker"/>
        <c:ser>
          <c:idx val="0"/>
          <c:order val="0"/>
          <c:tx>
            <c:v>Rainfall(Cms)</c:v>
          </c:tx>
          <c:trendline>
            <c:spPr>
              <a:ln w="38100">
                <a:solidFill>
                  <a:schemeClr val="accent6"/>
                </a:solidFill>
              </a:ln>
            </c:spPr>
            <c:trendlineType val="linear"/>
          </c:trendline>
          <c:xVal>
            <c:numRef>
              <c:f>Figure2!$A$4:$A$44</c:f>
              <c:numCache>
                <c:formatCode>General</c:formatCode>
                <c:ptCount val="41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</c:numCache>
            </c:numRef>
          </c:xVal>
          <c:yVal>
            <c:numRef>
              <c:f>Figure2!$F$4:$F$44</c:f>
              <c:numCache>
                <c:formatCode>General</c:formatCode>
                <c:ptCount val="41"/>
                <c:pt idx="0">
                  <c:v>1064</c:v>
                </c:pt>
                <c:pt idx="1">
                  <c:v>1128</c:v>
                </c:pt>
                <c:pt idx="2">
                  <c:v>847</c:v>
                </c:pt>
                <c:pt idx="3">
                  <c:v>1063</c:v>
                </c:pt>
                <c:pt idx="4">
                  <c:v>1030</c:v>
                </c:pt>
                <c:pt idx="5">
                  <c:v>851</c:v>
                </c:pt>
                <c:pt idx="6">
                  <c:v>1017</c:v>
                </c:pt>
                <c:pt idx="7">
                  <c:v>1134</c:v>
                </c:pt>
                <c:pt idx="8">
                  <c:v>891</c:v>
                </c:pt>
                <c:pt idx="9">
                  <c:v>920</c:v>
                </c:pt>
                <c:pt idx="10">
                  <c:v>680</c:v>
                </c:pt>
                <c:pt idx="11">
                  <c:v>948</c:v>
                </c:pt>
                <c:pt idx="12">
                  <c:v>817</c:v>
                </c:pt>
                <c:pt idx="13">
                  <c:v>787</c:v>
                </c:pt>
                <c:pt idx="14">
                  <c:v>990</c:v>
                </c:pt>
                <c:pt idx="15">
                  <c:v>956</c:v>
                </c:pt>
                <c:pt idx="16">
                  <c:v>692</c:v>
                </c:pt>
                <c:pt idx="17">
                  <c:v>727</c:v>
                </c:pt>
                <c:pt idx="18">
                  <c:v>894</c:v>
                </c:pt>
                <c:pt idx="19">
                  <c:v>848</c:v>
                </c:pt>
                <c:pt idx="20">
                  <c:v>1104</c:v>
                </c:pt>
                <c:pt idx="21">
                  <c:v>1024</c:v>
                </c:pt>
                <c:pt idx="22">
                  <c:v>873</c:v>
                </c:pt>
                <c:pt idx="23">
                  <c:v>1150</c:v>
                </c:pt>
                <c:pt idx="24">
                  <c:v>743</c:v>
                </c:pt>
                <c:pt idx="25">
                  <c:v>884</c:v>
                </c:pt>
                <c:pt idx="26">
                  <c:v>945</c:v>
                </c:pt>
                <c:pt idx="27">
                  <c:v>819</c:v>
                </c:pt>
                <c:pt idx="28">
                  <c:v>1198</c:v>
                </c:pt>
                <c:pt idx="29">
                  <c:v>734</c:v>
                </c:pt>
                <c:pt idx="30">
                  <c:v>865</c:v>
                </c:pt>
                <c:pt idx="31">
                  <c:v>868</c:v>
                </c:pt>
                <c:pt idx="32">
                  <c:v>954</c:v>
                </c:pt>
                <c:pt idx="33">
                  <c:v>1144</c:v>
                </c:pt>
                <c:pt idx="34">
                  <c:v>1343</c:v>
                </c:pt>
                <c:pt idx="35">
                  <c:v>982</c:v>
                </c:pt>
                <c:pt idx="36">
                  <c:v>981</c:v>
                </c:pt>
                <c:pt idx="37">
                  <c:v>837</c:v>
                </c:pt>
                <c:pt idx="38">
                  <c:v>817</c:v>
                </c:pt>
                <c:pt idx="39">
                  <c:v>1018</c:v>
                </c:pt>
                <c:pt idx="40">
                  <c:v>971</c:v>
                </c:pt>
              </c:numCache>
            </c:numRef>
          </c:yVal>
        </c:ser>
        <c:axId val="67848832"/>
        <c:axId val="67858816"/>
      </c:scatterChart>
      <c:valAx>
        <c:axId val="6784883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67858816"/>
        <c:crosses val="autoZero"/>
        <c:crossBetween val="midCat"/>
      </c:valAx>
      <c:valAx>
        <c:axId val="6785881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67848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161822450293911"/>
          <c:y val="0.62031350919844697"/>
          <c:w val="0.27170631375563542"/>
          <c:h val="0.14082320355116923"/>
        </c:manualLayout>
      </c:layout>
      <c:txPr>
        <a:bodyPr/>
        <a:lstStyle/>
        <a:p>
          <a:pPr>
            <a:defRPr lang="en-IN"/>
          </a:pPr>
          <a:endParaRPr lang="en-US"/>
        </a:p>
      </c:txPr>
    </c:legend>
    <c:plotVisOnly val="1"/>
  </c:chart>
  <c:spPr>
    <a:solidFill>
      <a:schemeClr val="accent5">
        <a:lumMod val="40000"/>
        <a:lumOff val="60000"/>
      </a:schemeClr>
    </a:solidFill>
  </c:spPr>
  <c:txPr>
    <a:bodyPr/>
    <a:lstStyle/>
    <a:p>
      <a:pPr>
        <a:defRPr sz="1400" b="1" i="0" baseline="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axId val="67864832"/>
        <c:axId val="67874816"/>
      </c:scatterChart>
      <c:valAx>
        <c:axId val="6786483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67874816"/>
        <c:crosses val="autoZero"/>
        <c:crossBetween val="midCat"/>
      </c:valAx>
      <c:valAx>
        <c:axId val="67874816"/>
        <c:scaling>
          <c:orientation val="minMax"/>
        </c:scaling>
        <c:axPos val="l"/>
        <c:majorGridlines/>
        <c:numFmt formatCode="0.00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67864832"/>
        <c:crosses val="autoZero"/>
        <c:crossBetween val="midCat"/>
      </c:valAx>
    </c:plotArea>
    <c:legend>
      <c:legendPos val="r"/>
      <c:txPr>
        <a:bodyPr/>
        <a:lstStyle/>
        <a:p>
          <a:pPr>
            <a:defRPr lang="en-IN"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Pr>
        <a:bodyPr/>
        <a:lstStyle/>
        <a:p>
          <a:pPr>
            <a:defRPr lang="en-IN"/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9.5801771480411912E-2"/>
          <c:y val="4.1612782273183595E-2"/>
          <c:w val="0.8686792844825818"/>
          <c:h val="0.83218670246864301"/>
        </c:manualLayout>
      </c:layout>
      <c:scatterChart>
        <c:scatterStyle val="lineMarker"/>
        <c:ser>
          <c:idx val="2"/>
          <c:order val="0"/>
          <c:tx>
            <c:v>CropAreaSugarcane</c:v>
          </c:tx>
          <c:marker>
            <c:symbol val="circle"/>
            <c:size val="4"/>
          </c:marker>
          <c:xVal>
            <c:numRef>
              <c:f>Figure3!$B$4:$B$44</c:f>
              <c:numCache>
                <c:formatCode>General</c:formatCode>
                <c:ptCount val="41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</c:numCache>
            </c:numRef>
          </c:xVal>
          <c:yVal>
            <c:numRef>
              <c:f>Figure3!$D$4:$D$44</c:f>
              <c:numCache>
                <c:formatCode>0.00</c:formatCode>
                <c:ptCount val="41"/>
                <c:pt idx="0">
                  <c:v>0.71</c:v>
                </c:pt>
                <c:pt idx="1">
                  <c:v>0.77</c:v>
                </c:pt>
                <c:pt idx="2">
                  <c:v>0.77</c:v>
                </c:pt>
                <c:pt idx="3">
                  <c:v>0.74</c:v>
                </c:pt>
                <c:pt idx="4">
                  <c:v>0.83</c:v>
                </c:pt>
                <c:pt idx="5">
                  <c:v>0.91</c:v>
                </c:pt>
                <c:pt idx="6">
                  <c:v>0.96</c:v>
                </c:pt>
                <c:pt idx="7">
                  <c:v>0.91</c:v>
                </c:pt>
                <c:pt idx="8">
                  <c:v>1.24</c:v>
                </c:pt>
                <c:pt idx="9">
                  <c:v>1.45</c:v>
                </c:pt>
                <c:pt idx="10">
                  <c:v>1.36</c:v>
                </c:pt>
                <c:pt idx="11">
                  <c:v>1.08</c:v>
                </c:pt>
                <c:pt idx="12">
                  <c:v>1.23</c:v>
                </c:pt>
                <c:pt idx="13">
                  <c:v>1.56</c:v>
                </c:pt>
                <c:pt idx="14">
                  <c:v>1.58</c:v>
                </c:pt>
                <c:pt idx="15">
                  <c:v>1.2</c:v>
                </c:pt>
                <c:pt idx="16">
                  <c:v>1.19</c:v>
                </c:pt>
                <c:pt idx="17">
                  <c:v>1.34</c:v>
                </c:pt>
                <c:pt idx="18">
                  <c:v>1.78</c:v>
                </c:pt>
                <c:pt idx="19">
                  <c:v>1.95</c:v>
                </c:pt>
                <c:pt idx="20">
                  <c:v>1.71</c:v>
                </c:pt>
                <c:pt idx="21">
                  <c:v>1.79</c:v>
                </c:pt>
                <c:pt idx="22">
                  <c:v>1.95</c:v>
                </c:pt>
                <c:pt idx="23">
                  <c:v>1.62</c:v>
                </c:pt>
                <c:pt idx="24">
                  <c:v>1.39</c:v>
                </c:pt>
                <c:pt idx="25">
                  <c:v>1.72</c:v>
                </c:pt>
                <c:pt idx="26">
                  <c:v>2.21</c:v>
                </c:pt>
                <c:pt idx="27">
                  <c:v>2.0499999999999998</c:v>
                </c:pt>
                <c:pt idx="28">
                  <c:v>1.72</c:v>
                </c:pt>
                <c:pt idx="29">
                  <c:v>1.7</c:v>
                </c:pt>
                <c:pt idx="30">
                  <c:v>1.65</c:v>
                </c:pt>
                <c:pt idx="31">
                  <c:v>1.68</c:v>
                </c:pt>
                <c:pt idx="32">
                  <c:v>1.77</c:v>
                </c:pt>
                <c:pt idx="33">
                  <c:v>1.96</c:v>
                </c:pt>
                <c:pt idx="34">
                  <c:v>2.1</c:v>
                </c:pt>
                <c:pt idx="35">
                  <c:v>2.2799999999999998</c:v>
                </c:pt>
                <c:pt idx="36">
                  <c:v>2.36</c:v>
                </c:pt>
                <c:pt idx="37">
                  <c:v>1.71</c:v>
                </c:pt>
                <c:pt idx="38">
                  <c:v>1.75</c:v>
                </c:pt>
                <c:pt idx="39">
                  <c:v>2.09</c:v>
                </c:pt>
                <c:pt idx="40">
                  <c:v>3.58</c:v>
                </c:pt>
              </c:numCache>
            </c:numRef>
          </c:yVal>
        </c:ser>
        <c:axId val="66593920"/>
        <c:axId val="66595456"/>
      </c:scatterChart>
      <c:valAx>
        <c:axId val="6659392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66595456"/>
        <c:crosses val="autoZero"/>
        <c:crossBetween val="midCat"/>
      </c:valAx>
      <c:valAx>
        <c:axId val="66595456"/>
        <c:scaling>
          <c:orientation val="minMax"/>
        </c:scaling>
        <c:axPos val="l"/>
        <c:majorGridlines/>
        <c:numFmt formatCode="0.00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665939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3453818932264106"/>
          <c:y val="0.4083319423781705"/>
          <c:w val="0.25328056288478473"/>
          <c:h val="7.0411601775584504E-2"/>
        </c:manualLayout>
      </c:layout>
      <c:txPr>
        <a:bodyPr/>
        <a:lstStyle/>
        <a:p>
          <a:pPr>
            <a:defRPr lang="en-IN"/>
          </a:pPr>
          <a:endParaRPr lang="en-US"/>
        </a:p>
      </c:txPr>
    </c:legend>
    <c:plotVisOnly val="1"/>
  </c:chart>
  <c:spPr>
    <a:solidFill>
      <a:schemeClr val="accent5">
        <a:lumMod val="40000"/>
        <a:lumOff val="60000"/>
      </a:schemeClr>
    </a:solidFill>
  </c:spPr>
  <c:txPr>
    <a:bodyPr/>
    <a:lstStyle/>
    <a:p>
      <a:pPr>
        <a:defRPr sz="1400" b="1" i="0" baseline="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Pr>
        <a:bodyPr/>
        <a:lstStyle/>
        <a:p>
          <a:pPr>
            <a:defRPr lang="en-IN"/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9.5801771480411912E-2"/>
          <c:y val="4.1612782273183595E-2"/>
          <c:w val="0.8686792844825818"/>
          <c:h val="0.83218670246864301"/>
        </c:manualLayout>
      </c:layout>
      <c:scatterChart>
        <c:scatterStyle val="lineMarker"/>
        <c:ser>
          <c:idx val="0"/>
          <c:order val="0"/>
          <c:tx>
            <c:v>Rice</c:v>
          </c:tx>
          <c:trendline>
            <c:spPr>
              <a:ln w="38100">
                <a:solidFill>
                  <a:srgbClr val="C00000"/>
                </a:solidFill>
              </a:ln>
            </c:spPr>
            <c:trendlineType val="poly"/>
            <c:order val="2"/>
          </c:trendline>
          <c:xVal>
            <c:numRef>
              <c:f>Figure1!$B$4:$B$44</c:f>
              <c:numCache>
                <c:formatCode>General</c:formatCode>
                <c:ptCount val="41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</c:numCache>
            </c:numRef>
          </c:xVal>
          <c:yVal>
            <c:numRef>
              <c:f>Figure1!$E$4:$E$44</c:f>
              <c:numCache>
                <c:formatCode>General</c:formatCode>
                <c:ptCount val="41"/>
                <c:pt idx="0">
                  <c:v>1137</c:v>
                </c:pt>
                <c:pt idx="1">
                  <c:v>1163</c:v>
                </c:pt>
                <c:pt idx="2">
                  <c:v>1180</c:v>
                </c:pt>
                <c:pt idx="3">
                  <c:v>1250</c:v>
                </c:pt>
                <c:pt idx="4">
                  <c:v>1244</c:v>
                </c:pt>
                <c:pt idx="5">
                  <c:v>1238</c:v>
                </c:pt>
                <c:pt idx="6">
                  <c:v>1239</c:v>
                </c:pt>
                <c:pt idx="7">
                  <c:v>1220</c:v>
                </c:pt>
                <c:pt idx="8">
                  <c:v>1292</c:v>
                </c:pt>
                <c:pt idx="9">
                  <c:v>1447</c:v>
                </c:pt>
                <c:pt idx="10">
                  <c:v>1262</c:v>
                </c:pt>
                <c:pt idx="11">
                  <c:v>1328</c:v>
                </c:pt>
                <c:pt idx="12">
                  <c:v>1375</c:v>
                </c:pt>
                <c:pt idx="13">
                  <c:v>1231</c:v>
                </c:pt>
                <c:pt idx="14">
                  <c:v>1248</c:v>
                </c:pt>
                <c:pt idx="15">
                  <c:v>1359</c:v>
                </c:pt>
                <c:pt idx="16">
                  <c:v>1551</c:v>
                </c:pt>
                <c:pt idx="17">
                  <c:v>1454</c:v>
                </c:pt>
                <c:pt idx="18">
                  <c:v>1653</c:v>
                </c:pt>
                <c:pt idx="19">
                  <c:v>1604</c:v>
                </c:pt>
                <c:pt idx="20">
                  <c:v>1657</c:v>
                </c:pt>
                <c:pt idx="21">
                  <c:v>1410</c:v>
                </c:pt>
                <c:pt idx="22">
                  <c:v>1565</c:v>
                </c:pt>
                <c:pt idx="23">
                  <c:v>1907</c:v>
                </c:pt>
                <c:pt idx="24">
                  <c:v>1859</c:v>
                </c:pt>
                <c:pt idx="25">
                  <c:v>1991</c:v>
                </c:pt>
                <c:pt idx="26">
                  <c:v>2102</c:v>
                </c:pt>
                <c:pt idx="27">
                  <c:v>2156</c:v>
                </c:pt>
                <c:pt idx="28">
                  <c:v>2161</c:v>
                </c:pt>
                <c:pt idx="29">
                  <c:v>2021</c:v>
                </c:pt>
                <c:pt idx="30">
                  <c:v>2264</c:v>
                </c:pt>
                <c:pt idx="31">
                  <c:v>1951</c:v>
                </c:pt>
                <c:pt idx="32">
                  <c:v>2258</c:v>
                </c:pt>
                <c:pt idx="33">
                  <c:v>2572</c:v>
                </c:pt>
                <c:pt idx="34">
                  <c:v>2403</c:v>
                </c:pt>
                <c:pt idx="35">
                  <c:v>2442</c:v>
                </c:pt>
                <c:pt idx="36">
                  <c:v>2400</c:v>
                </c:pt>
                <c:pt idx="37">
                  <c:v>2495</c:v>
                </c:pt>
                <c:pt idx="38">
                  <c:v>2759</c:v>
                </c:pt>
                <c:pt idx="39">
                  <c:v>2609</c:v>
                </c:pt>
                <c:pt idx="40">
                  <c:v>2498</c:v>
                </c:pt>
              </c:numCache>
            </c:numRef>
          </c:yVal>
        </c:ser>
        <c:axId val="87064960"/>
        <c:axId val="87066496"/>
      </c:scatterChart>
      <c:valAx>
        <c:axId val="8706496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87066496"/>
        <c:crosses val="autoZero"/>
        <c:crossBetween val="midCat"/>
      </c:valAx>
      <c:valAx>
        <c:axId val="8706649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870649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660503189080302"/>
          <c:y val="0.50049784099568162"/>
          <c:w val="0.14628854770462399"/>
          <c:h val="0.28164640710233801"/>
        </c:manualLayout>
      </c:layout>
      <c:txPr>
        <a:bodyPr/>
        <a:lstStyle/>
        <a:p>
          <a:pPr>
            <a:defRPr lang="en-IN"/>
          </a:pPr>
          <a:endParaRPr lang="en-US"/>
        </a:p>
      </c:txPr>
    </c:legend>
    <c:plotVisOnly val="1"/>
  </c:chart>
  <c:spPr>
    <a:solidFill>
      <a:schemeClr val="accent5">
        <a:lumMod val="40000"/>
        <a:lumOff val="60000"/>
      </a:schemeClr>
    </a:solidFill>
  </c:spPr>
  <c:txPr>
    <a:bodyPr/>
    <a:lstStyle/>
    <a:p>
      <a:pPr>
        <a:defRPr sz="1400" b="1" i="0" baseline="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Sales</c:v>
          </c:tx>
          <c:xVal>
            <c:numRef>
              <c:f>Figure5!$A$3:$A$37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Figure5!$B$3:$B$37</c:f>
              <c:numCache>
                <c:formatCode>General</c:formatCode>
                <c:ptCount val="35"/>
                <c:pt idx="0">
                  <c:v>45</c:v>
                </c:pt>
                <c:pt idx="1">
                  <c:v>46</c:v>
                </c:pt>
                <c:pt idx="2">
                  <c:v>48</c:v>
                </c:pt>
                <c:pt idx="3">
                  <c:v>47</c:v>
                </c:pt>
                <c:pt idx="4">
                  <c:v>58</c:v>
                </c:pt>
                <c:pt idx="5">
                  <c:v>58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45</c:v>
                </c:pt>
                <c:pt idx="10">
                  <c:v>51</c:v>
                </c:pt>
                <c:pt idx="11">
                  <c:v>61</c:v>
                </c:pt>
                <c:pt idx="12">
                  <c:v>62</c:v>
                </c:pt>
                <c:pt idx="13">
                  <c:v>56</c:v>
                </c:pt>
                <c:pt idx="14">
                  <c:v>59</c:v>
                </c:pt>
                <c:pt idx="15">
                  <c:v>55</c:v>
                </c:pt>
                <c:pt idx="16">
                  <c:v>46</c:v>
                </c:pt>
                <c:pt idx="17">
                  <c:v>53</c:v>
                </c:pt>
                <c:pt idx="18">
                  <c:v>60</c:v>
                </c:pt>
                <c:pt idx="19">
                  <c:v>61</c:v>
                </c:pt>
                <c:pt idx="20">
                  <c:v>65</c:v>
                </c:pt>
                <c:pt idx="21">
                  <c:v>56</c:v>
                </c:pt>
                <c:pt idx="22">
                  <c:v>56</c:v>
                </c:pt>
                <c:pt idx="23">
                  <c:v>51</c:v>
                </c:pt>
                <c:pt idx="24">
                  <c:v>58</c:v>
                </c:pt>
                <c:pt idx="25">
                  <c:v>66</c:v>
                </c:pt>
                <c:pt idx="26">
                  <c:v>61</c:v>
                </c:pt>
                <c:pt idx="27">
                  <c:v>64</c:v>
                </c:pt>
                <c:pt idx="28">
                  <c:v>64</c:v>
                </c:pt>
                <c:pt idx="29">
                  <c:v>60</c:v>
                </c:pt>
                <c:pt idx="30">
                  <c:v>57</c:v>
                </c:pt>
                <c:pt idx="31">
                  <c:v>55</c:v>
                </c:pt>
                <c:pt idx="32">
                  <c:v>73</c:v>
                </c:pt>
                <c:pt idx="33">
                  <c:v>70</c:v>
                </c:pt>
                <c:pt idx="34">
                  <c:v>65</c:v>
                </c:pt>
              </c:numCache>
            </c:numRef>
          </c:yVal>
        </c:ser>
        <c:ser>
          <c:idx val="1"/>
          <c:order val="1"/>
          <c:tx>
            <c:v>MA4</c:v>
          </c:tx>
          <c:xVal>
            <c:numRef>
              <c:f>Figure5!$A$6:$A$37</c:f>
              <c:numCache>
                <c:formatCode>General</c:formatCode>
                <c:ptCount val="3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</c:numCache>
            </c:numRef>
          </c:xVal>
          <c:yVal>
            <c:numRef>
              <c:f>Figure5!$C$6:$C$37</c:f>
              <c:numCache>
                <c:formatCode>0.000</c:formatCode>
                <c:ptCount val="32"/>
                <c:pt idx="0">
                  <c:v>46.5</c:v>
                </c:pt>
                <c:pt idx="1">
                  <c:v>49.75</c:v>
                </c:pt>
                <c:pt idx="2">
                  <c:v>52.75</c:v>
                </c:pt>
                <c:pt idx="3">
                  <c:v>53.5</c:v>
                </c:pt>
                <c:pt idx="4">
                  <c:v>54.75</c:v>
                </c:pt>
                <c:pt idx="5">
                  <c:v>53.5</c:v>
                </c:pt>
                <c:pt idx="6">
                  <c:v>50.25</c:v>
                </c:pt>
                <c:pt idx="7">
                  <c:v>50.25</c:v>
                </c:pt>
                <c:pt idx="8">
                  <c:v>52.5</c:v>
                </c:pt>
                <c:pt idx="9">
                  <c:v>54.75</c:v>
                </c:pt>
                <c:pt idx="10">
                  <c:v>57.5</c:v>
                </c:pt>
                <c:pt idx="11">
                  <c:v>59.5</c:v>
                </c:pt>
                <c:pt idx="12">
                  <c:v>58</c:v>
                </c:pt>
                <c:pt idx="13">
                  <c:v>54</c:v>
                </c:pt>
                <c:pt idx="14">
                  <c:v>53.25</c:v>
                </c:pt>
                <c:pt idx="15">
                  <c:v>53.5</c:v>
                </c:pt>
                <c:pt idx="16">
                  <c:v>55</c:v>
                </c:pt>
                <c:pt idx="17">
                  <c:v>59.75</c:v>
                </c:pt>
                <c:pt idx="18">
                  <c:v>60.5</c:v>
                </c:pt>
                <c:pt idx="19">
                  <c:v>59.5</c:v>
                </c:pt>
                <c:pt idx="20">
                  <c:v>57</c:v>
                </c:pt>
                <c:pt idx="21">
                  <c:v>55.25</c:v>
                </c:pt>
                <c:pt idx="22">
                  <c:v>57.75</c:v>
                </c:pt>
                <c:pt idx="23">
                  <c:v>59</c:v>
                </c:pt>
                <c:pt idx="24">
                  <c:v>62.25</c:v>
                </c:pt>
                <c:pt idx="25">
                  <c:v>63.75</c:v>
                </c:pt>
                <c:pt idx="26">
                  <c:v>62.25</c:v>
                </c:pt>
                <c:pt idx="27">
                  <c:v>61.25</c:v>
                </c:pt>
                <c:pt idx="28">
                  <c:v>59</c:v>
                </c:pt>
                <c:pt idx="29">
                  <c:v>61.25</c:v>
                </c:pt>
                <c:pt idx="30">
                  <c:v>63.75</c:v>
                </c:pt>
                <c:pt idx="31">
                  <c:v>65.75</c:v>
                </c:pt>
              </c:numCache>
            </c:numRef>
          </c:yVal>
        </c:ser>
        <c:ser>
          <c:idx val="3"/>
          <c:order val="2"/>
          <c:tx>
            <c:v>MA7</c:v>
          </c:tx>
          <c:xVal>
            <c:numRef>
              <c:f>Figure5!$A$9:$A$37</c:f>
              <c:numCache>
                <c:formatCode>General</c:formatCode>
                <c:ptCount val="2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</c:numCache>
            </c:numRef>
          </c:xVal>
          <c:yVal>
            <c:numRef>
              <c:f>Figure5!$E$9:$E$37</c:f>
              <c:numCache>
                <c:formatCode>0.000</c:formatCode>
                <c:ptCount val="29"/>
                <c:pt idx="0">
                  <c:v>50.428571428571431</c:v>
                </c:pt>
                <c:pt idx="1">
                  <c:v>51.428571428571431</c:v>
                </c:pt>
                <c:pt idx="2">
                  <c:v>52.428571428571431</c:v>
                </c:pt>
                <c:pt idx="3">
                  <c:v>52</c:v>
                </c:pt>
                <c:pt idx="4">
                  <c:v>52.571428571428569</c:v>
                </c:pt>
                <c:pt idx="5">
                  <c:v>53</c:v>
                </c:pt>
                <c:pt idx="6">
                  <c:v>53.571428571428569</c:v>
                </c:pt>
                <c:pt idx="7">
                  <c:v>54.285714285714285</c:v>
                </c:pt>
                <c:pt idx="8">
                  <c:v>55.285714285714285</c:v>
                </c:pt>
                <c:pt idx="9">
                  <c:v>55.571428571428569</c:v>
                </c:pt>
                <c:pt idx="10">
                  <c:v>55.714285714285715</c:v>
                </c:pt>
                <c:pt idx="11">
                  <c:v>56</c:v>
                </c:pt>
                <c:pt idx="12">
                  <c:v>55.857142857142854</c:v>
                </c:pt>
                <c:pt idx="13">
                  <c:v>55.714285714285715</c:v>
                </c:pt>
                <c:pt idx="14">
                  <c:v>57</c:v>
                </c:pt>
                <c:pt idx="15">
                  <c:v>56.571428571428569</c:v>
                </c:pt>
                <c:pt idx="16">
                  <c:v>56.714285714285715</c:v>
                </c:pt>
                <c:pt idx="17">
                  <c:v>57.428571428571431</c:v>
                </c:pt>
                <c:pt idx="18">
                  <c:v>58.142857142857146</c:v>
                </c:pt>
                <c:pt idx="19">
                  <c:v>59</c:v>
                </c:pt>
                <c:pt idx="20">
                  <c:v>59</c:v>
                </c:pt>
                <c:pt idx="21">
                  <c:v>58.857142857142854</c:v>
                </c:pt>
                <c:pt idx="22">
                  <c:v>60</c:v>
                </c:pt>
                <c:pt idx="23">
                  <c:v>60.571428571428569</c:v>
                </c:pt>
                <c:pt idx="24">
                  <c:v>61.428571428571431</c:v>
                </c:pt>
                <c:pt idx="25">
                  <c:v>61</c:v>
                </c:pt>
                <c:pt idx="26">
                  <c:v>62</c:v>
                </c:pt>
                <c:pt idx="27">
                  <c:v>63.285714285714285</c:v>
                </c:pt>
                <c:pt idx="28">
                  <c:v>63.428571428571431</c:v>
                </c:pt>
              </c:numCache>
            </c:numRef>
          </c:yVal>
        </c:ser>
        <c:ser>
          <c:idx val="5"/>
          <c:order val="3"/>
          <c:tx>
            <c:v>MA10</c:v>
          </c:tx>
          <c:xVal>
            <c:numRef>
              <c:f>Figure5!$A$12:$A$37</c:f>
              <c:numCache>
                <c:formatCode>General</c:formatCode>
                <c:ptCount val="2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</c:numCache>
            </c:numRef>
          </c:xVal>
          <c:yVal>
            <c:numRef>
              <c:f>Figure5!$G$12:$G$37</c:f>
              <c:numCache>
                <c:formatCode>0.000</c:formatCode>
                <c:ptCount val="26"/>
                <c:pt idx="0">
                  <c:v>50.3</c:v>
                </c:pt>
                <c:pt idx="1">
                  <c:v>50.9</c:v>
                </c:pt>
                <c:pt idx="2">
                  <c:v>52.4</c:v>
                </c:pt>
                <c:pt idx="3">
                  <c:v>53.8</c:v>
                </c:pt>
                <c:pt idx="4">
                  <c:v>54.7</c:v>
                </c:pt>
                <c:pt idx="5">
                  <c:v>54.8</c:v>
                </c:pt>
                <c:pt idx="6">
                  <c:v>54.5</c:v>
                </c:pt>
                <c:pt idx="7">
                  <c:v>54</c:v>
                </c:pt>
                <c:pt idx="8">
                  <c:v>54.1</c:v>
                </c:pt>
                <c:pt idx="9">
                  <c:v>54.8</c:v>
                </c:pt>
                <c:pt idx="10">
                  <c:v>56.4</c:v>
                </c:pt>
                <c:pt idx="11">
                  <c:v>57.8</c:v>
                </c:pt>
                <c:pt idx="12">
                  <c:v>57.3</c:v>
                </c:pt>
                <c:pt idx="13">
                  <c:v>56.7</c:v>
                </c:pt>
                <c:pt idx="14">
                  <c:v>56.2</c:v>
                </c:pt>
                <c:pt idx="15">
                  <c:v>56.1</c:v>
                </c:pt>
                <c:pt idx="16">
                  <c:v>57.2</c:v>
                </c:pt>
                <c:pt idx="17">
                  <c:v>58.7</c:v>
                </c:pt>
                <c:pt idx="18">
                  <c:v>59.8</c:v>
                </c:pt>
                <c:pt idx="19">
                  <c:v>60.2</c:v>
                </c:pt>
                <c:pt idx="20">
                  <c:v>60.1</c:v>
                </c:pt>
                <c:pt idx="21">
                  <c:v>59.3</c:v>
                </c:pt>
                <c:pt idx="22">
                  <c:v>59.2</c:v>
                </c:pt>
                <c:pt idx="23">
                  <c:v>60.9</c:v>
                </c:pt>
                <c:pt idx="24">
                  <c:v>62.8</c:v>
                </c:pt>
                <c:pt idx="25">
                  <c:v>63.5</c:v>
                </c:pt>
              </c:numCache>
            </c:numRef>
          </c:yVal>
        </c:ser>
        <c:axId val="88153088"/>
        <c:axId val="88154880"/>
      </c:scatterChart>
      <c:valAx>
        <c:axId val="8815308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88154880"/>
        <c:crosses val="autoZero"/>
        <c:crossBetween val="midCat"/>
      </c:valAx>
      <c:valAx>
        <c:axId val="88154880"/>
        <c:scaling>
          <c:orientation val="minMax"/>
          <c:max val="75"/>
          <c:min val="4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88153088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lang="en-IN"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0748404083558956E-2"/>
          <c:y val="2.875156506496759E-2"/>
          <c:w val="0.70315805161578815"/>
          <c:h val="0.79466013744748365"/>
        </c:manualLayout>
      </c:layout>
      <c:scatterChart>
        <c:scatterStyle val="lineMarker"/>
        <c:ser>
          <c:idx val="0"/>
          <c:order val="0"/>
          <c:tx>
            <c:v>XbarChart</c:v>
          </c:tx>
          <c:marker>
            <c:symbol val="none"/>
          </c:marker>
          <c:xVal>
            <c:numRef>
              <c:f>Figure7!$A$3:$A$22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Figure7!$J$3:$J$22</c:f>
              <c:numCache>
                <c:formatCode>0.000</c:formatCode>
                <c:ptCount val="20"/>
                <c:pt idx="0">
                  <c:v>10.116</c:v>
                </c:pt>
                <c:pt idx="1">
                  <c:v>10.094000000000001</c:v>
                </c:pt>
                <c:pt idx="2">
                  <c:v>10.096</c:v>
                </c:pt>
                <c:pt idx="3">
                  <c:v>10.11</c:v>
                </c:pt>
                <c:pt idx="4">
                  <c:v>10.046000000000001</c:v>
                </c:pt>
                <c:pt idx="5">
                  <c:v>10.136000000000001</c:v>
                </c:pt>
                <c:pt idx="6">
                  <c:v>10.138</c:v>
                </c:pt>
                <c:pt idx="7">
                  <c:v>10.1</c:v>
                </c:pt>
                <c:pt idx="8">
                  <c:v>10.074000000000002</c:v>
                </c:pt>
                <c:pt idx="9">
                  <c:v>10.110000000000001</c:v>
                </c:pt>
                <c:pt idx="10">
                  <c:v>10.084</c:v>
                </c:pt>
                <c:pt idx="11">
                  <c:v>10.086</c:v>
                </c:pt>
                <c:pt idx="12">
                  <c:v>10.036</c:v>
                </c:pt>
                <c:pt idx="13">
                  <c:v>10.123999999999999</c:v>
                </c:pt>
                <c:pt idx="14">
                  <c:v>10.050000000000001</c:v>
                </c:pt>
                <c:pt idx="15">
                  <c:v>10.098000000000001</c:v>
                </c:pt>
                <c:pt idx="16">
                  <c:v>10.032</c:v>
                </c:pt>
                <c:pt idx="17">
                  <c:v>10.129999999999999</c:v>
                </c:pt>
                <c:pt idx="18">
                  <c:v>10.082000000000001</c:v>
                </c:pt>
                <c:pt idx="19">
                  <c:v>10.065999999999999</c:v>
                </c:pt>
              </c:numCache>
            </c:numRef>
          </c:yVal>
        </c:ser>
        <c:ser>
          <c:idx val="1"/>
          <c:order val="1"/>
          <c:tx>
            <c:v>LCL</c:v>
          </c:tx>
          <c:marker>
            <c:symbol val="none"/>
          </c:marker>
          <c:xVal>
            <c:numRef>
              <c:f>Figure7!$A$3:$A$22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Figure7!$R$3:$R$22</c:f>
              <c:numCache>
                <c:formatCode>0.000</c:formatCode>
                <c:ptCount val="20"/>
                <c:pt idx="0">
                  <c:v>9.9886100000000013</c:v>
                </c:pt>
                <c:pt idx="1">
                  <c:v>9.9886100000000013</c:v>
                </c:pt>
                <c:pt idx="2">
                  <c:v>9.9886100000000013</c:v>
                </c:pt>
                <c:pt idx="3">
                  <c:v>9.9886100000000013</c:v>
                </c:pt>
                <c:pt idx="4">
                  <c:v>9.9886100000000013</c:v>
                </c:pt>
                <c:pt idx="5">
                  <c:v>9.9886100000000013</c:v>
                </c:pt>
                <c:pt idx="6">
                  <c:v>9.9886100000000013</c:v>
                </c:pt>
                <c:pt idx="7">
                  <c:v>9.9886100000000013</c:v>
                </c:pt>
                <c:pt idx="8">
                  <c:v>9.9886100000000013</c:v>
                </c:pt>
                <c:pt idx="9">
                  <c:v>9.9886100000000013</c:v>
                </c:pt>
                <c:pt idx="10">
                  <c:v>9.9886100000000013</c:v>
                </c:pt>
                <c:pt idx="11">
                  <c:v>9.9886100000000013</c:v>
                </c:pt>
                <c:pt idx="12">
                  <c:v>9.9886100000000013</c:v>
                </c:pt>
                <c:pt idx="13">
                  <c:v>9.9886100000000013</c:v>
                </c:pt>
                <c:pt idx="14">
                  <c:v>9.9886100000000013</c:v>
                </c:pt>
                <c:pt idx="15">
                  <c:v>9.9886100000000013</c:v>
                </c:pt>
                <c:pt idx="16">
                  <c:v>9.9886100000000013</c:v>
                </c:pt>
                <c:pt idx="17">
                  <c:v>9.9886100000000013</c:v>
                </c:pt>
                <c:pt idx="18">
                  <c:v>9.9886100000000013</c:v>
                </c:pt>
                <c:pt idx="19">
                  <c:v>9.9886100000000013</c:v>
                </c:pt>
              </c:numCache>
            </c:numRef>
          </c:yVal>
        </c:ser>
        <c:ser>
          <c:idx val="2"/>
          <c:order val="2"/>
          <c:tx>
            <c:v>UCL</c:v>
          </c:tx>
          <c:marker>
            <c:symbol val="none"/>
          </c:marker>
          <c:xVal>
            <c:numRef>
              <c:f>Figure7!$A$3:$A$22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Figure7!$S$3:$S$22</c:f>
              <c:numCache>
                <c:formatCode>0.000</c:formatCode>
                <c:ptCount val="20"/>
                <c:pt idx="0">
                  <c:v>10.19219</c:v>
                </c:pt>
                <c:pt idx="1">
                  <c:v>10.19219</c:v>
                </c:pt>
                <c:pt idx="2">
                  <c:v>10.19219</c:v>
                </c:pt>
                <c:pt idx="3">
                  <c:v>10.19219</c:v>
                </c:pt>
                <c:pt idx="4">
                  <c:v>10.19219</c:v>
                </c:pt>
                <c:pt idx="5">
                  <c:v>10.19219</c:v>
                </c:pt>
                <c:pt idx="6">
                  <c:v>10.19219</c:v>
                </c:pt>
                <c:pt idx="7">
                  <c:v>10.19219</c:v>
                </c:pt>
                <c:pt idx="8">
                  <c:v>10.19219</c:v>
                </c:pt>
                <c:pt idx="9">
                  <c:v>10.19219</c:v>
                </c:pt>
                <c:pt idx="10">
                  <c:v>10.19219</c:v>
                </c:pt>
                <c:pt idx="11">
                  <c:v>10.19219</c:v>
                </c:pt>
                <c:pt idx="12">
                  <c:v>10.19219</c:v>
                </c:pt>
                <c:pt idx="13">
                  <c:v>10.19219</c:v>
                </c:pt>
                <c:pt idx="14">
                  <c:v>10.19219</c:v>
                </c:pt>
                <c:pt idx="15">
                  <c:v>10.19219</c:v>
                </c:pt>
                <c:pt idx="16">
                  <c:v>10.19219</c:v>
                </c:pt>
                <c:pt idx="17">
                  <c:v>10.19219</c:v>
                </c:pt>
                <c:pt idx="18">
                  <c:v>10.19219</c:v>
                </c:pt>
                <c:pt idx="19">
                  <c:v>10.19219</c:v>
                </c:pt>
              </c:numCache>
            </c:numRef>
          </c:yVal>
        </c:ser>
        <c:axId val="77645696"/>
        <c:axId val="77647232"/>
      </c:scatterChart>
      <c:valAx>
        <c:axId val="7764569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77647232"/>
        <c:crosses val="autoZero"/>
        <c:crossBetween val="midCat"/>
      </c:valAx>
      <c:valAx>
        <c:axId val="77647232"/>
        <c:scaling>
          <c:orientation val="minMax"/>
        </c:scaling>
        <c:axPos val="l"/>
        <c:majorGridlines/>
        <c:numFmt formatCode="0.000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77645696"/>
        <c:crosses val="autoZero"/>
        <c:crossBetween val="midCat"/>
      </c:valAx>
    </c:plotArea>
    <c:legend>
      <c:legendPos val="r"/>
      <c:txPr>
        <a:bodyPr/>
        <a:lstStyle/>
        <a:p>
          <a:pPr>
            <a:defRPr lang="en-IN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RbarChart</c:v>
          </c:tx>
          <c:marker>
            <c:symbol val="none"/>
          </c:marker>
          <c:xVal>
            <c:numRef>
              <c:f>Figure7!$A$3:$A$22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Figure7!$K$3:$K$22</c:f>
              <c:numCache>
                <c:formatCode>0.00</c:formatCode>
                <c:ptCount val="20"/>
                <c:pt idx="0">
                  <c:v>7.0000000000000284E-2</c:v>
                </c:pt>
                <c:pt idx="1">
                  <c:v>7.0000000000000284E-2</c:v>
                </c:pt>
                <c:pt idx="2">
                  <c:v>0.21000000000000085</c:v>
                </c:pt>
                <c:pt idx="3">
                  <c:v>0.19000000000000128</c:v>
                </c:pt>
                <c:pt idx="4">
                  <c:v>0.25999999999999979</c:v>
                </c:pt>
                <c:pt idx="5">
                  <c:v>0.16999999999999993</c:v>
                </c:pt>
                <c:pt idx="6">
                  <c:v>0.16999999999999993</c:v>
                </c:pt>
                <c:pt idx="7">
                  <c:v>0.25999999999999979</c:v>
                </c:pt>
                <c:pt idx="8">
                  <c:v>0.17999999999999972</c:v>
                </c:pt>
                <c:pt idx="9">
                  <c:v>0.13999999999999879</c:v>
                </c:pt>
                <c:pt idx="10">
                  <c:v>0.10999999999999943</c:v>
                </c:pt>
                <c:pt idx="11">
                  <c:v>0.37999999999999901</c:v>
                </c:pt>
                <c:pt idx="12">
                  <c:v>0.13999999999999879</c:v>
                </c:pt>
                <c:pt idx="13">
                  <c:v>0.17000000000000171</c:v>
                </c:pt>
                <c:pt idx="14">
                  <c:v>0.17999999999999972</c:v>
                </c:pt>
                <c:pt idx="15">
                  <c:v>0.1899999999999995</c:v>
                </c:pt>
                <c:pt idx="16">
                  <c:v>0.17999999999999972</c:v>
                </c:pt>
                <c:pt idx="17">
                  <c:v>0.16999999999999993</c:v>
                </c:pt>
                <c:pt idx="18">
                  <c:v>0.12000000000000099</c:v>
                </c:pt>
                <c:pt idx="19">
                  <c:v>0.14999999999999858</c:v>
                </c:pt>
              </c:numCache>
            </c:numRef>
          </c:yVal>
        </c:ser>
        <c:ser>
          <c:idx val="1"/>
          <c:order val="1"/>
          <c:tx>
            <c:v>LCL</c:v>
          </c:tx>
          <c:marker>
            <c:symbol val="none"/>
          </c:marker>
          <c:xVal>
            <c:numRef>
              <c:f>Figure7!$A$3:$A$22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Figure7!$T$3:$T$22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</c:ser>
        <c:ser>
          <c:idx val="2"/>
          <c:order val="2"/>
          <c:tx>
            <c:v>RCL</c:v>
          </c:tx>
          <c:marker>
            <c:symbol val="none"/>
          </c:marker>
          <c:xVal>
            <c:numRef>
              <c:f>Figure7!$A$3:$A$22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Figure7!$U$3:$U$22</c:f>
              <c:numCache>
                <c:formatCode>0.000</c:formatCode>
                <c:ptCount val="20"/>
                <c:pt idx="0">
                  <c:v>0.37030499999999977</c:v>
                </c:pt>
                <c:pt idx="1">
                  <c:v>0.37030499999999977</c:v>
                </c:pt>
                <c:pt idx="2">
                  <c:v>0.37030499999999977</c:v>
                </c:pt>
                <c:pt idx="3">
                  <c:v>0.37030499999999977</c:v>
                </c:pt>
                <c:pt idx="4">
                  <c:v>0.37030499999999977</c:v>
                </c:pt>
                <c:pt idx="5">
                  <c:v>0.37030499999999977</c:v>
                </c:pt>
                <c:pt idx="6">
                  <c:v>0.37030499999999977</c:v>
                </c:pt>
                <c:pt idx="7">
                  <c:v>0.37030499999999977</c:v>
                </c:pt>
                <c:pt idx="8">
                  <c:v>0.37030499999999977</c:v>
                </c:pt>
                <c:pt idx="9">
                  <c:v>0.37030499999999977</c:v>
                </c:pt>
                <c:pt idx="10">
                  <c:v>0.37030499999999977</c:v>
                </c:pt>
                <c:pt idx="11">
                  <c:v>0.37030499999999977</c:v>
                </c:pt>
                <c:pt idx="12">
                  <c:v>0.37030499999999977</c:v>
                </c:pt>
                <c:pt idx="13">
                  <c:v>0.37030499999999977</c:v>
                </c:pt>
                <c:pt idx="14">
                  <c:v>0.37030499999999977</c:v>
                </c:pt>
                <c:pt idx="15">
                  <c:v>0.37030499999999977</c:v>
                </c:pt>
                <c:pt idx="16">
                  <c:v>0.37030499999999977</c:v>
                </c:pt>
                <c:pt idx="17">
                  <c:v>0.37030499999999977</c:v>
                </c:pt>
                <c:pt idx="18">
                  <c:v>0.37030499999999977</c:v>
                </c:pt>
                <c:pt idx="19">
                  <c:v>0.37030499999999977</c:v>
                </c:pt>
              </c:numCache>
            </c:numRef>
          </c:yVal>
        </c:ser>
        <c:axId val="88232320"/>
        <c:axId val="88233856"/>
      </c:scatterChart>
      <c:valAx>
        <c:axId val="8823232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88233856"/>
        <c:crosses val="autoZero"/>
        <c:crossBetween val="midCat"/>
      </c:valAx>
      <c:valAx>
        <c:axId val="88233856"/>
        <c:scaling>
          <c:orientation val="minMax"/>
        </c:scaling>
        <c:axPos val="l"/>
        <c:majorGridlines/>
        <c:numFmt formatCode="0.00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88232320"/>
        <c:crosses val="autoZero"/>
        <c:crossBetween val="midCat"/>
      </c:valAx>
    </c:plotArea>
    <c:legend>
      <c:legendPos val="r"/>
      <c:txPr>
        <a:bodyPr/>
        <a:lstStyle/>
        <a:p>
          <a:pPr>
            <a:defRPr lang="en-IN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1</xdr:row>
      <xdr:rowOff>171450</xdr:rowOff>
    </xdr:from>
    <xdr:to>
      <xdr:col>18</xdr:col>
      <xdr:colOff>600075</xdr:colOff>
      <xdr:row>19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</xdr:row>
      <xdr:rowOff>171450</xdr:rowOff>
    </xdr:from>
    <xdr:to>
      <xdr:col>17</xdr:col>
      <xdr:colOff>600075</xdr:colOff>
      <xdr:row>19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133350</xdr:rowOff>
    </xdr:from>
    <xdr:to>
      <xdr:col>15</xdr:col>
      <xdr:colOff>323850</xdr:colOff>
      <xdr:row>14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85725</xdr:colOff>
      <xdr:row>1</xdr:row>
      <xdr:rowOff>171450</xdr:rowOff>
    </xdr:from>
    <xdr:to>
      <xdr:col>18</xdr:col>
      <xdr:colOff>600075</xdr:colOff>
      <xdr:row>19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1</xdr:row>
      <xdr:rowOff>171450</xdr:rowOff>
    </xdr:from>
    <xdr:to>
      <xdr:col>18</xdr:col>
      <xdr:colOff>600075</xdr:colOff>
      <xdr:row>19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0</xdr:row>
      <xdr:rowOff>142875</xdr:rowOff>
    </xdr:from>
    <xdr:to>
      <xdr:col>18</xdr:col>
      <xdr:colOff>333375</xdr:colOff>
      <xdr:row>18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9525</xdr:colOff>
      <xdr:row>0</xdr:row>
      <xdr:rowOff>38100</xdr:rowOff>
    </xdr:from>
    <xdr:to>
      <xdr:col>32</xdr:col>
      <xdr:colOff>561975</xdr:colOff>
      <xdr:row>11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11</xdr:row>
      <xdr:rowOff>104774</xdr:rowOff>
    </xdr:from>
    <xdr:to>
      <xdr:col>32</xdr:col>
      <xdr:colOff>600074</xdr:colOff>
      <xdr:row>25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5"/>
  <sheetViews>
    <sheetView topLeftCell="A4" workbookViewId="0">
      <selection sqref="A1:V45"/>
    </sheetView>
  </sheetViews>
  <sheetFormatPr defaultRowHeight="15"/>
  <cols>
    <col min="1" max="1" width="7.28515625" customWidth="1"/>
    <col min="2" max="2" width="7.85546875" customWidth="1"/>
    <col min="3" max="4" width="12.7109375" style="2" customWidth="1"/>
    <col min="5" max="5" width="11.140625" customWidth="1"/>
    <col min="6" max="6" width="13.42578125" customWidth="1"/>
    <col min="7" max="7" width="16.140625" customWidth="1"/>
  </cols>
  <sheetData>
    <row r="1" spans="1:7" ht="19.5" thickBot="1">
      <c r="A1" s="3" t="s">
        <v>8</v>
      </c>
    </row>
    <row r="2" spans="1:7" ht="18.75">
      <c r="A2" s="42" t="s">
        <v>2</v>
      </c>
      <c r="B2" s="44" t="s">
        <v>3</v>
      </c>
      <c r="C2" s="46" t="s">
        <v>4</v>
      </c>
      <c r="D2" s="47"/>
      <c r="E2" s="48" t="s">
        <v>5</v>
      </c>
      <c r="F2" s="49"/>
      <c r="G2" s="50" t="s">
        <v>6</v>
      </c>
    </row>
    <row r="3" spans="1:7" ht="19.5" thickBot="1">
      <c r="A3" s="43"/>
      <c r="B3" s="45"/>
      <c r="C3" s="4" t="s">
        <v>0</v>
      </c>
      <c r="D3" s="5" t="s">
        <v>1</v>
      </c>
      <c r="E3" s="4" t="s">
        <v>0</v>
      </c>
      <c r="F3" s="5" t="s">
        <v>1</v>
      </c>
      <c r="G3" s="51"/>
    </row>
    <row r="4" spans="1:7" ht="18.75">
      <c r="A4" s="6">
        <v>1</v>
      </c>
      <c r="B4" s="7">
        <v>1955</v>
      </c>
      <c r="C4" s="8">
        <v>27.23</v>
      </c>
      <c r="D4" s="9">
        <v>0.71</v>
      </c>
      <c r="E4" s="10">
        <v>1137</v>
      </c>
      <c r="F4" s="11">
        <v>7420</v>
      </c>
      <c r="G4" s="6">
        <v>1064</v>
      </c>
    </row>
    <row r="5" spans="1:7" ht="18.75">
      <c r="A5" s="12">
        <v>2</v>
      </c>
      <c r="B5" s="13">
        <v>1956</v>
      </c>
      <c r="C5" s="14">
        <v>29.27</v>
      </c>
      <c r="D5" s="15">
        <v>0.77</v>
      </c>
      <c r="E5" s="16">
        <v>1163</v>
      </c>
      <c r="F5" s="17">
        <v>8178</v>
      </c>
      <c r="G5" s="12">
        <v>1128</v>
      </c>
    </row>
    <row r="6" spans="1:7" ht="18.75">
      <c r="A6" s="12">
        <v>3</v>
      </c>
      <c r="B6" s="13">
        <v>1957</v>
      </c>
      <c r="C6" s="14">
        <v>28.31</v>
      </c>
      <c r="D6" s="15">
        <v>0.77</v>
      </c>
      <c r="E6" s="16">
        <v>1180</v>
      </c>
      <c r="F6" s="17">
        <v>8434</v>
      </c>
      <c r="G6" s="12">
        <v>847</v>
      </c>
    </row>
    <row r="7" spans="1:7" ht="18.75">
      <c r="A7" s="12">
        <v>4</v>
      </c>
      <c r="B7" s="13">
        <v>1958</v>
      </c>
      <c r="C7" s="14">
        <v>30.1</v>
      </c>
      <c r="D7" s="15">
        <v>0.74</v>
      </c>
      <c r="E7" s="16">
        <v>1250</v>
      </c>
      <c r="F7" s="17">
        <v>9304</v>
      </c>
      <c r="G7" s="12">
        <v>1063</v>
      </c>
    </row>
    <row r="8" spans="1:7" ht="18.75">
      <c r="A8" s="12">
        <v>5</v>
      </c>
      <c r="B8" s="13">
        <v>1959</v>
      </c>
      <c r="C8" s="14">
        <v>30.81</v>
      </c>
      <c r="D8" s="15">
        <v>0.83</v>
      </c>
      <c r="E8" s="16">
        <v>1244</v>
      </c>
      <c r="F8" s="17">
        <v>8605</v>
      </c>
      <c r="G8" s="12">
        <v>1030</v>
      </c>
    </row>
    <row r="9" spans="1:7" ht="18.75">
      <c r="A9" s="12">
        <v>6</v>
      </c>
      <c r="B9" s="13">
        <v>1960</v>
      </c>
      <c r="C9" s="14">
        <v>29.61</v>
      </c>
      <c r="D9" s="15">
        <v>0.91</v>
      </c>
      <c r="E9" s="16">
        <v>1238</v>
      </c>
      <c r="F9" s="17">
        <v>8888</v>
      </c>
      <c r="G9" s="12">
        <v>851</v>
      </c>
    </row>
    <row r="10" spans="1:7" ht="18.75">
      <c r="A10" s="12">
        <v>7</v>
      </c>
      <c r="B10" s="13">
        <v>1961</v>
      </c>
      <c r="C10" s="14">
        <v>33.92</v>
      </c>
      <c r="D10" s="15">
        <v>0.96</v>
      </c>
      <c r="E10" s="16">
        <v>1239</v>
      </c>
      <c r="F10" s="17">
        <v>8139</v>
      </c>
      <c r="G10" s="12">
        <v>1017</v>
      </c>
    </row>
    <row r="11" spans="1:7" ht="18.75">
      <c r="A11" s="12">
        <v>8</v>
      </c>
      <c r="B11" s="13">
        <v>1962</v>
      </c>
      <c r="C11" s="14">
        <v>34.75</v>
      </c>
      <c r="D11" s="15">
        <v>0.91</v>
      </c>
      <c r="E11" s="16">
        <v>1220</v>
      </c>
      <c r="F11" s="17">
        <v>9809</v>
      </c>
      <c r="G11" s="12">
        <v>1134</v>
      </c>
    </row>
    <row r="12" spans="1:7" ht="18.75">
      <c r="A12" s="12">
        <v>9</v>
      </c>
      <c r="B12" s="13">
        <v>1963</v>
      </c>
      <c r="C12" s="14">
        <v>33.57</v>
      </c>
      <c r="D12" s="15">
        <v>1.24</v>
      </c>
      <c r="E12" s="16">
        <v>1292</v>
      </c>
      <c r="F12" s="17">
        <v>8701</v>
      </c>
      <c r="G12" s="12">
        <v>891</v>
      </c>
    </row>
    <row r="13" spans="1:7" ht="18.75">
      <c r="A13" s="12">
        <v>10</v>
      </c>
      <c r="B13" s="13">
        <v>1964</v>
      </c>
      <c r="C13" s="14">
        <v>34.6</v>
      </c>
      <c r="D13" s="15">
        <v>1.45</v>
      </c>
      <c r="E13" s="16">
        <v>1447</v>
      </c>
      <c r="F13" s="17">
        <v>7477</v>
      </c>
      <c r="G13" s="12">
        <v>920</v>
      </c>
    </row>
    <row r="14" spans="1:7" ht="18.75">
      <c r="A14" s="12">
        <v>11</v>
      </c>
      <c r="B14" s="13">
        <v>1965</v>
      </c>
      <c r="C14" s="14">
        <v>31.4</v>
      </c>
      <c r="D14" s="15">
        <v>1.36</v>
      </c>
      <c r="E14" s="16">
        <v>1262</v>
      </c>
      <c r="F14" s="17">
        <v>8602</v>
      </c>
      <c r="G14" s="12">
        <v>680</v>
      </c>
    </row>
    <row r="15" spans="1:7" ht="18.75">
      <c r="A15" s="12">
        <v>12</v>
      </c>
      <c r="B15" s="13">
        <v>1966</v>
      </c>
      <c r="C15" s="14">
        <v>33.229999999999997</v>
      </c>
      <c r="D15" s="15">
        <v>1.08</v>
      </c>
      <c r="E15" s="16">
        <v>1328</v>
      </c>
      <c r="F15" s="17">
        <v>7778</v>
      </c>
      <c r="G15" s="12">
        <v>948</v>
      </c>
    </row>
    <row r="16" spans="1:7" ht="18.75">
      <c r="A16" s="12">
        <v>13</v>
      </c>
      <c r="B16" s="13">
        <v>1967</v>
      </c>
      <c r="C16" s="14">
        <v>33.99</v>
      </c>
      <c r="D16" s="15">
        <v>1.23</v>
      </c>
      <c r="E16" s="16">
        <v>1375</v>
      </c>
      <c r="F16" s="17">
        <v>8200</v>
      </c>
      <c r="G16" s="12">
        <v>817</v>
      </c>
    </row>
    <row r="17" spans="1:7" ht="18.75">
      <c r="A17" s="12">
        <v>14</v>
      </c>
      <c r="B17" s="13">
        <v>1968</v>
      </c>
      <c r="C17" s="14">
        <v>28.49</v>
      </c>
      <c r="D17" s="15">
        <v>1.56</v>
      </c>
      <c r="E17" s="16">
        <v>1231</v>
      </c>
      <c r="F17" s="17">
        <v>8180</v>
      </c>
      <c r="G17" s="12">
        <v>787</v>
      </c>
    </row>
    <row r="18" spans="1:7" ht="18.75">
      <c r="A18" s="12">
        <v>15</v>
      </c>
      <c r="B18" s="13">
        <v>1969</v>
      </c>
      <c r="C18" s="14">
        <v>34.69</v>
      </c>
      <c r="D18" s="15">
        <v>1.58</v>
      </c>
      <c r="E18" s="16">
        <v>1248</v>
      </c>
      <c r="F18" s="17">
        <v>7074</v>
      </c>
      <c r="G18" s="12">
        <v>990</v>
      </c>
    </row>
    <row r="19" spans="1:7" ht="18.75">
      <c r="A19" s="12">
        <v>16</v>
      </c>
      <c r="B19" s="13">
        <v>1970</v>
      </c>
      <c r="C19" s="14">
        <v>35.21</v>
      </c>
      <c r="D19" s="15">
        <v>1.2</v>
      </c>
      <c r="E19" s="16">
        <v>1359</v>
      </c>
      <c r="F19" s="17">
        <v>7923</v>
      </c>
      <c r="G19" s="12">
        <v>956</v>
      </c>
    </row>
    <row r="20" spans="1:7" ht="18.75">
      <c r="A20" s="12">
        <v>17</v>
      </c>
      <c r="B20" s="13">
        <v>1971</v>
      </c>
      <c r="C20" s="14">
        <v>30.41</v>
      </c>
      <c r="D20" s="15">
        <v>1.19</v>
      </c>
      <c r="E20" s="16">
        <v>1551</v>
      </c>
      <c r="F20" s="17">
        <v>9914</v>
      </c>
      <c r="G20" s="12">
        <v>692</v>
      </c>
    </row>
    <row r="21" spans="1:7" ht="18.75">
      <c r="A21" s="12">
        <v>18</v>
      </c>
      <c r="B21" s="13">
        <v>1972</v>
      </c>
      <c r="C21" s="14">
        <v>29.28</v>
      </c>
      <c r="D21" s="15">
        <v>1.34</v>
      </c>
      <c r="E21" s="16">
        <v>1454</v>
      </c>
      <c r="F21" s="17">
        <v>8245</v>
      </c>
      <c r="G21" s="12">
        <v>727</v>
      </c>
    </row>
    <row r="22" spans="1:7" ht="18.75">
      <c r="A22" s="12">
        <v>19</v>
      </c>
      <c r="B22" s="13">
        <v>1973</v>
      </c>
      <c r="C22" s="14">
        <v>33.78</v>
      </c>
      <c r="D22" s="15">
        <v>1.78</v>
      </c>
      <c r="E22" s="16">
        <v>1653</v>
      </c>
      <c r="F22" s="17">
        <v>8284</v>
      </c>
      <c r="G22" s="12">
        <v>894</v>
      </c>
    </row>
    <row r="23" spans="1:7" ht="18.75">
      <c r="A23" s="12">
        <v>20</v>
      </c>
      <c r="B23" s="13">
        <v>1974</v>
      </c>
      <c r="C23" s="14">
        <v>35.53</v>
      </c>
      <c r="D23" s="15">
        <v>1.95</v>
      </c>
      <c r="E23" s="16">
        <v>1604</v>
      </c>
      <c r="F23" s="17">
        <v>8570</v>
      </c>
      <c r="G23" s="12">
        <v>848</v>
      </c>
    </row>
    <row r="24" spans="1:7" ht="18.75">
      <c r="A24" s="12">
        <v>21</v>
      </c>
      <c r="B24" s="13">
        <v>1975</v>
      </c>
      <c r="C24" s="14">
        <v>38.950000000000003</v>
      </c>
      <c r="D24" s="15">
        <v>1.71</v>
      </c>
      <c r="E24" s="16">
        <v>1657</v>
      </c>
      <c r="F24" s="17">
        <v>7577</v>
      </c>
      <c r="G24" s="12">
        <v>1104</v>
      </c>
    </row>
    <row r="25" spans="1:7" ht="18.75">
      <c r="A25" s="12">
        <v>22</v>
      </c>
      <c r="B25" s="13">
        <v>1976</v>
      </c>
      <c r="C25" s="14">
        <v>35.65</v>
      </c>
      <c r="D25" s="15">
        <v>1.79</v>
      </c>
      <c r="E25" s="16">
        <v>1410</v>
      </c>
      <c r="F25" s="17">
        <v>7727</v>
      </c>
      <c r="G25" s="12">
        <v>1024</v>
      </c>
    </row>
    <row r="26" spans="1:7" ht="18.75">
      <c r="A26" s="12">
        <v>23</v>
      </c>
      <c r="B26" s="13">
        <v>1977</v>
      </c>
      <c r="C26" s="14">
        <v>36.630000000000003</v>
      </c>
      <c r="D26" s="15">
        <v>1.95</v>
      </c>
      <c r="E26" s="16">
        <v>1565</v>
      </c>
      <c r="F26" s="17">
        <v>7940</v>
      </c>
      <c r="G26" s="12">
        <v>873</v>
      </c>
    </row>
    <row r="27" spans="1:7" ht="18.75">
      <c r="A27" s="12">
        <v>24</v>
      </c>
      <c r="B27" s="13">
        <v>1978</v>
      </c>
      <c r="C27" s="14">
        <v>39.79</v>
      </c>
      <c r="D27" s="15">
        <v>1.62</v>
      </c>
      <c r="E27" s="16">
        <v>1907</v>
      </c>
      <c r="F27" s="17">
        <v>7067</v>
      </c>
      <c r="G27" s="12">
        <v>1150</v>
      </c>
    </row>
    <row r="28" spans="1:7" ht="18.75">
      <c r="A28" s="12">
        <v>25</v>
      </c>
      <c r="B28" s="13">
        <v>1979</v>
      </c>
      <c r="C28" s="14">
        <v>34.69</v>
      </c>
      <c r="D28" s="15">
        <v>1.39</v>
      </c>
      <c r="E28" s="16">
        <v>1859</v>
      </c>
      <c r="F28" s="17">
        <v>8222</v>
      </c>
      <c r="G28" s="12">
        <v>743</v>
      </c>
    </row>
    <row r="29" spans="1:7" ht="18.75">
      <c r="A29" s="12">
        <v>26</v>
      </c>
      <c r="B29" s="13">
        <v>1980</v>
      </c>
      <c r="C29" s="14">
        <v>36</v>
      </c>
      <c r="D29" s="15">
        <v>1.72</v>
      </c>
      <c r="E29" s="16">
        <v>1991</v>
      </c>
      <c r="F29" s="17">
        <v>7859</v>
      </c>
      <c r="G29" s="12">
        <v>884</v>
      </c>
    </row>
    <row r="30" spans="1:7" ht="18.75">
      <c r="A30" s="12">
        <v>27</v>
      </c>
      <c r="B30" s="13">
        <v>1981</v>
      </c>
      <c r="C30" s="14">
        <v>38.24</v>
      </c>
      <c r="D30" s="15">
        <v>2.21</v>
      </c>
      <c r="E30" s="16">
        <v>2102</v>
      </c>
      <c r="F30" s="17">
        <v>9142</v>
      </c>
      <c r="G30" s="12">
        <v>945</v>
      </c>
    </row>
    <row r="31" spans="1:7" ht="18.75">
      <c r="A31" s="12">
        <v>28</v>
      </c>
      <c r="B31" s="13">
        <v>1982</v>
      </c>
      <c r="C31" s="14">
        <v>36.380000000000003</v>
      </c>
      <c r="D31" s="15">
        <v>2.0499999999999998</v>
      </c>
      <c r="E31" s="16">
        <v>2156</v>
      </c>
      <c r="F31" s="17">
        <v>7922</v>
      </c>
      <c r="G31" s="12">
        <v>819</v>
      </c>
    </row>
    <row r="32" spans="1:7" ht="18.75">
      <c r="A32" s="12">
        <v>29</v>
      </c>
      <c r="B32" s="13">
        <v>1983</v>
      </c>
      <c r="C32" s="14">
        <v>41.63</v>
      </c>
      <c r="D32" s="15">
        <v>1.72</v>
      </c>
      <c r="E32" s="16">
        <v>2161</v>
      </c>
      <c r="F32" s="17">
        <v>7332</v>
      </c>
      <c r="G32" s="12">
        <v>1198</v>
      </c>
    </row>
    <row r="33" spans="1:7" ht="18.75">
      <c r="A33" s="12">
        <v>30</v>
      </c>
      <c r="B33" s="13">
        <v>1984</v>
      </c>
      <c r="C33" s="14">
        <v>34.979999999999997</v>
      </c>
      <c r="D33" s="15">
        <v>1.7</v>
      </c>
      <c r="E33" s="16">
        <v>2021</v>
      </c>
      <c r="F33" s="17">
        <v>7322</v>
      </c>
      <c r="G33" s="12">
        <v>734</v>
      </c>
    </row>
    <row r="34" spans="1:7" ht="18.75">
      <c r="A34" s="12">
        <v>31</v>
      </c>
      <c r="B34" s="13">
        <v>1985</v>
      </c>
      <c r="C34" s="14">
        <v>34.520000000000003</v>
      </c>
      <c r="D34" s="15">
        <v>1.65</v>
      </c>
      <c r="E34" s="16">
        <v>2264</v>
      </c>
      <c r="F34" s="17">
        <v>7483</v>
      </c>
      <c r="G34" s="12">
        <v>865</v>
      </c>
    </row>
    <row r="35" spans="1:7" ht="18.75">
      <c r="A35" s="12">
        <v>32</v>
      </c>
      <c r="B35" s="13">
        <v>1986</v>
      </c>
      <c r="C35" s="14">
        <v>34.590000000000003</v>
      </c>
      <c r="D35" s="15">
        <v>1.68</v>
      </c>
      <c r="E35" s="16">
        <v>1951</v>
      </c>
      <c r="F35" s="17">
        <v>5754</v>
      </c>
      <c r="G35" s="12">
        <v>868</v>
      </c>
    </row>
    <row r="36" spans="1:7" ht="18.75">
      <c r="A36" s="12">
        <v>33</v>
      </c>
      <c r="B36" s="13">
        <v>1987</v>
      </c>
      <c r="C36" s="14">
        <v>32.07</v>
      </c>
      <c r="D36" s="15">
        <v>1.77</v>
      </c>
      <c r="E36" s="16">
        <v>2258</v>
      </c>
      <c r="F36" s="17">
        <v>6902</v>
      </c>
      <c r="G36" s="12">
        <v>954</v>
      </c>
    </row>
    <row r="37" spans="1:7" ht="18.75">
      <c r="A37" s="12">
        <v>34</v>
      </c>
      <c r="B37" s="13">
        <v>1988</v>
      </c>
      <c r="C37" s="14">
        <v>42.18</v>
      </c>
      <c r="D37" s="15">
        <v>1.96</v>
      </c>
      <c r="E37" s="16">
        <v>2572</v>
      </c>
      <c r="F37" s="17">
        <v>7690</v>
      </c>
      <c r="G37" s="12">
        <v>1144</v>
      </c>
    </row>
    <row r="38" spans="1:7" ht="18.75">
      <c r="A38" s="12">
        <v>35</v>
      </c>
      <c r="B38" s="13">
        <v>1989</v>
      </c>
      <c r="C38" s="14">
        <v>42.06</v>
      </c>
      <c r="D38" s="15">
        <v>2.1</v>
      </c>
      <c r="E38" s="16">
        <v>2403</v>
      </c>
      <c r="F38" s="17">
        <v>7699</v>
      </c>
      <c r="G38" s="12">
        <v>1343</v>
      </c>
    </row>
    <row r="39" spans="1:7" ht="18.75">
      <c r="A39" s="12">
        <v>36</v>
      </c>
      <c r="B39" s="13">
        <v>1990</v>
      </c>
      <c r="C39" s="14">
        <v>40.36</v>
      </c>
      <c r="D39" s="15">
        <v>2.2799999999999998</v>
      </c>
      <c r="E39" s="16">
        <v>2442</v>
      </c>
      <c r="F39" s="17">
        <v>7281</v>
      </c>
      <c r="G39" s="12">
        <v>982</v>
      </c>
    </row>
    <row r="40" spans="1:7" ht="18.75">
      <c r="A40" s="12">
        <v>37</v>
      </c>
      <c r="B40" s="13">
        <v>1991</v>
      </c>
      <c r="C40" s="14">
        <v>39.36</v>
      </c>
      <c r="D40" s="15">
        <v>2.36</v>
      </c>
      <c r="E40" s="16">
        <v>2400</v>
      </c>
      <c r="F40" s="17">
        <v>7496</v>
      </c>
      <c r="G40" s="12">
        <v>981</v>
      </c>
    </row>
    <row r="41" spans="1:7" ht="18.75">
      <c r="A41" s="12">
        <v>38</v>
      </c>
      <c r="B41" s="13">
        <v>1992</v>
      </c>
      <c r="C41" s="14">
        <v>36.04</v>
      </c>
      <c r="D41" s="15">
        <v>1.71</v>
      </c>
      <c r="E41" s="16">
        <v>2495</v>
      </c>
      <c r="F41" s="17">
        <v>7107</v>
      </c>
      <c r="G41" s="12">
        <v>837</v>
      </c>
    </row>
    <row r="42" spans="1:7" ht="18.75">
      <c r="A42" s="12">
        <v>39</v>
      </c>
      <c r="B42" s="13">
        <v>1993</v>
      </c>
      <c r="C42" s="14">
        <v>35.47</v>
      </c>
      <c r="D42" s="15">
        <v>1.75</v>
      </c>
      <c r="E42" s="16">
        <v>2759</v>
      </c>
      <c r="F42" s="17">
        <v>7676</v>
      </c>
      <c r="G42" s="12">
        <v>817</v>
      </c>
    </row>
    <row r="43" spans="1:7" ht="18.75">
      <c r="A43" s="12">
        <v>40</v>
      </c>
      <c r="B43" s="13">
        <v>1994</v>
      </c>
      <c r="C43" s="14">
        <v>36.369999999999997</v>
      </c>
      <c r="D43" s="15">
        <v>2.09</v>
      </c>
      <c r="E43" s="16">
        <v>2609</v>
      </c>
      <c r="F43" s="17">
        <v>7150</v>
      </c>
      <c r="G43" s="12">
        <v>1018</v>
      </c>
    </row>
    <row r="44" spans="1:7" ht="19.5" thickBot="1">
      <c r="A44" s="18">
        <v>41</v>
      </c>
      <c r="B44" s="19">
        <v>1995</v>
      </c>
      <c r="C44" s="20">
        <v>36.92</v>
      </c>
      <c r="D44" s="21">
        <v>3.58</v>
      </c>
      <c r="E44" s="22">
        <v>2498</v>
      </c>
      <c r="F44" s="23">
        <v>7303</v>
      </c>
      <c r="G44" s="18">
        <v>971</v>
      </c>
    </row>
    <row r="45" spans="1:7" ht="18.75">
      <c r="A45" s="3" t="s">
        <v>7</v>
      </c>
      <c r="B45" s="24"/>
      <c r="C45" s="25"/>
      <c r="D45" s="25"/>
      <c r="E45" s="24"/>
      <c r="F45" s="24"/>
      <c r="G45" s="24"/>
    </row>
  </sheetData>
  <mergeCells count="5">
    <mergeCell ref="A2:A3"/>
    <mergeCell ref="B2:B3"/>
    <mergeCell ref="C2:D2"/>
    <mergeCell ref="E2:F2"/>
    <mergeCell ref="G2:G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3"/>
  <sheetViews>
    <sheetView workbookViewId="0">
      <selection sqref="A1:R63"/>
    </sheetView>
  </sheetViews>
  <sheetFormatPr defaultRowHeight="15"/>
  <cols>
    <col min="2" max="2" width="10.85546875" customWidth="1"/>
    <col min="3" max="4" width="13.5703125" customWidth="1"/>
    <col min="5" max="5" width="16.140625" customWidth="1"/>
    <col min="6" max="6" width="18" customWidth="1"/>
  </cols>
  <sheetData>
    <row r="1" spans="1:6" ht="15.75" thickBot="1">
      <c r="B1" s="2"/>
      <c r="C1" s="2"/>
    </row>
    <row r="2" spans="1:6" ht="18.75">
      <c r="A2" s="44" t="s">
        <v>3</v>
      </c>
      <c r="B2" s="46" t="s">
        <v>4</v>
      </c>
      <c r="C2" s="47"/>
      <c r="D2" s="48" t="s">
        <v>5</v>
      </c>
      <c r="E2" s="49"/>
      <c r="F2" s="50" t="s">
        <v>6</v>
      </c>
    </row>
    <row r="3" spans="1:6" ht="19.5" thickBot="1">
      <c r="A3" s="45"/>
      <c r="B3" s="4" t="s">
        <v>0</v>
      </c>
      <c r="C3" s="5" t="s">
        <v>1</v>
      </c>
      <c r="D3" s="4" t="s">
        <v>0</v>
      </c>
      <c r="E3" s="5" t="s">
        <v>1</v>
      </c>
      <c r="F3" s="51"/>
    </row>
    <row r="4" spans="1:6" ht="18.75">
      <c r="A4" s="7">
        <v>1955</v>
      </c>
      <c r="B4" s="8">
        <v>27.23</v>
      </c>
      <c r="C4" s="9">
        <v>0.71</v>
      </c>
      <c r="D4" s="10">
        <v>1137</v>
      </c>
      <c r="E4" s="11">
        <v>7420</v>
      </c>
      <c r="F4" s="6">
        <v>1064</v>
      </c>
    </row>
    <row r="5" spans="1:6" ht="18.75">
      <c r="A5" s="13">
        <v>1956</v>
      </c>
      <c r="B5" s="14">
        <v>29.27</v>
      </c>
      <c r="C5" s="15">
        <v>0.77</v>
      </c>
      <c r="D5" s="16">
        <v>1163</v>
      </c>
      <c r="E5" s="17">
        <v>8178</v>
      </c>
      <c r="F5" s="12">
        <v>1128</v>
      </c>
    </row>
    <row r="6" spans="1:6" ht="18.75">
      <c r="A6" s="13">
        <v>1957</v>
      </c>
      <c r="B6" s="14">
        <v>28.31</v>
      </c>
      <c r="C6" s="15">
        <v>0.77</v>
      </c>
      <c r="D6" s="16">
        <v>1180</v>
      </c>
      <c r="E6" s="17">
        <v>8434</v>
      </c>
      <c r="F6" s="12">
        <v>847</v>
      </c>
    </row>
    <row r="7" spans="1:6" ht="18.75">
      <c r="A7" s="13">
        <v>1958</v>
      </c>
      <c r="B7" s="14">
        <v>30.1</v>
      </c>
      <c r="C7" s="15">
        <v>0.74</v>
      </c>
      <c r="D7" s="16">
        <v>1250</v>
      </c>
      <c r="E7" s="17">
        <v>9304</v>
      </c>
      <c r="F7" s="12">
        <v>1063</v>
      </c>
    </row>
    <row r="8" spans="1:6" ht="18.75">
      <c r="A8" s="13">
        <v>1959</v>
      </c>
      <c r="B8" s="14">
        <v>30.81</v>
      </c>
      <c r="C8" s="15">
        <v>0.83</v>
      </c>
      <c r="D8" s="16">
        <v>1244</v>
      </c>
      <c r="E8" s="17">
        <v>8605</v>
      </c>
      <c r="F8" s="12">
        <v>1030</v>
      </c>
    </row>
    <row r="9" spans="1:6" ht="18.75">
      <c r="A9" s="13">
        <v>1960</v>
      </c>
      <c r="B9" s="14">
        <v>29.61</v>
      </c>
      <c r="C9" s="15">
        <v>0.91</v>
      </c>
      <c r="D9" s="16">
        <v>1238</v>
      </c>
      <c r="E9" s="17">
        <v>8888</v>
      </c>
      <c r="F9" s="12">
        <v>851</v>
      </c>
    </row>
    <row r="10" spans="1:6" ht="18.75">
      <c r="A10" s="13">
        <v>1961</v>
      </c>
      <c r="B10" s="14">
        <v>33.92</v>
      </c>
      <c r="C10" s="15">
        <v>0.96</v>
      </c>
      <c r="D10" s="16">
        <v>1239</v>
      </c>
      <c r="E10" s="17">
        <v>8139</v>
      </c>
      <c r="F10" s="12">
        <v>1017</v>
      </c>
    </row>
    <row r="11" spans="1:6" ht="18.75">
      <c r="A11" s="13">
        <v>1962</v>
      </c>
      <c r="B11" s="14">
        <v>34.75</v>
      </c>
      <c r="C11" s="15">
        <v>0.91</v>
      </c>
      <c r="D11" s="16">
        <v>1220</v>
      </c>
      <c r="E11" s="17">
        <v>9809</v>
      </c>
      <c r="F11" s="12">
        <v>1134</v>
      </c>
    </row>
    <row r="12" spans="1:6" ht="18.75">
      <c r="A12" s="13">
        <v>1963</v>
      </c>
      <c r="B12" s="14">
        <v>33.57</v>
      </c>
      <c r="C12" s="15">
        <v>1.24</v>
      </c>
      <c r="D12" s="16">
        <v>1292</v>
      </c>
      <c r="E12" s="17">
        <v>8701</v>
      </c>
      <c r="F12" s="12">
        <v>891</v>
      </c>
    </row>
    <row r="13" spans="1:6" ht="18.75">
      <c r="A13" s="13">
        <v>1964</v>
      </c>
      <c r="B13" s="14">
        <v>34.6</v>
      </c>
      <c r="C13" s="15">
        <v>1.45</v>
      </c>
      <c r="D13" s="16">
        <v>1447</v>
      </c>
      <c r="E13" s="17">
        <v>7477</v>
      </c>
      <c r="F13" s="12">
        <v>920</v>
      </c>
    </row>
    <row r="14" spans="1:6" ht="18.75">
      <c r="A14" s="13">
        <v>1965</v>
      </c>
      <c r="B14" s="14">
        <v>31.4</v>
      </c>
      <c r="C14" s="15">
        <v>1.36</v>
      </c>
      <c r="D14" s="16">
        <v>1262</v>
      </c>
      <c r="E14" s="17">
        <v>8602</v>
      </c>
      <c r="F14" s="12">
        <v>680</v>
      </c>
    </row>
    <row r="15" spans="1:6" ht="18.75">
      <c r="A15" s="13">
        <v>1966</v>
      </c>
      <c r="B15" s="14">
        <v>33.229999999999997</v>
      </c>
      <c r="C15" s="15">
        <v>1.08</v>
      </c>
      <c r="D15" s="16">
        <v>1328</v>
      </c>
      <c r="E15" s="17">
        <v>7778</v>
      </c>
      <c r="F15" s="12">
        <v>948</v>
      </c>
    </row>
    <row r="16" spans="1:6" ht="18.75">
      <c r="A16" s="13">
        <v>1967</v>
      </c>
      <c r="B16" s="14">
        <v>33.99</v>
      </c>
      <c r="C16" s="15">
        <v>1.23</v>
      </c>
      <c r="D16" s="16">
        <v>1375</v>
      </c>
      <c r="E16" s="17">
        <v>8200</v>
      </c>
      <c r="F16" s="12">
        <v>817</v>
      </c>
    </row>
    <row r="17" spans="1:6" ht="18.75">
      <c r="A17" s="13">
        <v>1968</v>
      </c>
      <c r="B17" s="14">
        <v>28.49</v>
      </c>
      <c r="C17" s="15">
        <v>1.56</v>
      </c>
      <c r="D17" s="16">
        <v>1231</v>
      </c>
      <c r="E17" s="17">
        <v>8180</v>
      </c>
      <c r="F17" s="12">
        <v>787</v>
      </c>
    </row>
    <row r="18" spans="1:6" ht="18.75">
      <c r="A18" s="13">
        <v>1969</v>
      </c>
      <c r="B18" s="14">
        <v>34.69</v>
      </c>
      <c r="C18" s="15">
        <v>1.58</v>
      </c>
      <c r="D18" s="16">
        <v>1248</v>
      </c>
      <c r="E18" s="17">
        <v>7074</v>
      </c>
      <c r="F18" s="12">
        <v>990</v>
      </c>
    </row>
    <row r="19" spans="1:6" ht="18.75">
      <c r="A19" s="13">
        <v>1970</v>
      </c>
      <c r="B19" s="14">
        <v>35.21</v>
      </c>
      <c r="C19" s="15">
        <v>1.2</v>
      </c>
      <c r="D19" s="16">
        <v>1359</v>
      </c>
      <c r="E19" s="17">
        <v>7923</v>
      </c>
      <c r="F19" s="12">
        <v>956</v>
      </c>
    </row>
    <row r="20" spans="1:6" ht="18.75">
      <c r="A20" s="13">
        <v>1971</v>
      </c>
      <c r="B20" s="14">
        <v>30.41</v>
      </c>
      <c r="C20" s="15">
        <v>1.19</v>
      </c>
      <c r="D20" s="16">
        <v>1551</v>
      </c>
      <c r="E20" s="17">
        <v>9914</v>
      </c>
      <c r="F20" s="12">
        <v>692</v>
      </c>
    </row>
    <row r="21" spans="1:6" ht="18.75">
      <c r="A21" s="13">
        <v>1972</v>
      </c>
      <c r="B21" s="14">
        <v>29.28</v>
      </c>
      <c r="C21" s="15">
        <v>1.34</v>
      </c>
      <c r="D21" s="16">
        <v>1454</v>
      </c>
      <c r="E21" s="17">
        <v>8245</v>
      </c>
      <c r="F21" s="12">
        <v>727</v>
      </c>
    </row>
    <row r="22" spans="1:6" ht="18.75">
      <c r="A22" s="13">
        <v>1973</v>
      </c>
      <c r="B22" s="14">
        <v>33.78</v>
      </c>
      <c r="C22" s="15">
        <v>1.78</v>
      </c>
      <c r="D22" s="16">
        <v>1653</v>
      </c>
      <c r="E22" s="17">
        <v>8284</v>
      </c>
      <c r="F22" s="12">
        <v>894</v>
      </c>
    </row>
    <row r="23" spans="1:6" ht="18.75">
      <c r="A23" s="13">
        <v>1974</v>
      </c>
      <c r="B23" s="14">
        <v>35.53</v>
      </c>
      <c r="C23" s="15">
        <v>1.95</v>
      </c>
      <c r="D23" s="16">
        <v>1604</v>
      </c>
      <c r="E23" s="17">
        <v>8570</v>
      </c>
      <c r="F23" s="12">
        <v>848</v>
      </c>
    </row>
    <row r="24" spans="1:6" ht="18.75">
      <c r="A24" s="13">
        <v>1975</v>
      </c>
      <c r="B24" s="14">
        <v>38.950000000000003</v>
      </c>
      <c r="C24" s="15">
        <v>1.71</v>
      </c>
      <c r="D24" s="16">
        <v>1657</v>
      </c>
      <c r="E24" s="17">
        <v>7577</v>
      </c>
      <c r="F24" s="12">
        <v>1104</v>
      </c>
    </row>
    <row r="25" spans="1:6" ht="18.75">
      <c r="A25" s="13">
        <v>1976</v>
      </c>
      <c r="B25" s="14">
        <v>35.65</v>
      </c>
      <c r="C25" s="15">
        <v>1.79</v>
      </c>
      <c r="D25" s="16">
        <v>1410</v>
      </c>
      <c r="E25" s="17">
        <v>7727</v>
      </c>
      <c r="F25" s="12">
        <v>1024</v>
      </c>
    </row>
    <row r="26" spans="1:6" ht="18.75">
      <c r="A26" s="13">
        <v>1977</v>
      </c>
      <c r="B26" s="14">
        <v>36.630000000000003</v>
      </c>
      <c r="C26" s="15">
        <v>1.95</v>
      </c>
      <c r="D26" s="16">
        <v>1565</v>
      </c>
      <c r="E26" s="17">
        <v>7940</v>
      </c>
      <c r="F26" s="12">
        <v>873</v>
      </c>
    </row>
    <row r="27" spans="1:6" ht="18.75">
      <c r="A27" s="13">
        <v>1978</v>
      </c>
      <c r="B27" s="14">
        <v>39.79</v>
      </c>
      <c r="C27" s="15">
        <v>1.62</v>
      </c>
      <c r="D27" s="16">
        <v>1907</v>
      </c>
      <c r="E27" s="17">
        <v>7067</v>
      </c>
      <c r="F27" s="12">
        <v>1150</v>
      </c>
    </row>
    <row r="28" spans="1:6" ht="18.75">
      <c r="A28" s="13">
        <v>1979</v>
      </c>
      <c r="B28" s="14">
        <v>34.69</v>
      </c>
      <c r="C28" s="15">
        <v>1.39</v>
      </c>
      <c r="D28" s="16">
        <v>1859</v>
      </c>
      <c r="E28" s="17">
        <v>8222</v>
      </c>
      <c r="F28" s="12">
        <v>743</v>
      </c>
    </row>
    <row r="29" spans="1:6" ht="18.75">
      <c r="A29" s="13">
        <v>1980</v>
      </c>
      <c r="B29" s="14">
        <v>36</v>
      </c>
      <c r="C29" s="15">
        <v>1.72</v>
      </c>
      <c r="D29" s="16">
        <v>1991</v>
      </c>
      <c r="E29" s="17">
        <v>7859</v>
      </c>
      <c r="F29" s="12">
        <v>884</v>
      </c>
    </row>
    <row r="30" spans="1:6" ht="18.75">
      <c r="A30" s="13">
        <v>1981</v>
      </c>
      <c r="B30" s="14">
        <v>38.24</v>
      </c>
      <c r="C30" s="15">
        <v>2.21</v>
      </c>
      <c r="D30" s="16">
        <v>2102</v>
      </c>
      <c r="E30" s="17">
        <v>9142</v>
      </c>
      <c r="F30" s="12">
        <v>945</v>
      </c>
    </row>
    <row r="31" spans="1:6" ht="18.75">
      <c r="A31" s="13">
        <v>1982</v>
      </c>
      <c r="B31" s="14">
        <v>36.380000000000003</v>
      </c>
      <c r="C31" s="15">
        <v>2.0499999999999998</v>
      </c>
      <c r="D31" s="16">
        <v>2156</v>
      </c>
      <c r="E31" s="17">
        <v>7922</v>
      </c>
      <c r="F31" s="12">
        <v>819</v>
      </c>
    </row>
    <row r="32" spans="1:6" ht="18.75">
      <c r="A32" s="13">
        <v>1983</v>
      </c>
      <c r="B32" s="14">
        <v>41.63</v>
      </c>
      <c r="C32" s="15">
        <v>1.72</v>
      </c>
      <c r="D32" s="16">
        <v>2161</v>
      </c>
      <c r="E32" s="17">
        <v>7332</v>
      </c>
      <c r="F32" s="12">
        <v>1198</v>
      </c>
    </row>
    <row r="33" spans="1:6" ht="18.75">
      <c r="A33" s="13">
        <v>1984</v>
      </c>
      <c r="B33" s="14">
        <v>34.979999999999997</v>
      </c>
      <c r="C33" s="15">
        <v>1.7</v>
      </c>
      <c r="D33" s="16">
        <v>2021</v>
      </c>
      <c r="E33" s="17">
        <v>7322</v>
      </c>
      <c r="F33" s="12">
        <v>734</v>
      </c>
    </row>
    <row r="34" spans="1:6" ht="18.75">
      <c r="A34" s="13">
        <v>1985</v>
      </c>
      <c r="B34" s="14">
        <v>34.520000000000003</v>
      </c>
      <c r="C34" s="15">
        <v>1.65</v>
      </c>
      <c r="D34" s="16">
        <v>2264</v>
      </c>
      <c r="E34" s="17">
        <v>7483</v>
      </c>
      <c r="F34" s="12">
        <v>865</v>
      </c>
    </row>
    <row r="35" spans="1:6" ht="18.75">
      <c r="A35" s="13">
        <v>1986</v>
      </c>
      <c r="B35" s="14">
        <v>34.590000000000003</v>
      </c>
      <c r="C35" s="15">
        <v>1.68</v>
      </c>
      <c r="D35" s="16">
        <v>1951</v>
      </c>
      <c r="E35" s="17">
        <v>5754</v>
      </c>
      <c r="F35" s="12">
        <v>868</v>
      </c>
    </row>
    <row r="36" spans="1:6" ht="18.75">
      <c r="A36" s="13">
        <v>1987</v>
      </c>
      <c r="B36" s="14">
        <v>32.07</v>
      </c>
      <c r="C36" s="15">
        <v>1.77</v>
      </c>
      <c r="D36" s="16">
        <v>2258</v>
      </c>
      <c r="E36" s="17">
        <v>6902</v>
      </c>
      <c r="F36" s="12">
        <v>954</v>
      </c>
    </row>
    <row r="37" spans="1:6" ht="18.75">
      <c r="A37" s="13">
        <v>1988</v>
      </c>
      <c r="B37" s="14">
        <v>42.18</v>
      </c>
      <c r="C37" s="15">
        <v>1.96</v>
      </c>
      <c r="D37" s="16">
        <v>2572</v>
      </c>
      <c r="E37" s="17">
        <v>7690</v>
      </c>
      <c r="F37" s="12">
        <v>1144</v>
      </c>
    </row>
    <row r="38" spans="1:6" ht="18.75">
      <c r="A38" s="13">
        <v>1989</v>
      </c>
      <c r="B38" s="14">
        <v>42.06</v>
      </c>
      <c r="C38" s="15">
        <v>2.1</v>
      </c>
      <c r="D38" s="16">
        <v>2403</v>
      </c>
      <c r="E38" s="17">
        <v>7699</v>
      </c>
      <c r="F38" s="12">
        <v>1343</v>
      </c>
    </row>
    <row r="39" spans="1:6" ht="18.75">
      <c r="A39" s="13">
        <v>1990</v>
      </c>
      <c r="B39" s="14">
        <v>40.36</v>
      </c>
      <c r="C39" s="15">
        <v>2.2799999999999998</v>
      </c>
      <c r="D39" s="16">
        <v>2442</v>
      </c>
      <c r="E39" s="17">
        <v>7281</v>
      </c>
      <c r="F39" s="12">
        <v>982</v>
      </c>
    </row>
    <row r="40" spans="1:6" ht="18.75">
      <c r="A40" s="13">
        <v>1991</v>
      </c>
      <c r="B40" s="14">
        <v>39.36</v>
      </c>
      <c r="C40" s="15">
        <v>2.36</v>
      </c>
      <c r="D40" s="16">
        <v>2400</v>
      </c>
      <c r="E40" s="17">
        <v>7496</v>
      </c>
      <c r="F40" s="12">
        <v>981</v>
      </c>
    </row>
    <row r="41" spans="1:6" ht="18.75">
      <c r="A41" s="13">
        <v>1992</v>
      </c>
      <c r="B41" s="14">
        <v>36.04</v>
      </c>
      <c r="C41" s="15">
        <v>1.71</v>
      </c>
      <c r="D41" s="16">
        <v>2495</v>
      </c>
      <c r="E41" s="17">
        <v>7107</v>
      </c>
      <c r="F41" s="12">
        <v>837</v>
      </c>
    </row>
    <row r="42" spans="1:6" ht="18.75">
      <c r="A42" s="13">
        <v>1993</v>
      </c>
      <c r="B42" s="14">
        <v>35.47</v>
      </c>
      <c r="C42" s="15">
        <v>1.75</v>
      </c>
      <c r="D42" s="16">
        <v>2759</v>
      </c>
      <c r="E42" s="17">
        <v>7676</v>
      </c>
      <c r="F42" s="12">
        <v>817</v>
      </c>
    </row>
    <row r="43" spans="1:6" ht="18.75">
      <c r="A43" s="13">
        <v>1994</v>
      </c>
      <c r="B43" s="14">
        <v>36.369999999999997</v>
      </c>
      <c r="C43" s="15">
        <v>2.09</v>
      </c>
      <c r="D43" s="16">
        <v>2609</v>
      </c>
      <c r="E43" s="17">
        <v>7150</v>
      </c>
      <c r="F43" s="12">
        <v>1018</v>
      </c>
    </row>
    <row r="44" spans="1:6" ht="19.5" thickBot="1">
      <c r="A44" s="19">
        <v>1995</v>
      </c>
      <c r="B44" s="20">
        <v>36.92</v>
      </c>
      <c r="C44" s="21">
        <v>3.58</v>
      </c>
      <c r="D44" s="22">
        <v>2498</v>
      </c>
      <c r="E44" s="23">
        <v>7303</v>
      </c>
      <c r="F44" s="18">
        <v>971</v>
      </c>
    </row>
    <row r="45" spans="1:6" ht="18.75">
      <c r="A45" s="24"/>
      <c r="B45" s="25"/>
      <c r="C45" s="25"/>
      <c r="D45" s="24"/>
      <c r="E45" s="24"/>
      <c r="F45" s="24"/>
    </row>
    <row r="46" spans="1:6">
      <c r="B46" s="2"/>
      <c r="C46" s="2"/>
    </row>
    <row r="47" spans="1:6">
      <c r="B47" s="2"/>
      <c r="C47" s="2"/>
    </row>
    <row r="48" spans="1:6">
      <c r="B48" s="2"/>
      <c r="C48" s="2"/>
    </row>
    <row r="49" spans="2:3">
      <c r="B49" s="2"/>
      <c r="C49" s="2"/>
    </row>
    <row r="50" spans="2:3">
      <c r="B50" s="2"/>
      <c r="C50" s="2"/>
    </row>
    <row r="51" spans="2:3">
      <c r="B51" s="2"/>
      <c r="C51" s="2"/>
    </row>
    <row r="52" spans="2:3">
      <c r="B52" s="2"/>
      <c r="C52" s="2"/>
    </row>
    <row r="53" spans="2:3">
      <c r="B53" s="2"/>
      <c r="C53" s="2"/>
    </row>
    <row r="54" spans="2:3">
      <c r="B54" s="2"/>
      <c r="C54" s="2"/>
    </row>
    <row r="55" spans="2:3">
      <c r="B55" s="2"/>
      <c r="C55" s="2"/>
    </row>
    <row r="56" spans="2:3">
      <c r="B56" s="2"/>
      <c r="C56" s="2"/>
    </row>
    <row r="57" spans="2:3">
      <c r="B57" s="2"/>
      <c r="C57" s="2"/>
    </row>
    <row r="58" spans="2:3">
      <c r="B58" s="2"/>
      <c r="C58" s="2"/>
    </row>
    <row r="59" spans="2:3">
      <c r="B59" s="2"/>
      <c r="C59" s="2"/>
    </row>
    <row r="60" spans="2:3">
      <c r="B60" s="2"/>
      <c r="C60" s="2"/>
    </row>
    <row r="61" spans="2:3">
      <c r="B61" s="2"/>
      <c r="C61" s="2"/>
    </row>
    <row r="62" spans="2:3">
      <c r="B62" s="2"/>
      <c r="C62" s="2"/>
    </row>
    <row r="63" spans="2:3">
      <c r="B63" s="2"/>
      <c r="C63" s="2"/>
    </row>
  </sheetData>
  <mergeCells count="4">
    <mergeCell ref="A2:A3"/>
    <mergeCell ref="B2:C2"/>
    <mergeCell ref="D2:E2"/>
    <mergeCell ref="F2:F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5"/>
  <sheetViews>
    <sheetView workbookViewId="0">
      <selection activeCell="I31" sqref="I31"/>
    </sheetView>
  </sheetViews>
  <sheetFormatPr defaultRowHeight="15"/>
  <cols>
    <col min="1" max="1" width="7.28515625" customWidth="1"/>
    <col min="2" max="2" width="7.85546875" customWidth="1"/>
    <col min="3" max="3" width="12.42578125" customWidth="1"/>
    <col min="4" max="4" width="12.85546875" customWidth="1"/>
    <col min="5" max="5" width="11" customWidth="1"/>
    <col min="6" max="6" width="13.140625" customWidth="1"/>
    <col min="7" max="7" width="16.7109375" customWidth="1"/>
  </cols>
  <sheetData>
    <row r="1" spans="1:7" ht="19.5" thickBot="1">
      <c r="A1" s="3" t="s">
        <v>8</v>
      </c>
      <c r="C1" s="2"/>
      <c r="D1" s="2"/>
    </row>
    <row r="2" spans="1:7" ht="18.75">
      <c r="A2" s="42" t="s">
        <v>2</v>
      </c>
      <c r="B2" s="44" t="s">
        <v>3</v>
      </c>
      <c r="C2" s="46" t="s">
        <v>4</v>
      </c>
      <c r="D2" s="47"/>
      <c r="E2" s="48" t="s">
        <v>5</v>
      </c>
      <c r="F2" s="49"/>
      <c r="G2" s="50" t="s">
        <v>6</v>
      </c>
    </row>
    <row r="3" spans="1:7" ht="19.5" thickBot="1">
      <c r="A3" s="43"/>
      <c r="B3" s="45"/>
      <c r="C3" s="4" t="s">
        <v>0</v>
      </c>
      <c r="D3" s="5" t="s">
        <v>1</v>
      </c>
      <c r="E3" s="4" t="s">
        <v>0</v>
      </c>
      <c r="F3" s="5" t="s">
        <v>1</v>
      </c>
      <c r="G3" s="51"/>
    </row>
    <row r="4" spans="1:7" ht="18.75">
      <c r="A4" s="6">
        <v>1</v>
      </c>
      <c r="B4" s="7">
        <v>1955</v>
      </c>
      <c r="C4" s="8">
        <v>27.23</v>
      </c>
      <c r="D4" s="9">
        <v>0.71</v>
      </c>
      <c r="E4" s="10">
        <v>1137</v>
      </c>
      <c r="F4" s="11">
        <v>7420</v>
      </c>
      <c r="G4" s="6">
        <v>1064</v>
      </c>
    </row>
    <row r="5" spans="1:7" ht="18.75">
      <c r="A5" s="12">
        <v>2</v>
      </c>
      <c r="B5" s="13">
        <v>1956</v>
      </c>
      <c r="C5" s="14">
        <v>29.27</v>
      </c>
      <c r="D5" s="15">
        <v>0.77</v>
      </c>
      <c r="E5" s="16">
        <v>1163</v>
      </c>
      <c r="F5" s="17">
        <v>8178</v>
      </c>
      <c r="G5" s="12">
        <v>1128</v>
      </c>
    </row>
    <row r="6" spans="1:7" ht="18.75">
      <c r="A6" s="12">
        <v>3</v>
      </c>
      <c r="B6" s="13">
        <v>1957</v>
      </c>
      <c r="C6" s="14">
        <v>28.31</v>
      </c>
      <c r="D6" s="15">
        <v>0.77</v>
      </c>
      <c r="E6" s="16">
        <v>1180</v>
      </c>
      <c r="F6" s="17">
        <v>8434</v>
      </c>
      <c r="G6" s="12">
        <v>847</v>
      </c>
    </row>
    <row r="7" spans="1:7" ht="18.75">
      <c r="A7" s="12">
        <v>4</v>
      </c>
      <c r="B7" s="13">
        <v>1958</v>
      </c>
      <c r="C7" s="14">
        <v>30.1</v>
      </c>
      <c r="D7" s="15">
        <v>0.74</v>
      </c>
      <c r="E7" s="16">
        <v>1250</v>
      </c>
      <c r="F7" s="17">
        <v>9304</v>
      </c>
      <c r="G7" s="12">
        <v>1063</v>
      </c>
    </row>
    <row r="8" spans="1:7" ht="18.75">
      <c r="A8" s="12">
        <v>5</v>
      </c>
      <c r="B8" s="13">
        <v>1959</v>
      </c>
      <c r="C8" s="14">
        <v>30.81</v>
      </c>
      <c r="D8" s="15">
        <v>0.83</v>
      </c>
      <c r="E8" s="16">
        <v>1244</v>
      </c>
      <c r="F8" s="17">
        <v>8605</v>
      </c>
      <c r="G8" s="12">
        <v>1030</v>
      </c>
    </row>
    <row r="9" spans="1:7" ht="18.75">
      <c r="A9" s="12">
        <v>6</v>
      </c>
      <c r="B9" s="13">
        <v>1960</v>
      </c>
      <c r="C9" s="14">
        <v>29.61</v>
      </c>
      <c r="D9" s="15">
        <v>0.91</v>
      </c>
      <c r="E9" s="16">
        <v>1238</v>
      </c>
      <c r="F9" s="17">
        <v>8888</v>
      </c>
      <c r="G9" s="12">
        <v>851</v>
      </c>
    </row>
    <row r="10" spans="1:7" ht="18.75">
      <c r="A10" s="12">
        <v>7</v>
      </c>
      <c r="B10" s="13">
        <v>1961</v>
      </c>
      <c r="C10" s="14">
        <v>33.92</v>
      </c>
      <c r="D10" s="15">
        <v>0.96</v>
      </c>
      <c r="E10" s="16">
        <v>1239</v>
      </c>
      <c r="F10" s="17">
        <v>8139</v>
      </c>
      <c r="G10" s="12">
        <v>1017</v>
      </c>
    </row>
    <row r="11" spans="1:7" ht="18.75">
      <c r="A11" s="12">
        <v>8</v>
      </c>
      <c r="B11" s="13">
        <v>1962</v>
      </c>
      <c r="C11" s="14">
        <v>34.75</v>
      </c>
      <c r="D11" s="15">
        <v>0.91</v>
      </c>
      <c r="E11" s="16">
        <v>1220</v>
      </c>
      <c r="F11" s="17">
        <v>9809</v>
      </c>
      <c r="G11" s="12">
        <v>1134</v>
      </c>
    </row>
    <row r="12" spans="1:7" ht="18.75">
      <c r="A12" s="12">
        <v>9</v>
      </c>
      <c r="B12" s="13">
        <v>1963</v>
      </c>
      <c r="C12" s="14">
        <v>33.57</v>
      </c>
      <c r="D12" s="15">
        <v>1.24</v>
      </c>
      <c r="E12" s="16">
        <v>1292</v>
      </c>
      <c r="F12" s="17">
        <v>8701</v>
      </c>
      <c r="G12" s="12">
        <v>891</v>
      </c>
    </row>
    <row r="13" spans="1:7" ht="18.75">
      <c r="A13" s="12">
        <v>10</v>
      </c>
      <c r="B13" s="13">
        <v>1964</v>
      </c>
      <c r="C13" s="14">
        <v>34.6</v>
      </c>
      <c r="D13" s="15">
        <v>1.45</v>
      </c>
      <c r="E13" s="16">
        <v>1447</v>
      </c>
      <c r="F13" s="17">
        <v>7477</v>
      </c>
      <c r="G13" s="12">
        <v>920</v>
      </c>
    </row>
    <row r="14" spans="1:7" ht="18.75">
      <c r="A14" s="12">
        <v>11</v>
      </c>
      <c r="B14" s="13">
        <v>1965</v>
      </c>
      <c r="C14" s="14">
        <v>31.4</v>
      </c>
      <c r="D14" s="15">
        <v>1.36</v>
      </c>
      <c r="E14" s="16">
        <v>1262</v>
      </c>
      <c r="F14" s="17">
        <v>8602</v>
      </c>
      <c r="G14" s="12">
        <v>680</v>
      </c>
    </row>
    <row r="15" spans="1:7" ht="18.75">
      <c r="A15" s="12">
        <v>12</v>
      </c>
      <c r="B15" s="13">
        <v>1966</v>
      </c>
      <c r="C15" s="14">
        <v>33.229999999999997</v>
      </c>
      <c r="D15" s="15">
        <v>1.08</v>
      </c>
      <c r="E15" s="16">
        <v>1328</v>
      </c>
      <c r="F15" s="17">
        <v>7778</v>
      </c>
      <c r="G15" s="12">
        <v>948</v>
      </c>
    </row>
    <row r="16" spans="1:7" ht="18.75">
      <c r="A16" s="12">
        <v>13</v>
      </c>
      <c r="B16" s="13">
        <v>1967</v>
      </c>
      <c r="C16" s="14">
        <v>33.99</v>
      </c>
      <c r="D16" s="15">
        <v>1.23</v>
      </c>
      <c r="E16" s="16">
        <v>1375</v>
      </c>
      <c r="F16" s="17">
        <v>8200</v>
      </c>
      <c r="G16" s="12">
        <v>817</v>
      </c>
    </row>
    <row r="17" spans="1:7" ht="18.75">
      <c r="A17" s="12">
        <v>14</v>
      </c>
      <c r="B17" s="13">
        <v>1968</v>
      </c>
      <c r="C17" s="14">
        <v>28.49</v>
      </c>
      <c r="D17" s="15">
        <v>1.56</v>
      </c>
      <c r="E17" s="16">
        <v>1231</v>
      </c>
      <c r="F17" s="17">
        <v>8180</v>
      </c>
      <c r="G17" s="12">
        <v>787</v>
      </c>
    </row>
    <row r="18" spans="1:7" ht="18.75">
      <c r="A18" s="12">
        <v>15</v>
      </c>
      <c r="B18" s="13">
        <v>1969</v>
      </c>
      <c r="C18" s="14">
        <v>34.69</v>
      </c>
      <c r="D18" s="15">
        <v>1.58</v>
      </c>
      <c r="E18" s="16">
        <v>1248</v>
      </c>
      <c r="F18" s="17">
        <v>7074</v>
      </c>
      <c r="G18" s="12">
        <v>990</v>
      </c>
    </row>
    <row r="19" spans="1:7" ht="18.75">
      <c r="A19" s="12">
        <v>16</v>
      </c>
      <c r="B19" s="13">
        <v>1970</v>
      </c>
      <c r="C19" s="14">
        <v>35.21</v>
      </c>
      <c r="D19" s="15">
        <v>1.2</v>
      </c>
      <c r="E19" s="16">
        <v>1359</v>
      </c>
      <c r="F19" s="17">
        <v>7923</v>
      </c>
      <c r="G19" s="12">
        <v>956</v>
      </c>
    </row>
    <row r="20" spans="1:7" ht="18.75">
      <c r="A20" s="12">
        <v>17</v>
      </c>
      <c r="B20" s="13">
        <v>1971</v>
      </c>
      <c r="C20" s="14">
        <v>30.41</v>
      </c>
      <c r="D20" s="15">
        <v>1.19</v>
      </c>
      <c r="E20" s="16">
        <v>1551</v>
      </c>
      <c r="F20" s="17">
        <v>9914</v>
      </c>
      <c r="G20" s="12">
        <v>692</v>
      </c>
    </row>
    <row r="21" spans="1:7" ht="18.75">
      <c r="A21" s="12">
        <v>18</v>
      </c>
      <c r="B21" s="13">
        <v>1972</v>
      </c>
      <c r="C21" s="14">
        <v>29.28</v>
      </c>
      <c r="D21" s="15">
        <v>1.34</v>
      </c>
      <c r="E21" s="16">
        <v>1454</v>
      </c>
      <c r="F21" s="17">
        <v>8245</v>
      </c>
      <c r="G21" s="12">
        <v>727</v>
      </c>
    </row>
    <row r="22" spans="1:7" ht="18.75">
      <c r="A22" s="12">
        <v>19</v>
      </c>
      <c r="B22" s="13">
        <v>1973</v>
      </c>
      <c r="C22" s="14">
        <v>33.78</v>
      </c>
      <c r="D22" s="15">
        <v>1.78</v>
      </c>
      <c r="E22" s="16">
        <v>1653</v>
      </c>
      <c r="F22" s="17">
        <v>8284</v>
      </c>
      <c r="G22" s="12">
        <v>894</v>
      </c>
    </row>
    <row r="23" spans="1:7" ht="18.75">
      <c r="A23" s="12">
        <v>20</v>
      </c>
      <c r="B23" s="13">
        <v>1974</v>
      </c>
      <c r="C23" s="14">
        <v>35.53</v>
      </c>
      <c r="D23" s="15">
        <v>1.95</v>
      </c>
      <c r="E23" s="16">
        <v>1604</v>
      </c>
      <c r="F23" s="17">
        <v>8570</v>
      </c>
      <c r="G23" s="12">
        <v>848</v>
      </c>
    </row>
    <row r="24" spans="1:7" ht="18.75">
      <c r="A24" s="12">
        <v>21</v>
      </c>
      <c r="B24" s="13">
        <v>1975</v>
      </c>
      <c r="C24" s="14">
        <v>38.950000000000003</v>
      </c>
      <c r="D24" s="15">
        <v>1.71</v>
      </c>
      <c r="E24" s="16">
        <v>1657</v>
      </c>
      <c r="F24" s="17">
        <v>7577</v>
      </c>
      <c r="G24" s="12">
        <v>1104</v>
      </c>
    </row>
    <row r="25" spans="1:7" ht="18.75">
      <c r="A25" s="12">
        <v>22</v>
      </c>
      <c r="B25" s="13">
        <v>1976</v>
      </c>
      <c r="C25" s="14">
        <v>35.65</v>
      </c>
      <c r="D25" s="15">
        <v>1.79</v>
      </c>
      <c r="E25" s="16">
        <v>1410</v>
      </c>
      <c r="F25" s="17">
        <v>7727</v>
      </c>
      <c r="G25" s="12">
        <v>1024</v>
      </c>
    </row>
    <row r="26" spans="1:7" ht="18.75">
      <c r="A26" s="12">
        <v>23</v>
      </c>
      <c r="B26" s="13">
        <v>1977</v>
      </c>
      <c r="C26" s="14">
        <v>36.630000000000003</v>
      </c>
      <c r="D26" s="15">
        <v>1.95</v>
      </c>
      <c r="E26" s="16">
        <v>1565</v>
      </c>
      <c r="F26" s="17">
        <v>7940</v>
      </c>
      <c r="G26" s="12">
        <v>873</v>
      </c>
    </row>
    <row r="27" spans="1:7" ht="18.75">
      <c r="A27" s="12">
        <v>24</v>
      </c>
      <c r="B27" s="13">
        <v>1978</v>
      </c>
      <c r="C27" s="14">
        <v>39.79</v>
      </c>
      <c r="D27" s="15">
        <v>1.62</v>
      </c>
      <c r="E27" s="16">
        <v>1907</v>
      </c>
      <c r="F27" s="17">
        <v>7067</v>
      </c>
      <c r="G27" s="12">
        <v>1150</v>
      </c>
    </row>
    <row r="28" spans="1:7" ht="18.75">
      <c r="A28" s="12">
        <v>25</v>
      </c>
      <c r="B28" s="13">
        <v>1979</v>
      </c>
      <c r="C28" s="14">
        <v>34.69</v>
      </c>
      <c r="D28" s="15">
        <v>1.39</v>
      </c>
      <c r="E28" s="16">
        <v>1859</v>
      </c>
      <c r="F28" s="17">
        <v>8222</v>
      </c>
      <c r="G28" s="12">
        <v>743</v>
      </c>
    </row>
    <row r="29" spans="1:7" ht="18.75">
      <c r="A29" s="12">
        <v>26</v>
      </c>
      <c r="B29" s="13">
        <v>1980</v>
      </c>
      <c r="C29" s="14">
        <v>36</v>
      </c>
      <c r="D29" s="15">
        <v>1.72</v>
      </c>
      <c r="E29" s="16">
        <v>1991</v>
      </c>
      <c r="F29" s="17">
        <v>7859</v>
      </c>
      <c r="G29" s="12">
        <v>884</v>
      </c>
    </row>
    <row r="30" spans="1:7" ht="18.75">
      <c r="A30" s="12">
        <v>27</v>
      </c>
      <c r="B30" s="13">
        <v>1981</v>
      </c>
      <c r="C30" s="14">
        <v>38.24</v>
      </c>
      <c r="D30" s="15">
        <v>2.21</v>
      </c>
      <c r="E30" s="16">
        <v>2102</v>
      </c>
      <c r="F30" s="17">
        <v>9142</v>
      </c>
      <c r="G30" s="12">
        <v>945</v>
      </c>
    </row>
    <row r="31" spans="1:7" ht="18.75">
      <c r="A31" s="12">
        <v>28</v>
      </c>
      <c r="B31" s="13">
        <v>1982</v>
      </c>
      <c r="C31" s="14">
        <v>36.380000000000003</v>
      </c>
      <c r="D31" s="15">
        <v>2.0499999999999998</v>
      </c>
      <c r="E31" s="16">
        <v>2156</v>
      </c>
      <c r="F31" s="17">
        <v>7922</v>
      </c>
      <c r="G31" s="12">
        <v>819</v>
      </c>
    </row>
    <row r="32" spans="1:7" ht="18.75">
      <c r="A32" s="12">
        <v>29</v>
      </c>
      <c r="B32" s="13">
        <v>1983</v>
      </c>
      <c r="C32" s="14">
        <v>41.63</v>
      </c>
      <c r="D32" s="15">
        <v>1.72</v>
      </c>
      <c r="E32" s="16">
        <v>2161</v>
      </c>
      <c r="F32" s="17">
        <v>7332</v>
      </c>
      <c r="G32" s="12">
        <v>1198</v>
      </c>
    </row>
    <row r="33" spans="1:7" ht="18.75">
      <c r="A33" s="12">
        <v>30</v>
      </c>
      <c r="B33" s="13">
        <v>1984</v>
      </c>
      <c r="C33" s="14">
        <v>34.979999999999997</v>
      </c>
      <c r="D33" s="15">
        <v>1.7</v>
      </c>
      <c r="E33" s="16">
        <v>2021</v>
      </c>
      <c r="F33" s="17">
        <v>7322</v>
      </c>
      <c r="G33" s="12">
        <v>734</v>
      </c>
    </row>
    <row r="34" spans="1:7" ht="18.75">
      <c r="A34" s="12">
        <v>31</v>
      </c>
      <c r="B34" s="13">
        <v>1985</v>
      </c>
      <c r="C34" s="14">
        <v>34.520000000000003</v>
      </c>
      <c r="D34" s="15">
        <v>1.65</v>
      </c>
      <c r="E34" s="16">
        <v>2264</v>
      </c>
      <c r="F34" s="17">
        <v>7483</v>
      </c>
      <c r="G34" s="12">
        <v>865</v>
      </c>
    </row>
    <row r="35" spans="1:7" ht="18.75">
      <c r="A35" s="12">
        <v>32</v>
      </c>
      <c r="B35" s="13">
        <v>1986</v>
      </c>
      <c r="C35" s="14">
        <v>34.590000000000003</v>
      </c>
      <c r="D35" s="15">
        <v>1.68</v>
      </c>
      <c r="E35" s="16">
        <v>1951</v>
      </c>
      <c r="F35" s="17">
        <v>5754</v>
      </c>
      <c r="G35" s="12">
        <v>868</v>
      </c>
    </row>
    <row r="36" spans="1:7" ht="18.75">
      <c r="A36" s="12">
        <v>33</v>
      </c>
      <c r="B36" s="13">
        <v>1987</v>
      </c>
      <c r="C36" s="14">
        <v>32.07</v>
      </c>
      <c r="D36" s="15">
        <v>1.77</v>
      </c>
      <c r="E36" s="16">
        <v>2258</v>
      </c>
      <c r="F36" s="17">
        <v>6902</v>
      </c>
      <c r="G36" s="12">
        <v>954</v>
      </c>
    </row>
    <row r="37" spans="1:7" ht="18.75">
      <c r="A37" s="12">
        <v>34</v>
      </c>
      <c r="B37" s="13">
        <v>1988</v>
      </c>
      <c r="C37" s="14">
        <v>42.18</v>
      </c>
      <c r="D37" s="15">
        <v>1.96</v>
      </c>
      <c r="E37" s="16">
        <v>2572</v>
      </c>
      <c r="F37" s="17">
        <v>7690</v>
      </c>
      <c r="G37" s="12">
        <v>1144</v>
      </c>
    </row>
    <row r="38" spans="1:7" ht="18.75">
      <c r="A38" s="12">
        <v>35</v>
      </c>
      <c r="B38" s="13">
        <v>1989</v>
      </c>
      <c r="C38" s="14">
        <v>42.06</v>
      </c>
      <c r="D38" s="15">
        <v>2.1</v>
      </c>
      <c r="E38" s="16">
        <v>2403</v>
      </c>
      <c r="F38" s="17">
        <v>7699</v>
      </c>
      <c r="G38" s="12">
        <v>1343</v>
      </c>
    </row>
    <row r="39" spans="1:7" ht="18.75">
      <c r="A39" s="12">
        <v>36</v>
      </c>
      <c r="B39" s="13">
        <v>1990</v>
      </c>
      <c r="C39" s="14">
        <v>40.36</v>
      </c>
      <c r="D39" s="15">
        <v>2.2799999999999998</v>
      </c>
      <c r="E39" s="16">
        <v>2442</v>
      </c>
      <c r="F39" s="17">
        <v>7281</v>
      </c>
      <c r="G39" s="12">
        <v>982</v>
      </c>
    </row>
    <row r="40" spans="1:7" ht="18.75">
      <c r="A40" s="12">
        <v>37</v>
      </c>
      <c r="B40" s="13">
        <v>1991</v>
      </c>
      <c r="C40" s="14">
        <v>39.36</v>
      </c>
      <c r="D40" s="15">
        <v>2.36</v>
      </c>
      <c r="E40" s="16">
        <v>2400</v>
      </c>
      <c r="F40" s="17">
        <v>7496</v>
      </c>
      <c r="G40" s="12">
        <v>981</v>
      </c>
    </row>
    <row r="41" spans="1:7" ht="18.75">
      <c r="A41" s="12">
        <v>38</v>
      </c>
      <c r="B41" s="13">
        <v>1992</v>
      </c>
      <c r="C41" s="14">
        <v>36.04</v>
      </c>
      <c r="D41" s="15">
        <v>1.71</v>
      </c>
      <c r="E41" s="16">
        <v>2495</v>
      </c>
      <c r="F41" s="17">
        <v>7107</v>
      </c>
      <c r="G41" s="12">
        <v>837</v>
      </c>
    </row>
    <row r="42" spans="1:7" ht="18.75">
      <c r="A42" s="12">
        <v>39</v>
      </c>
      <c r="B42" s="13">
        <v>1993</v>
      </c>
      <c r="C42" s="14">
        <v>35.47</v>
      </c>
      <c r="D42" s="15">
        <v>1.75</v>
      </c>
      <c r="E42" s="16">
        <v>2759</v>
      </c>
      <c r="F42" s="17">
        <v>7676</v>
      </c>
      <c r="G42" s="12">
        <v>817</v>
      </c>
    </row>
    <row r="43" spans="1:7" ht="18.75">
      <c r="A43" s="12">
        <v>40</v>
      </c>
      <c r="B43" s="13">
        <v>1994</v>
      </c>
      <c r="C43" s="14">
        <v>36.369999999999997</v>
      </c>
      <c r="D43" s="15">
        <v>2.09</v>
      </c>
      <c r="E43" s="16">
        <v>2609</v>
      </c>
      <c r="F43" s="17">
        <v>7150</v>
      </c>
      <c r="G43" s="12">
        <v>1018</v>
      </c>
    </row>
    <row r="44" spans="1:7" ht="19.5" thickBot="1">
      <c r="A44" s="18">
        <v>41</v>
      </c>
      <c r="B44" s="19">
        <v>1995</v>
      </c>
      <c r="C44" s="20">
        <v>36.92</v>
      </c>
      <c r="D44" s="21">
        <v>3.58</v>
      </c>
      <c r="E44" s="22">
        <v>2498</v>
      </c>
      <c r="F44" s="23">
        <v>7303</v>
      </c>
      <c r="G44" s="18">
        <v>971</v>
      </c>
    </row>
    <row r="45" spans="1:7" ht="18.75">
      <c r="A45" s="3" t="s">
        <v>7</v>
      </c>
      <c r="B45" s="24"/>
      <c r="C45" s="25"/>
      <c r="D45" s="25"/>
      <c r="E45" s="24"/>
      <c r="F45" s="24"/>
      <c r="G45" s="24"/>
    </row>
  </sheetData>
  <mergeCells count="5">
    <mergeCell ref="A2:A3"/>
    <mergeCell ref="B2:B3"/>
    <mergeCell ref="C2:D2"/>
    <mergeCell ref="E2:F2"/>
    <mergeCell ref="G2:G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5"/>
  <sheetViews>
    <sheetView topLeftCell="A27" workbookViewId="0">
      <selection sqref="A1:G45"/>
    </sheetView>
  </sheetViews>
  <sheetFormatPr defaultRowHeight="15"/>
  <cols>
    <col min="1" max="1" width="7" customWidth="1"/>
    <col min="2" max="2" width="7.5703125" customWidth="1"/>
    <col min="3" max="3" width="11.28515625" customWidth="1"/>
    <col min="4" max="4" width="13" customWidth="1"/>
    <col min="5" max="5" width="11.7109375" customWidth="1"/>
    <col min="6" max="6" width="13.42578125" customWidth="1"/>
    <col min="7" max="7" width="17" customWidth="1"/>
  </cols>
  <sheetData>
    <row r="1" spans="1:7" ht="19.5" thickBot="1">
      <c r="A1" s="3" t="s">
        <v>8</v>
      </c>
      <c r="C1" s="2"/>
      <c r="D1" s="2"/>
    </row>
    <row r="2" spans="1:7" ht="18.75">
      <c r="A2" s="42" t="s">
        <v>2</v>
      </c>
      <c r="B2" s="44" t="s">
        <v>3</v>
      </c>
      <c r="C2" s="46" t="s">
        <v>4</v>
      </c>
      <c r="D2" s="47"/>
      <c r="E2" s="48" t="s">
        <v>5</v>
      </c>
      <c r="F2" s="49"/>
      <c r="G2" s="50" t="s">
        <v>6</v>
      </c>
    </row>
    <row r="3" spans="1:7" ht="19.5" thickBot="1">
      <c r="A3" s="43"/>
      <c r="B3" s="45"/>
      <c r="C3" s="4" t="s">
        <v>0</v>
      </c>
      <c r="D3" s="5" t="s">
        <v>1</v>
      </c>
      <c r="E3" s="4" t="s">
        <v>0</v>
      </c>
      <c r="F3" s="5" t="s">
        <v>1</v>
      </c>
      <c r="G3" s="51"/>
    </row>
    <row r="4" spans="1:7" ht="18.75">
      <c r="A4" s="6">
        <v>1</v>
      </c>
      <c r="B4" s="7">
        <v>1955</v>
      </c>
      <c r="C4" s="8">
        <v>27.23</v>
      </c>
      <c r="D4" s="9">
        <v>0.71</v>
      </c>
      <c r="E4" s="10">
        <v>1137</v>
      </c>
      <c r="F4" s="11">
        <v>7420</v>
      </c>
      <c r="G4" s="6">
        <v>1064</v>
      </c>
    </row>
    <row r="5" spans="1:7" ht="18.75">
      <c r="A5" s="12">
        <v>2</v>
      </c>
      <c r="B5" s="13">
        <v>1956</v>
      </c>
      <c r="C5" s="14">
        <v>29.27</v>
      </c>
      <c r="D5" s="15">
        <v>0.77</v>
      </c>
      <c r="E5" s="16">
        <v>1163</v>
      </c>
      <c r="F5" s="17">
        <v>8178</v>
      </c>
      <c r="G5" s="12">
        <v>1128</v>
      </c>
    </row>
    <row r="6" spans="1:7" ht="18.75">
      <c r="A6" s="12">
        <v>3</v>
      </c>
      <c r="B6" s="13">
        <v>1957</v>
      </c>
      <c r="C6" s="14">
        <v>28.31</v>
      </c>
      <c r="D6" s="15">
        <v>0.77</v>
      </c>
      <c r="E6" s="16">
        <v>1180</v>
      </c>
      <c r="F6" s="17">
        <v>8434</v>
      </c>
      <c r="G6" s="12">
        <v>847</v>
      </c>
    </row>
    <row r="7" spans="1:7" ht="18.75">
      <c r="A7" s="12">
        <v>4</v>
      </c>
      <c r="B7" s="13">
        <v>1958</v>
      </c>
      <c r="C7" s="14">
        <v>30.1</v>
      </c>
      <c r="D7" s="15">
        <v>0.74</v>
      </c>
      <c r="E7" s="16">
        <v>1250</v>
      </c>
      <c r="F7" s="17">
        <v>9304</v>
      </c>
      <c r="G7" s="12">
        <v>1063</v>
      </c>
    </row>
    <row r="8" spans="1:7" ht="18.75">
      <c r="A8" s="12">
        <v>5</v>
      </c>
      <c r="B8" s="13">
        <v>1959</v>
      </c>
      <c r="C8" s="14">
        <v>30.81</v>
      </c>
      <c r="D8" s="15">
        <v>0.83</v>
      </c>
      <c r="E8" s="16">
        <v>1244</v>
      </c>
      <c r="F8" s="17">
        <v>8605</v>
      </c>
      <c r="G8" s="12">
        <v>1030</v>
      </c>
    </row>
    <row r="9" spans="1:7" ht="18.75">
      <c r="A9" s="12">
        <v>6</v>
      </c>
      <c r="B9" s="13">
        <v>1960</v>
      </c>
      <c r="C9" s="14">
        <v>29.61</v>
      </c>
      <c r="D9" s="15">
        <v>0.91</v>
      </c>
      <c r="E9" s="16">
        <v>1238</v>
      </c>
      <c r="F9" s="17">
        <v>8888</v>
      </c>
      <c r="G9" s="12">
        <v>851</v>
      </c>
    </row>
    <row r="10" spans="1:7" ht="18.75">
      <c r="A10" s="12">
        <v>7</v>
      </c>
      <c r="B10" s="13">
        <v>1961</v>
      </c>
      <c r="C10" s="14">
        <v>33.92</v>
      </c>
      <c r="D10" s="15">
        <v>0.96</v>
      </c>
      <c r="E10" s="16">
        <v>1239</v>
      </c>
      <c r="F10" s="17">
        <v>8139</v>
      </c>
      <c r="G10" s="12">
        <v>1017</v>
      </c>
    </row>
    <row r="11" spans="1:7" ht="18.75">
      <c r="A11" s="12">
        <v>8</v>
      </c>
      <c r="B11" s="13">
        <v>1962</v>
      </c>
      <c r="C11" s="14">
        <v>34.75</v>
      </c>
      <c r="D11" s="15">
        <v>0.91</v>
      </c>
      <c r="E11" s="16">
        <v>1220</v>
      </c>
      <c r="F11" s="17">
        <v>9809</v>
      </c>
      <c r="G11" s="12">
        <v>1134</v>
      </c>
    </row>
    <row r="12" spans="1:7" ht="18.75">
      <c r="A12" s="12">
        <v>9</v>
      </c>
      <c r="B12" s="13">
        <v>1963</v>
      </c>
      <c r="C12" s="14">
        <v>33.57</v>
      </c>
      <c r="D12" s="15">
        <v>1.24</v>
      </c>
      <c r="E12" s="16">
        <v>1292</v>
      </c>
      <c r="F12" s="17">
        <v>8701</v>
      </c>
      <c r="G12" s="12">
        <v>891</v>
      </c>
    </row>
    <row r="13" spans="1:7" ht="18.75">
      <c r="A13" s="12">
        <v>10</v>
      </c>
      <c r="B13" s="13">
        <v>1964</v>
      </c>
      <c r="C13" s="14">
        <v>34.6</v>
      </c>
      <c r="D13" s="15">
        <v>1.45</v>
      </c>
      <c r="E13" s="16">
        <v>1447</v>
      </c>
      <c r="F13" s="17">
        <v>7477</v>
      </c>
      <c r="G13" s="12">
        <v>920</v>
      </c>
    </row>
    <row r="14" spans="1:7" ht="18.75">
      <c r="A14" s="12">
        <v>11</v>
      </c>
      <c r="B14" s="13">
        <v>1965</v>
      </c>
      <c r="C14" s="14">
        <v>31.4</v>
      </c>
      <c r="D14" s="15">
        <v>1.36</v>
      </c>
      <c r="E14" s="16">
        <v>1262</v>
      </c>
      <c r="F14" s="17">
        <v>8602</v>
      </c>
      <c r="G14" s="12">
        <v>680</v>
      </c>
    </row>
    <row r="15" spans="1:7" ht="18.75">
      <c r="A15" s="12">
        <v>12</v>
      </c>
      <c r="B15" s="13">
        <v>1966</v>
      </c>
      <c r="C15" s="14">
        <v>33.229999999999997</v>
      </c>
      <c r="D15" s="15">
        <v>1.08</v>
      </c>
      <c r="E15" s="16">
        <v>1328</v>
      </c>
      <c r="F15" s="17">
        <v>7778</v>
      </c>
      <c r="G15" s="12">
        <v>948</v>
      </c>
    </row>
    <row r="16" spans="1:7" ht="18.75">
      <c r="A16" s="12">
        <v>13</v>
      </c>
      <c r="B16" s="13">
        <v>1967</v>
      </c>
      <c r="C16" s="14">
        <v>33.99</v>
      </c>
      <c r="D16" s="15">
        <v>1.23</v>
      </c>
      <c r="E16" s="16">
        <v>1375</v>
      </c>
      <c r="F16" s="17">
        <v>8200</v>
      </c>
      <c r="G16" s="12">
        <v>817</v>
      </c>
    </row>
    <row r="17" spans="1:7" ht="18.75">
      <c r="A17" s="12">
        <v>14</v>
      </c>
      <c r="B17" s="13">
        <v>1968</v>
      </c>
      <c r="C17" s="14">
        <v>28.49</v>
      </c>
      <c r="D17" s="15">
        <v>1.56</v>
      </c>
      <c r="E17" s="16">
        <v>1231</v>
      </c>
      <c r="F17" s="17">
        <v>8180</v>
      </c>
      <c r="G17" s="12">
        <v>787</v>
      </c>
    </row>
    <row r="18" spans="1:7" ht="18.75">
      <c r="A18" s="12">
        <v>15</v>
      </c>
      <c r="B18" s="13">
        <v>1969</v>
      </c>
      <c r="C18" s="14">
        <v>34.69</v>
      </c>
      <c r="D18" s="15">
        <v>1.58</v>
      </c>
      <c r="E18" s="16">
        <v>1248</v>
      </c>
      <c r="F18" s="17">
        <v>7074</v>
      </c>
      <c r="G18" s="12">
        <v>990</v>
      </c>
    </row>
    <row r="19" spans="1:7" ht="18.75">
      <c r="A19" s="12">
        <v>16</v>
      </c>
      <c r="B19" s="13">
        <v>1970</v>
      </c>
      <c r="C19" s="14">
        <v>35.21</v>
      </c>
      <c r="D19" s="15">
        <v>1.2</v>
      </c>
      <c r="E19" s="16">
        <v>1359</v>
      </c>
      <c r="F19" s="17">
        <v>7923</v>
      </c>
      <c r="G19" s="12">
        <v>956</v>
      </c>
    </row>
    <row r="20" spans="1:7" ht="18.75">
      <c r="A20" s="12">
        <v>17</v>
      </c>
      <c r="B20" s="13">
        <v>1971</v>
      </c>
      <c r="C20" s="14">
        <v>30.41</v>
      </c>
      <c r="D20" s="15">
        <v>1.19</v>
      </c>
      <c r="E20" s="16">
        <v>1551</v>
      </c>
      <c r="F20" s="17">
        <v>9914</v>
      </c>
      <c r="G20" s="12">
        <v>692</v>
      </c>
    </row>
    <row r="21" spans="1:7" ht="18.75">
      <c r="A21" s="12">
        <v>18</v>
      </c>
      <c r="B21" s="13">
        <v>1972</v>
      </c>
      <c r="C21" s="14">
        <v>29.28</v>
      </c>
      <c r="D21" s="15">
        <v>1.34</v>
      </c>
      <c r="E21" s="16">
        <v>1454</v>
      </c>
      <c r="F21" s="17">
        <v>8245</v>
      </c>
      <c r="G21" s="12">
        <v>727</v>
      </c>
    </row>
    <row r="22" spans="1:7" ht="18.75">
      <c r="A22" s="12">
        <v>19</v>
      </c>
      <c r="B22" s="13">
        <v>1973</v>
      </c>
      <c r="C22" s="14">
        <v>33.78</v>
      </c>
      <c r="D22" s="15">
        <v>1.78</v>
      </c>
      <c r="E22" s="16">
        <v>1653</v>
      </c>
      <c r="F22" s="17">
        <v>8284</v>
      </c>
      <c r="G22" s="12">
        <v>894</v>
      </c>
    </row>
    <row r="23" spans="1:7" ht="18.75">
      <c r="A23" s="12">
        <v>20</v>
      </c>
      <c r="B23" s="13">
        <v>1974</v>
      </c>
      <c r="C23" s="14">
        <v>35.53</v>
      </c>
      <c r="D23" s="15">
        <v>1.95</v>
      </c>
      <c r="E23" s="16">
        <v>1604</v>
      </c>
      <c r="F23" s="17">
        <v>8570</v>
      </c>
      <c r="G23" s="12">
        <v>848</v>
      </c>
    </row>
    <row r="24" spans="1:7" ht="18.75">
      <c r="A24" s="12">
        <v>21</v>
      </c>
      <c r="B24" s="13">
        <v>1975</v>
      </c>
      <c r="C24" s="14">
        <v>38.950000000000003</v>
      </c>
      <c r="D24" s="15">
        <v>1.71</v>
      </c>
      <c r="E24" s="16">
        <v>1657</v>
      </c>
      <c r="F24" s="17">
        <v>7577</v>
      </c>
      <c r="G24" s="12">
        <v>1104</v>
      </c>
    </row>
    <row r="25" spans="1:7" ht="18.75">
      <c r="A25" s="12">
        <v>22</v>
      </c>
      <c r="B25" s="13">
        <v>1976</v>
      </c>
      <c r="C25" s="14">
        <v>35.65</v>
      </c>
      <c r="D25" s="15">
        <v>1.79</v>
      </c>
      <c r="E25" s="16">
        <v>1410</v>
      </c>
      <c r="F25" s="17">
        <v>7727</v>
      </c>
      <c r="G25" s="12">
        <v>1024</v>
      </c>
    </row>
    <row r="26" spans="1:7" ht="18.75">
      <c r="A26" s="12">
        <v>23</v>
      </c>
      <c r="B26" s="13">
        <v>1977</v>
      </c>
      <c r="C26" s="14">
        <v>36.630000000000003</v>
      </c>
      <c r="D26" s="15">
        <v>1.95</v>
      </c>
      <c r="E26" s="16">
        <v>1565</v>
      </c>
      <c r="F26" s="17">
        <v>7940</v>
      </c>
      <c r="G26" s="12">
        <v>873</v>
      </c>
    </row>
    <row r="27" spans="1:7" ht="18.75">
      <c r="A27" s="12">
        <v>24</v>
      </c>
      <c r="B27" s="13">
        <v>1978</v>
      </c>
      <c r="C27" s="14">
        <v>39.79</v>
      </c>
      <c r="D27" s="15">
        <v>1.62</v>
      </c>
      <c r="E27" s="16">
        <v>1907</v>
      </c>
      <c r="F27" s="17">
        <v>7067</v>
      </c>
      <c r="G27" s="12">
        <v>1150</v>
      </c>
    </row>
    <row r="28" spans="1:7" ht="18.75">
      <c r="A28" s="12">
        <v>25</v>
      </c>
      <c r="B28" s="13">
        <v>1979</v>
      </c>
      <c r="C28" s="14">
        <v>34.69</v>
      </c>
      <c r="D28" s="15">
        <v>1.39</v>
      </c>
      <c r="E28" s="16">
        <v>1859</v>
      </c>
      <c r="F28" s="17">
        <v>8222</v>
      </c>
      <c r="G28" s="12">
        <v>743</v>
      </c>
    </row>
    <row r="29" spans="1:7" ht="18.75">
      <c r="A29" s="12">
        <v>26</v>
      </c>
      <c r="B29" s="13">
        <v>1980</v>
      </c>
      <c r="C29" s="14">
        <v>36</v>
      </c>
      <c r="D29" s="15">
        <v>1.72</v>
      </c>
      <c r="E29" s="16">
        <v>1991</v>
      </c>
      <c r="F29" s="17">
        <v>7859</v>
      </c>
      <c r="G29" s="12">
        <v>884</v>
      </c>
    </row>
    <row r="30" spans="1:7" ht="18.75">
      <c r="A30" s="12">
        <v>27</v>
      </c>
      <c r="B30" s="13">
        <v>1981</v>
      </c>
      <c r="C30" s="14">
        <v>38.24</v>
      </c>
      <c r="D30" s="15">
        <v>2.21</v>
      </c>
      <c r="E30" s="16">
        <v>2102</v>
      </c>
      <c r="F30" s="17">
        <v>9142</v>
      </c>
      <c r="G30" s="12">
        <v>945</v>
      </c>
    </row>
    <row r="31" spans="1:7" ht="18.75">
      <c r="A31" s="12">
        <v>28</v>
      </c>
      <c r="B31" s="13">
        <v>1982</v>
      </c>
      <c r="C31" s="14">
        <v>36.380000000000003</v>
      </c>
      <c r="D31" s="15">
        <v>2.0499999999999998</v>
      </c>
      <c r="E31" s="16">
        <v>2156</v>
      </c>
      <c r="F31" s="17">
        <v>7922</v>
      </c>
      <c r="G31" s="12">
        <v>819</v>
      </c>
    </row>
    <row r="32" spans="1:7" ht="18.75">
      <c r="A32" s="12">
        <v>29</v>
      </c>
      <c r="B32" s="13">
        <v>1983</v>
      </c>
      <c r="C32" s="14">
        <v>41.63</v>
      </c>
      <c r="D32" s="15">
        <v>1.72</v>
      </c>
      <c r="E32" s="16">
        <v>2161</v>
      </c>
      <c r="F32" s="17">
        <v>7332</v>
      </c>
      <c r="G32" s="12">
        <v>1198</v>
      </c>
    </row>
    <row r="33" spans="1:7" ht="18.75">
      <c r="A33" s="12">
        <v>30</v>
      </c>
      <c r="B33" s="13">
        <v>1984</v>
      </c>
      <c r="C33" s="14">
        <v>34.979999999999997</v>
      </c>
      <c r="D33" s="15">
        <v>1.7</v>
      </c>
      <c r="E33" s="16">
        <v>2021</v>
      </c>
      <c r="F33" s="17">
        <v>7322</v>
      </c>
      <c r="G33" s="12">
        <v>734</v>
      </c>
    </row>
    <row r="34" spans="1:7" ht="18.75">
      <c r="A34" s="12">
        <v>31</v>
      </c>
      <c r="B34" s="13">
        <v>1985</v>
      </c>
      <c r="C34" s="14">
        <v>34.520000000000003</v>
      </c>
      <c r="D34" s="15">
        <v>1.65</v>
      </c>
      <c r="E34" s="16">
        <v>2264</v>
      </c>
      <c r="F34" s="17">
        <v>7483</v>
      </c>
      <c r="G34" s="12">
        <v>865</v>
      </c>
    </row>
    <row r="35" spans="1:7" ht="18.75">
      <c r="A35" s="12">
        <v>32</v>
      </c>
      <c r="B35" s="13">
        <v>1986</v>
      </c>
      <c r="C35" s="14">
        <v>34.590000000000003</v>
      </c>
      <c r="D35" s="15">
        <v>1.68</v>
      </c>
      <c r="E35" s="16">
        <v>1951</v>
      </c>
      <c r="F35" s="17">
        <v>5754</v>
      </c>
      <c r="G35" s="12">
        <v>868</v>
      </c>
    </row>
    <row r="36" spans="1:7" ht="18.75">
      <c r="A36" s="12">
        <v>33</v>
      </c>
      <c r="B36" s="13">
        <v>1987</v>
      </c>
      <c r="C36" s="14">
        <v>32.07</v>
      </c>
      <c r="D36" s="15">
        <v>1.77</v>
      </c>
      <c r="E36" s="16">
        <v>2258</v>
      </c>
      <c r="F36" s="17">
        <v>6902</v>
      </c>
      <c r="G36" s="12">
        <v>954</v>
      </c>
    </row>
    <row r="37" spans="1:7" ht="18.75">
      <c r="A37" s="12">
        <v>34</v>
      </c>
      <c r="B37" s="13">
        <v>1988</v>
      </c>
      <c r="C37" s="14">
        <v>42.18</v>
      </c>
      <c r="D37" s="15">
        <v>1.96</v>
      </c>
      <c r="E37" s="16">
        <v>2572</v>
      </c>
      <c r="F37" s="17">
        <v>7690</v>
      </c>
      <c r="G37" s="12">
        <v>1144</v>
      </c>
    </row>
    <row r="38" spans="1:7" ht="18.75">
      <c r="A38" s="12">
        <v>35</v>
      </c>
      <c r="B38" s="13">
        <v>1989</v>
      </c>
      <c r="C38" s="14">
        <v>42.06</v>
      </c>
      <c r="D38" s="15">
        <v>2.1</v>
      </c>
      <c r="E38" s="16">
        <v>2403</v>
      </c>
      <c r="F38" s="17">
        <v>7699</v>
      </c>
      <c r="G38" s="12">
        <v>1343</v>
      </c>
    </row>
    <row r="39" spans="1:7" ht="18.75">
      <c r="A39" s="12">
        <v>36</v>
      </c>
      <c r="B39" s="13">
        <v>1990</v>
      </c>
      <c r="C39" s="14">
        <v>40.36</v>
      </c>
      <c r="D39" s="15">
        <v>2.2799999999999998</v>
      </c>
      <c r="E39" s="16">
        <v>2442</v>
      </c>
      <c r="F39" s="17">
        <v>7281</v>
      </c>
      <c r="G39" s="12">
        <v>982</v>
      </c>
    </row>
    <row r="40" spans="1:7" ht="18.75">
      <c r="A40" s="12">
        <v>37</v>
      </c>
      <c r="B40" s="13">
        <v>1991</v>
      </c>
      <c r="C40" s="14">
        <v>39.36</v>
      </c>
      <c r="D40" s="15">
        <v>2.36</v>
      </c>
      <c r="E40" s="16">
        <v>2400</v>
      </c>
      <c r="F40" s="17">
        <v>7496</v>
      </c>
      <c r="G40" s="12">
        <v>981</v>
      </c>
    </row>
    <row r="41" spans="1:7" ht="18.75">
      <c r="A41" s="12">
        <v>38</v>
      </c>
      <c r="B41" s="13">
        <v>1992</v>
      </c>
      <c r="C41" s="14">
        <v>36.04</v>
      </c>
      <c r="D41" s="15">
        <v>1.71</v>
      </c>
      <c r="E41" s="16">
        <v>2495</v>
      </c>
      <c r="F41" s="17">
        <v>7107</v>
      </c>
      <c r="G41" s="12">
        <v>837</v>
      </c>
    </row>
    <row r="42" spans="1:7" ht="18.75">
      <c r="A42" s="12">
        <v>39</v>
      </c>
      <c r="B42" s="13">
        <v>1993</v>
      </c>
      <c r="C42" s="14">
        <v>35.47</v>
      </c>
      <c r="D42" s="15">
        <v>1.75</v>
      </c>
      <c r="E42" s="16">
        <v>2759</v>
      </c>
      <c r="F42" s="17">
        <v>7676</v>
      </c>
      <c r="G42" s="12">
        <v>817</v>
      </c>
    </row>
    <row r="43" spans="1:7" ht="18.75">
      <c r="A43" s="12">
        <v>40</v>
      </c>
      <c r="B43" s="13">
        <v>1994</v>
      </c>
      <c r="C43" s="14">
        <v>36.369999999999997</v>
      </c>
      <c r="D43" s="15">
        <v>2.09</v>
      </c>
      <c r="E43" s="16">
        <v>2609</v>
      </c>
      <c r="F43" s="17">
        <v>7150</v>
      </c>
      <c r="G43" s="12">
        <v>1018</v>
      </c>
    </row>
    <row r="44" spans="1:7" ht="19.5" thickBot="1">
      <c r="A44" s="18">
        <v>41</v>
      </c>
      <c r="B44" s="19">
        <v>1995</v>
      </c>
      <c r="C44" s="20">
        <v>36.92</v>
      </c>
      <c r="D44" s="21">
        <v>3.58</v>
      </c>
      <c r="E44" s="22">
        <v>2498</v>
      </c>
      <c r="F44" s="23">
        <v>7303</v>
      </c>
      <c r="G44" s="18">
        <v>971</v>
      </c>
    </row>
    <row r="45" spans="1:7" ht="18.75">
      <c r="A45" s="3" t="s">
        <v>7</v>
      </c>
      <c r="B45" s="24"/>
      <c r="C45" s="25"/>
      <c r="D45" s="25"/>
      <c r="E45" s="24"/>
      <c r="F45" s="24"/>
      <c r="G45" s="24"/>
    </row>
  </sheetData>
  <mergeCells count="5">
    <mergeCell ref="A2:A3"/>
    <mergeCell ref="B2:B3"/>
    <mergeCell ref="C2:D2"/>
    <mergeCell ref="E2:F2"/>
    <mergeCell ref="G2:G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7"/>
  <sheetViews>
    <sheetView tabSelected="1" workbookViewId="0">
      <selection activeCell="C3" sqref="C3"/>
    </sheetView>
  </sheetViews>
  <sheetFormatPr defaultRowHeight="15"/>
  <cols>
    <col min="3" max="3" width="12" customWidth="1"/>
    <col min="4" max="4" width="11" customWidth="1"/>
    <col min="5" max="5" width="10.85546875" customWidth="1"/>
    <col min="6" max="6" width="10.7109375" customWidth="1"/>
    <col min="7" max="7" width="11" customWidth="1"/>
  </cols>
  <sheetData>
    <row r="1" spans="1:7" ht="18.75">
      <c r="A1" s="52" t="s">
        <v>35</v>
      </c>
      <c r="B1" s="52" t="s">
        <v>34</v>
      </c>
      <c r="C1" s="52" t="s">
        <v>36</v>
      </c>
      <c r="D1" s="52"/>
      <c r="E1" s="52"/>
      <c r="F1" s="52"/>
      <c r="G1" s="52"/>
    </row>
    <row r="2" spans="1:7" ht="18.75">
      <c r="A2" s="52"/>
      <c r="B2" s="52"/>
      <c r="C2" s="1">
        <v>4</v>
      </c>
      <c r="D2" s="1">
        <v>5</v>
      </c>
      <c r="E2" s="1">
        <v>7</v>
      </c>
      <c r="F2" s="1">
        <v>8</v>
      </c>
      <c r="G2" s="1">
        <v>10</v>
      </c>
    </row>
    <row r="3" spans="1:7" ht="18.75">
      <c r="A3" s="1">
        <v>1</v>
      </c>
      <c r="B3" s="1">
        <v>45</v>
      </c>
      <c r="C3" s="38" t="e">
        <v>#N/A</v>
      </c>
      <c r="D3" s="38" t="e">
        <v>#N/A</v>
      </c>
      <c r="E3" s="38" t="e">
        <v>#N/A</v>
      </c>
      <c r="F3" s="38" t="e">
        <v>#N/A</v>
      </c>
      <c r="G3" s="38" t="e">
        <v>#N/A</v>
      </c>
    </row>
    <row r="4" spans="1:7" ht="18.75">
      <c r="A4" s="1">
        <v>2</v>
      </c>
      <c r="B4" s="1">
        <v>46</v>
      </c>
      <c r="C4" s="38" t="e">
        <v>#N/A</v>
      </c>
      <c r="D4" s="38" t="e">
        <v>#N/A</v>
      </c>
      <c r="E4" s="38" t="e">
        <v>#N/A</v>
      </c>
      <c r="F4" s="38" t="e">
        <v>#N/A</v>
      </c>
      <c r="G4" s="38" t="e">
        <v>#N/A</v>
      </c>
    </row>
    <row r="5" spans="1:7" ht="18.75">
      <c r="A5" s="1">
        <v>3</v>
      </c>
      <c r="B5" s="1">
        <v>48</v>
      </c>
      <c r="C5" s="38" t="e">
        <v>#N/A</v>
      </c>
      <c r="D5" s="38" t="e">
        <v>#N/A</v>
      </c>
      <c r="E5" s="38" t="e">
        <v>#N/A</v>
      </c>
      <c r="F5" s="38" t="e">
        <v>#N/A</v>
      </c>
      <c r="G5" s="38" t="e">
        <v>#N/A</v>
      </c>
    </row>
    <row r="6" spans="1:7" ht="18.75">
      <c r="A6" s="1">
        <v>4</v>
      </c>
      <c r="B6" s="1">
        <v>47</v>
      </c>
      <c r="C6" s="38">
        <f t="shared" ref="C6:C37" si="0">AVERAGE(B3:B6)</f>
        <v>46.5</v>
      </c>
      <c r="D6" s="38" t="e">
        <v>#N/A</v>
      </c>
      <c r="E6" s="38" t="e">
        <v>#N/A</v>
      </c>
      <c r="F6" s="38" t="e">
        <v>#N/A</v>
      </c>
      <c r="G6" s="38" t="e">
        <v>#N/A</v>
      </c>
    </row>
    <row r="7" spans="1:7" ht="18.75">
      <c r="A7" s="1">
        <v>5</v>
      </c>
      <c r="B7" s="1">
        <v>58</v>
      </c>
      <c r="C7" s="38">
        <f t="shared" si="0"/>
        <v>49.75</v>
      </c>
      <c r="D7" s="38">
        <f t="shared" ref="D7:D37" si="1">AVERAGE(B3:B7)</f>
        <v>48.8</v>
      </c>
      <c r="E7" s="38" t="e">
        <v>#N/A</v>
      </c>
      <c r="F7" s="38" t="e">
        <v>#N/A</v>
      </c>
      <c r="G7" s="38" t="e">
        <v>#N/A</v>
      </c>
    </row>
    <row r="8" spans="1:7" ht="18.75">
      <c r="A8" s="1">
        <v>6</v>
      </c>
      <c r="B8" s="1">
        <v>58</v>
      </c>
      <c r="C8" s="38">
        <f t="shared" si="0"/>
        <v>52.75</v>
      </c>
      <c r="D8" s="38">
        <f t="shared" si="1"/>
        <v>51.4</v>
      </c>
      <c r="E8" s="38" t="e">
        <v>#N/A</v>
      </c>
      <c r="F8" s="38" t="e">
        <v>#N/A</v>
      </c>
      <c r="G8" s="38" t="e">
        <v>#N/A</v>
      </c>
    </row>
    <row r="9" spans="1:7" ht="18.75">
      <c r="A9" s="1">
        <v>7</v>
      </c>
      <c r="B9" s="1">
        <v>51</v>
      </c>
      <c r="C9" s="38">
        <f t="shared" si="0"/>
        <v>53.5</v>
      </c>
      <c r="D9" s="38">
        <f t="shared" si="1"/>
        <v>52.4</v>
      </c>
      <c r="E9" s="38">
        <f t="shared" ref="E9:E37" si="2">AVERAGE(B3:B9)</f>
        <v>50.428571428571431</v>
      </c>
      <c r="F9" s="38" t="e">
        <v>#N/A</v>
      </c>
      <c r="G9" s="38" t="e">
        <v>#N/A</v>
      </c>
    </row>
    <row r="10" spans="1:7" ht="18.75">
      <c r="A10" s="1">
        <v>8</v>
      </c>
      <c r="B10" s="1">
        <v>52</v>
      </c>
      <c r="C10" s="38">
        <f t="shared" si="0"/>
        <v>54.75</v>
      </c>
      <c r="D10" s="38">
        <f t="shared" si="1"/>
        <v>53.2</v>
      </c>
      <c r="E10" s="38">
        <f t="shared" si="2"/>
        <v>51.428571428571431</v>
      </c>
      <c r="F10" s="38">
        <f t="shared" ref="F10:F37" si="3">AVERAGE(B3:B10)</f>
        <v>50.625</v>
      </c>
      <c r="G10" s="38" t="e">
        <v>#N/A</v>
      </c>
    </row>
    <row r="11" spans="1:7" ht="18.75">
      <c r="A11" s="1">
        <v>9</v>
      </c>
      <c r="B11" s="1">
        <v>53</v>
      </c>
      <c r="C11" s="38">
        <f t="shared" si="0"/>
        <v>53.5</v>
      </c>
      <c r="D11" s="38">
        <f t="shared" si="1"/>
        <v>54.4</v>
      </c>
      <c r="E11" s="38">
        <f t="shared" si="2"/>
        <v>52.428571428571431</v>
      </c>
      <c r="F11" s="38">
        <f t="shared" si="3"/>
        <v>51.625</v>
      </c>
      <c r="G11" s="38" t="e">
        <v>#N/A</v>
      </c>
    </row>
    <row r="12" spans="1:7" ht="18.75">
      <c r="A12" s="1">
        <v>10</v>
      </c>
      <c r="B12" s="1">
        <v>45</v>
      </c>
      <c r="C12" s="38">
        <f t="shared" si="0"/>
        <v>50.25</v>
      </c>
      <c r="D12" s="38">
        <f t="shared" si="1"/>
        <v>51.8</v>
      </c>
      <c r="E12" s="38">
        <f t="shared" si="2"/>
        <v>52</v>
      </c>
      <c r="F12" s="38">
        <f t="shared" si="3"/>
        <v>51.5</v>
      </c>
      <c r="G12" s="38">
        <f t="shared" ref="G12:G37" si="4">AVERAGE(B3:B12)</f>
        <v>50.3</v>
      </c>
    </row>
    <row r="13" spans="1:7" ht="18.75">
      <c r="A13" s="1">
        <v>11</v>
      </c>
      <c r="B13" s="1">
        <v>51</v>
      </c>
      <c r="C13" s="38">
        <f t="shared" si="0"/>
        <v>50.25</v>
      </c>
      <c r="D13" s="38">
        <f t="shared" si="1"/>
        <v>50.4</v>
      </c>
      <c r="E13" s="38">
        <f t="shared" si="2"/>
        <v>52.571428571428569</v>
      </c>
      <c r="F13" s="38">
        <f t="shared" si="3"/>
        <v>51.875</v>
      </c>
      <c r="G13" s="38">
        <f t="shared" si="4"/>
        <v>50.9</v>
      </c>
    </row>
    <row r="14" spans="1:7" ht="18.75">
      <c r="A14" s="1">
        <v>12</v>
      </c>
      <c r="B14" s="1">
        <v>61</v>
      </c>
      <c r="C14" s="38">
        <f t="shared" si="0"/>
        <v>52.5</v>
      </c>
      <c r="D14" s="38">
        <f t="shared" si="1"/>
        <v>52.4</v>
      </c>
      <c r="E14" s="38">
        <f t="shared" si="2"/>
        <v>53</v>
      </c>
      <c r="F14" s="38">
        <f t="shared" si="3"/>
        <v>53.625</v>
      </c>
      <c r="G14" s="38">
        <f t="shared" si="4"/>
        <v>52.4</v>
      </c>
    </row>
    <row r="15" spans="1:7" ht="18.75">
      <c r="A15" s="1">
        <v>13</v>
      </c>
      <c r="B15" s="1">
        <v>62</v>
      </c>
      <c r="C15" s="38">
        <f t="shared" si="0"/>
        <v>54.75</v>
      </c>
      <c r="D15" s="38">
        <f t="shared" si="1"/>
        <v>54.4</v>
      </c>
      <c r="E15" s="38">
        <f t="shared" si="2"/>
        <v>53.571428571428569</v>
      </c>
      <c r="F15" s="38">
        <f t="shared" si="3"/>
        <v>54.125</v>
      </c>
      <c r="G15" s="38">
        <f t="shared" si="4"/>
        <v>53.8</v>
      </c>
    </row>
    <row r="16" spans="1:7" ht="18.75">
      <c r="A16" s="1">
        <v>14</v>
      </c>
      <c r="B16" s="1">
        <v>56</v>
      </c>
      <c r="C16" s="38">
        <f t="shared" si="0"/>
        <v>57.5</v>
      </c>
      <c r="D16" s="38">
        <f t="shared" si="1"/>
        <v>55</v>
      </c>
      <c r="E16" s="38">
        <f t="shared" si="2"/>
        <v>54.285714285714285</v>
      </c>
      <c r="F16" s="38">
        <f t="shared" si="3"/>
        <v>53.875</v>
      </c>
      <c r="G16" s="38">
        <f t="shared" si="4"/>
        <v>54.7</v>
      </c>
    </row>
    <row r="17" spans="1:7" ht="18.75">
      <c r="A17" s="1">
        <v>15</v>
      </c>
      <c r="B17" s="1">
        <v>59</v>
      </c>
      <c r="C17" s="38">
        <f t="shared" si="0"/>
        <v>59.5</v>
      </c>
      <c r="D17" s="38">
        <f t="shared" si="1"/>
        <v>57.8</v>
      </c>
      <c r="E17" s="38">
        <f t="shared" si="2"/>
        <v>55.285714285714285</v>
      </c>
      <c r="F17" s="38">
        <f t="shared" si="3"/>
        <v>54.875</v>
      </c>
      <c r="G17" s="38">
        <f t="shared" si="4"/>
        <v>54.8</v>
      </c>
    </row>
    <row r="18" spans="1:7" ht="18.75">
      <c r="A18" s="1">
        <v>16</v>
      </c>
      <c r="B18" s="1">
        <v>55</v>
      </c>
      <c r="C18" s="38">
        <f t="shared" si="0"/>
        <v>58</v>
      </c>
      <c r="D18" s="38">
        <f t="shared" si="1"/>
        <v>58.6</v>
      </c>
      <c r="E18" s="38">
        <f t="shared" si="2"/>
        <v>55.571428571428569</v>
      </c>
      <c r="F18" s="38">
        <f t="shared" si="3"/>
        <v>55.25</v>
      </c>
      <c r="G18" s="38">
        <f t="shared" si="4"/>
        <v>54.5</v>
      </c>
    </row>
    <row r="19" spans="1:7" ht="18.75">
      <c r="A19" s="1">
        <v>17</v>
      </c>
      <c r="B19" s="1">
        <v>46</v>
      </c>
      <c r="C19" s="38">
        <f t="shared" si="0"/>
        <v>54</v>
      </c>
      <c r="D19" s="38">
        <f t="shared" si="1"/>
        <v>55.6</v>
      </c>
      <c r="E19" s="38">
        <f t="shared" si="2"/>
        <v>55.714285714285715</v>
      </c>
      <c r="F19" s="38">
        <f t="shared" si="3"/>
        <v>54.375</v>
      </c>
      <c r="G19" s="38">
        <f t="shared" si="4"/>
        <v>54</v>
      </c>
    </row>
    <row r="20" spans="1:7" ht="18.75">
      <c r="A20" s="1">
        <v>18</v>
      </c>
      <c r="B20" s="1">
        <v>53</v>
      </c>
      <c r="C20" s="38">
        <f t="shared" si="0"/>
        <v>53.25</v>
      </c>
      <c r="D20" s="38">
        <f t="shared" si="1"/>
        <v>53.8</v>
      </c>
      <c r="E20" s="38">
        <f t="shared" si="2"/>
        <v>56</v>
      </c>
      <c r="F20" s="38">
        <f t="shared" si="3"/>
        <v>55.375</v>
      </c>
      <c r="G20" s="38">
        <f t="shared" si="4"/>
        <v>54.1</v>
      </c>
    </row>
    <row r="21" spans="1:7" ht="18.75">
      <c r="A21" s="1">
        <v>19</v>
      </c>
      <c r="B21" s="1">
        <v>60</v>
      </c>
      <c r="C21" s="38">
        <f t="shared" si="0"/>
        <v>53.5</v>
      </c>
      <c r="D21" s="38">
        <f t="shared" si="1"/>
        <v>54.6</v>
      </c>
      <c r="E21" s="38">
        <f t="shared" si="2"/>
        <v>55.857142857142854</v>
      </c>
      <c r="F21" s="38">
        <f t="shared" si="3"/>
        <v>56.5</v>
      </c>
      <c r="G21" s="38">
        <f t="shared" si="4"/>
        <v>54.8</v>
      </c>
    </row>
    <row r="22" spans="1:7" ht="18.75">
      <c r="A22" s="1">
        <v>20</v>
      </c>
      <c r="B22" s="1">
        <v>61</v>
      </c>
      <c r="C22" s="38">
        <f t="shared" si="0"/>
        <v>55</v>
      </c>
      <c r="D22" s="38">
        <f t="shared" si="1"/>
        <v>55</v>
      </c>
      <c r="E22" s="38">
        <f t="shared" si="2"/>
        <v>55.714285714285715</v>
      </c>
      <c r="F22" s="38">
        <f t="shared" si="3"/>
        <v>56.5</v>
      </c>
      <c r="G22" s="38">
        <f t="shared" si="4"/>
        <v>56.4</v>
      </c>
    </row>
    <row r="23" spans="1:7" ht="18.75">
      <c r="A23" s="1">
        <v>21</v>
      </c>
      <c r="B23" s="1">
        <v>65</v>
      </c>
      <c r="C23" s="38">
        <f t="shared" si="0"/>
        <v>59.75</v>
      </c>
      <c r="D23" s="38">
        <f t="shared" si="1"/>
        <v>57</v>
      </c>
      <c r="E23" s="38">
        <f t="shared" si="2"/>
        <v>57</v>
      </c>
      <c r="F23" s="38">
        <f t="shared" si="3"/>
        <v>56.875</v>
      </c>
      <c r="G23" s="38">
        <f t="shared" si="4"/>
        <v>57.8</v>
      </c>
    </row>
    <row r="24" spans="1:7" ht="18.75">
      <c r="A24" s="1">
        <v>22</v>
      </c>
      <c r="B24" s="1">
        <v>56</v>
      </c>
      <c r="C24" s="38">
        <f t="shared" si="0"/>
        <v>60.5</v>
      </c>
      <c r="D24" s="38">
        <f t="shared" si="1"/>
        <v>59</v>
      </c>
      <c r="E24" s="38">
        <f t="shared" si="2"/>
        <v>56.571428571428569</v>
      </c>
      <c r="F24" s="38">
        <f t="shared" si="3"/>
        <v>56.875</v>
      </c>
      <c r="G24" s="38">
        <f t="shared" si="4"/>
        <v>57.3</v>
      </c>
    </row>
    <row r="25" spans="1:7" ht="18.75">
      <c r="A25" s="1">
        <v>23</v>
      </c>
      <c r="B25" s="1">
        <v>56</v>
      </c>
      <c r="C25" s="38">
        <f t="shared" si="0"/>
        <v>59.5</v>
      </c>
      <c r="D25" s="38">
        <f t="shared" si="1"/>
        <v>59.6</v>
      </c>
      <c r="E25" s="38">
        <f t="shared" si="2"/>
        <v>56.714285714285715</v>
      </c>
      <c r="F25" s="38">
        <f t="shared" si="3"/>
        <v>56.5</v>
      </c>
      <c r="G25" s="38">
        <f t="shared" si="4"/>
        <v>56.7</v>
      </c>
    </row>
    <row r="26" spans="1:7" ht="18.75">
      <c r="A26" s="1">
        <v>24</v>
      </c>
      <c r="B26" s="1">
        <v>51</v>
      </c>
      <c r="C26" s="38">
        <f t="shared" si="0"/>
        <v>57</v>
      </c>
      <c r="D26" s="38">
        <f t="shared" si="1"/>
        <v>57.8</v>
      </c>
      <c r="E26" s="38">
        <f t="shared" si="2"/>
        <v>57.428571428571431</v>
      </c>
      <c r="F26" s="38">
        <f t="shared" si="3"/>
        <v>56</v>
      </c>
      <c r="G26" s="38">
        <f t="shared" si="4"/>
        <v>56.2</v>
      </c>
    </row>
    <row r="27" spans="1:7" ht="18.75">
      <c r="A27" s="1">
        <v>25</v>
      </c>
      <c r="B27" s="1">
        <v>58</v>
      </c>
      <c r="C27" s="38">
        <f t="shared" si="0"/>
        <v>55.25</v>
      </c>
      <c r="D27" s="38">
        <f t="shared" si="1"/>
        <v>57.2</v>
      </c>
      <c r="E27" s="38">
        <f t="shared" si="2"/>
        <v>58.142857142857146</v>
      </c>
      <c r="F27" s="38">
        <f t="shared" si="3"/>
        <v>57.5</v>
      </c>
      <c r="G27" s="38">
        <f t="shared" si="4"/>
        <v>56.1</v>
      </c>
    </row>
    <row r="28" spans="1:7" ht="18.75">
      <c r="A28" s="1">
        <v>26</v>
      </c>
      <c r="B28" s="1">
        <v>66</v>
      </c>
      <c r="C28" s="38">
        <f t="shared" si="0"/>
        <v>57.75</v>
      </c>
      <c r="D28" s="38">
        <f t="shared" si="1"/>
        <v>57.4</v>
      </c>
      <c r="E28" s="38">
        <f t="shared" si="2"/>
        <v>59</v>
      </c>
      <c r="F28" s="38">
        <f t="shared" si="3"/>
        <v>59.125</v>
      </c>
      <c r="G28" s="38">
        <f t="shared" si="4"/>
        <v>57.2</v>
      </c>
    </row>
    <row r="29" spans="1:7" ht="18.75">
      <c r="A29" s="1">
        <v>27</v>
      </c>
      <c r="B29" s="1">
        <v>61</v>
      </c>
      <c r="C29" s="38">
        <f t="shared" si="0"/>
        <v>59</v>
      </c>
      <c r="D29" s="38">
        <f t="shared" si="1"/>
        <v>58.4</v>
      </c>
      <c r="E29" s="38">
        <f t="shared" si="2"/>
        <v>59</v>
      </c>
      <c r="F29" s="38">
        <f t="shared" si="3"/>
        <v>59.25</v>
      </c>
      <c r="G29" s="38">
        <f t="shared" si="4"/>
        <v>58.7</v>
      </c>
    </row>
    <row r="30" spans="1:7" ht="18.75">
      <c r="A30" s="1">
        <v>28</v>
      </c>
      <c r="B30" s="1">
        <v>64</v>
      </c>
      <c r="C30" s="38">
        <f t="shared" si="0"/>
        <v>62.25</v>
      </c>
      <c r="D30" s="38">
        <f t="shared" si="1"/>
        <v>60</v>
      </c>
      <c r="E30" s="38">
        <f t="shared" si="2"/>
        <v>58.857142857142854</v>
      </c>
      <c r="F30" s="38">
        <f t="shared" si="3"/>
        <v>59.625</v>
      </c>
      <c r="G30" s="38">
        <f t="shared" si="4"/>
        <v>59.8</v>
      </c>
    </row>
    <row r="31" spans="1:7" ht="18.75">
      <c r="A31" s="1">
        <v>29</v>
      </c>
      <c r="B31" s="1">
        <v>64</v>
      </c>
      <c r="C31" s="38">
        <f t="shared" si="0"/>
        <v>63.75</v>
      </c>
      <c r="D31" s="38">
        <f t="shared" si="1"/>
        <v>62.6</v>
      </c>
      <c r="E31" s="38">
        <f t="shared" si="2"/>
        <v>60</v>
      </c>
      <c r="F31" s="38">
        <f t="shared" si="3"/>
        <v>59.5</v>
      </c>
      <c r="G31" s="38">
        <f t="shared" si="4"/>
        <v>60.2</v>
      </c>
    </row>
    <row r="32" spans="1:7" ht="18.75">
      <c r="A32" s="1">
        <v>30</v>
      </c>
      <c r="B32" s="1">
        <v>60</v>
      </c>
      <c r="C32" s="38">
        <f t="shared" si="0"/>
        <v>62.25</v>
      </c>
      <c r="D32" s="38">
        <f t="shared" si="1"/>
        <v>63</v>
      </c>
      <c r="E32" s="38">
        <f t="shared" si="2"/>
        <v>60.571428571428569</v>
      </c>
      <c r="F32" s="38">
        <f t="shared" si="3"/>
        <v>60</v>
      </c>
      <c r="G32" s="38">
        <f t="shared" si="4"/>
        <v>60.1</v>
      </c>
    </row>
    <row r="33" spans="1:7" ht="18.75">
      <c r="A33" s="1">
        <v>31</v>
      </c>
      <c r="B33" s="1">
        <v>57</v>
      </c>
      <c r="C33" s="38">
        <f t="shared" si="0"/>
        <v>61.25</v>
      </c>
      <c r="D33" s="38">
        <f t="shared" si="1"/>
        <v>61.2</v>
      </c>
      <c r="E33" s="38">
        <f t="shared" si="2"/>
        <v>61.428571428571431</v>
      </c>
      <c r="F33" s="38">
        <f t="shared" si="3"/>
        <v>60.125</v>
      </c>
      <c r="G33" s="38">
        <f t="shared" si="4"/>
        <v>59.3</v>
      </c>
    </row>
    <row r="34" spans="1:7" ht="18.75">
      <c r="A34" s="1">
        <v>32</v>
      </c>
      <c r="B34" s="1">
        <v>55</v>
      </c>
      <c r="C34" s="38">
        <f t="shared" si="0"/>
        <v>59</v>
      </c>
      <c r="D34" s="38">
        <f t="shared" si="1"/>
        <v>60</v>
      </c>
      <c r="E34" s="38">
        <f t="shared" si="2"/>
        <v>61</v>
      </c>
      <c r="F34" s="38">
        <f t="shared" si="3"/>
        <v>60.625</v>
      </c>
      <c r="G34" s="38">
        <f t="shared" si="4"/>
        <v>59.2</v>
      </c>
    </row>
    <row r="35" spans="1:7" ht="18.75">
      <c r="A35" s="1">
        <v>33</v>
      </c>
      <c r="B35" s="1">
        <v>73</v>
      </c>
      <c r="C35" s="38">
        <f t="shared" si="0"/>
        <v>61.25</v>
      </c>
      <c r="D35" s="38">
        <f t="shared" si="1"/>
        <v>61.8</v>
      </c>
      <c r="E35" s="38">
        <f t="shared" si="2"/>
        <v>62</v>
      </c>
      <c r="F35" s="38">
        <f t="shared" si="3"/>
        <v>62.5</v>
      </c>
      <c r="G35" s="38">
        <f t="shared" si="4"/>
        <v>60.9</v>
      </c>
    </row>
    <row r="36" spans="1:7" ht="18.75">
      <c r="A36" s="1">
        <v>34</v>
      </c>
      <c r="B36" s="1">
        <v>70</v>
      </c>
      <c r="C36" s="38">
        <f t="shared" si="0"/>
        <v>63.75</v>
      </c>
      <c r="D36" s="38">
        <f t="shared" si="1"/>
        <v>63</v>
      </c>
      <c r="E36" s="38">
        <f t="shared" si="2"/>
        <v>63.285714285714285</v>
      </c>
      <c r="F36" s="38">
        <f t="shared" si="3"/>
        <v>63</v>
      </c>
      <c r="G36" s="38">
        <f t="shared" si="4"/>
        <v>62.8</v>
      </c>
    </row>
    <row r="37" spans="1:7" ht="18.75">
      <c r="A37" s="1">
        <v>35</v>
      </c>
      <c r="B37" s="1">
        <v>65</v>
      </c>
      <c r="C37" s="38">
        <f t="shared" si="0"/>
        <v>65.75</v>
      </c>
      <c r="D37" s="38">
        <f t="shared" si="1"/>
        <v>64</v>
      </c>
      <c r="E37" s="38">
        <f t="shared" si="2"/>
        <v>63.428571428571431</v>
      </c>
      <c r="F37" s="38">
        <f t="shared" si="3"/>
        <v>63.5</v>
      </c>
      <c r="G37" s="38">
        <f t="shared" si="4"/>
        <v>63.5</v>
      </c>
    </row>
  </sheetData>
  <mergeCells count="3">
    <mergeCell ref="C1:G1"/>
    <mergeCell ref="A1:A2"/>
    <mergeCell ref="B1:B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S22"/>
  <sheetViews>
    <sheetView workbookViewId="0">
      <selection activeCell="J3" sqref="J3"/>
    </sheetView>
  </sheetViews>
  <sheetFormatPr defaultRowHeight="15"/>
  <cols>
    <col min="2" max="2" width="11.85546875" customWidth="1"/>
    <col min="4" max="4" width="1.5703125" customWidth="1"/>
    <col min="10" max="10" width="10.7109375" customWidth="1"/>
    <col min="13" max="13" width="18.42578125" customWidth="1"/>
  </cols>
  <sheetData>
    <row r="1" spans="1:19" ht="18.75">
      <c r="A1" s="53" t="s">
        <v>2</v>
      </c>
      <c r="B1" s="53" t="s">
        <v>9</v>
      </c>
      <c r="C1" s="53" t="s">
        <v>10</v>
      </c>
      <c r="D1" s="27"/>
      <c r="E1" s="57" t="s">
        <v>13</v>
      </c>
      <c r="F1" s="57"/>
      <c r="G1" s="57"/>
      <c r="H1" s="57"/>
      <c r="I1" s="57"/>
      <c r="J1" s="53" t="s">
        <v>11</v>
      </c>
      <c r="K1" s="53" t="s">
        <v>12</v>
      </c>
      <c r="M1" s="3" t="s">
        <v>21</v>
      </c>
      <c r="N1" s="3"/>
      <c r="O1" s="3"/>
    </row>
    <row r="2" spans="1:19" ht="20.25">
      <c r="A2" s="53"/>
      <c r="B2" s="53"/>
      <c r="C2" s="53"/>
      <c r="D2" s="27"/>
      <c r="E2" s="26">
        <v>1</v>
      </c>
      <c r="F2" s="27">
        <v>2</v>
      </c>
      <c r="G2" s="27">
        <v>3</v>
      </c>
      <c r="H2" s="27">
        <v>4</v>
      </c>
      <c r="I2" s="27">
        <v>5</v>
      </c>
      <c r="J2" s="53"/>
      <c r="K2" s="53"/>
      <c r="M2" s="32" t="s">
        <v>16</v>
      </c>
      <c r="N2" s="32" t="s">
        <v>17</v>
      </c>
      <c r="O2" s="32" t="s">
        <v>18</v>
      </c>
      <c r="P2" s="32" t="s">
        <v>19</v>
      </c>
      <c r="Q2" s="32" t="s">
        <v>20</v>
      </c>
    </row>
    <row r="3" spans="1:19" ht="18.75">
      <c r="A3" s="28">
        <v>1</v>
      </c>
      <c r="B3" s="54" t="s">
        <v>14</v>
      </c>
      <c r="C3" s="29">
        <v>0.33333333333333331</v>
      </c>
      <c r="D3" s="29"/>
      <c r="E3" s="30">
        <v>10.11</v>
      </c>
      <c r="F3" s="30">
        <v>10.08</v>
      </c>
      <c r="G3" s="30">
        <v>10.14</v>
      </c>
      <c r="H3" s="30">
        <v>10.1</v>
      </c>
      <c r="I3" s="30">
        <v>10.15</v>
      </c>
      <c r="J3" s="31">
        <f t="shared" ref="J3:J22" si="0">AVERAGE(E3:I3)</f>
        <v>10.116</v>
      </c>
      <c r="K3" s="30">
        <f>MAX(E3:I3)-MIN(E3:I3)</f>
        <v>7.0000000000000284E-2</v>
      </c>
      <c r="M3" s="33">
        <v>5</v>
      </c>
      <c r="N3" s="33">
        <v>2.3260000000000001</v>
      </c>
      <c r="O3" s="33">
        <v>0.57999999999999996</v>
      </c>
      <c r="P3" s="33">
        <v>0</v>
      </c>
      <c r="Q3" s="33">
        <v>2.11</v>
      </c>
    </row>
    <row r="4" spans="1:19" ht="18.75">
      <c r="A4" s="28">
        <v>2</v>
      </c>
      <c r="B4" s="55"/>
      <c r="C4" s="29">
        <v>0.35416666666666669</v>
      </c>
      <c r="D4" s="29"/>
      <c r="E4" s="30">
        <v>10.08</v>
      </c>
      <c r="F4" s="30">
        <v>10.08</v>
      </c>
      <c r="G4" s="30">
        <v>10.119999999999999</v>
      </c>
      <c r="H4" s="30">
        <v>10.130000000000001</v>
      </c>
      <c r="I4" s="30">
        <v>10.06</v>
      </c>
      <c r="J4" s="31">
        <f t="shared" si="0"/>
        <v>10.094000000000001</v>
      </c>
      <c r="K4" s="30">
        <f t="shared" ref="K4:K22" si="1">MAX(E4:I4)-MIN(E4:I4)</f>
        <v>7.0000000000000284E-2</v>
      </c>
      <c r="M4" s="35" t="s">
        <v>23</v>
      </c>
      <c r="N4" s="24"/>
      <c r="O4" s="25">
        <v>20</v>
      </c>
      <c r="P4" s="24"/>
      <c r="Q4" s="24"/>
      <c r="R4" s="24"/>
      <c r="S4" s="24"/>
    </row>
    <row r="5" spans="1:19" ht="18.75">
      <c r="A5" s="28">
        <v>3</v>
      </c>
      <c r="B5" s="55"/>
      <c r="C5" s="29">
        <v>0.375</v>
      </c>
      <c r="D5" s="29"/>
      <c r="E5" s="30">
        <v>10.07</v>
      </c>
      <c r="F5" s="30">
        <v>10.220000000000001</v>
      </c>
      <c r="G5" s="30">
        <v>10.01</v>
      </c>
      <c r="H5" s="30">
        <v>10.11</v>
      </c>
      <c r="I5" s="30">
        <v>10.07</v>
      </c>
      <c r="J5" s="31">
        <f t="shared" si="0"/>
        <v>10.096</v>
      </c>
      <c r="K5" s="30">
        <f t="shared" si="1"/>
        <v>0.21000000000000085</v>
      </c>
      <c r="M5" s="35" t="s">
        <v>22</v>
      </c>
      <c r="O5" s="34">
        <f>SUM(J3:J22)/O4</f>
        <v>10.090400000000001</v>
      </c>
      <c r="P5" s="25"/>
      <c r="Q5" s="25"/>
      <c r="R5" s="24"/>
      <c r="S5" s="24"/>
    </row>
    <row r="6" spans="1:19" ht="18.75">
      <c r="A6" s="28">
        <v>4</v>
      </c>
      <c r="B6" s="55"/>
      <c r="C6" s="29">
        <v>0.39583333333333331</v>
      </c>
      <c r="D6" s="29"/>
      <c r="E6" s="30">
        <v>10.210000000000001</v>
      </c>
      <c r="F6" s="30">
        <v>10.1</v>
      </c>
      <c r="G6" s="30">
        <v>10.09</v>
      </c>
      <c r="H6" s="30">
        <v>10.130000000000001</v>
      </c>
      <c r="I6" s="30">
        <v>10.02</v>
      </c>
      <c r="J6" s="31">
        <f t="shared" si="0"/>
        <v>10.11</v>
      </c>
      <c r="K6" s="30">
        <f t="shared" si="1"/>
        <v>0.19000000000000128</v>
      </c>
      <c r="M6" s="35" t="s">
        <v>24</v>
      </c>
      <c r="N6" s="24"/>
      <c r="O6" s="34">
        <f>SUM(K3:K22)/O4</f>
        <v>0.17549999999999991</v>
      </c>
      <c r="P6" s="25"/>
      <c r="Q6" s="25"/>
      <c r="R6" s="24"/>
      <c r="S6" s="24"/>
    </row>
    <row r="7" spans="1:19" ht="18.75">
      <c r="A7" s="28">
        <v>5</v>
      </c>
      <c r="B7" s="55"/>
      <c r="C7" s="29">
        <v>0.41666666666666669</v>
      </c>
      <c r="D7" s="29"/>
      <c r="E7" s="30">
        <v>10.119999999999999</v>
      </c>
      <c r="F7" s="30">
        <v>9.98</v>
      </c>
      <c r="G7" s="30">
        <v>9.91</v>
      </c>
      <c r="H7" s="30">
        <v>10.050000000000001</v>
      </c>
      <c r="I7" s="30">
        <v>10.17</v>
      </c>
      <c r="J7" s="31">
        <f t="shared" si="0"/>
        <v>10.046000000000001</v>
      </c>
      <c r="K7" s="30">
        <f t="shared" si="1"/>
        <v>0.25999999999999979</v>
      </c>
      <c r="M7" s="3" t="s">
        <v>25</v>
      </c>
      <c r="N7" s="3"/>
      <c r="P7" s="25"/>
      <c r="Q7" s="25"/>
      <c r="R7" s="24"/>
      <c r="S7" s="24"/>
    </row>
    <row r="8" spans="1:19" ht="18.75">
      <c r="A8" s="28">
        <v>6</v>
      </c>
      <c r="B8" s="55"/>
      <c r="C8" s="29">
        <v>0.4375</v>
      </c>
      <c r="D8" s="29"/>
      <c r="E8" s="30">
        <v>10.17</v>
      </c>
      <c r="F8" s="30">
        <v>10.14</v>
      </c>
      <c r="G8" s="30">
        <v>10.08</v>
      </c>
      <c r="H8" s="30">
        <v>10.06</v>
      </c>
      <c r="I8" s="30">
        <v>10.23</v>
      </c>
      <c r="J8" s="31">
        <f t="shared" si="0"/>
        <v>10.136000000000001</v>
      </c>
      <c r="K8" s="30">
        <f t="shared" si="1"/>
        <v>0.16999999999999993</v>
      </c>
      <c r="M8" s="36" t="s">
        <v>26</v>
      </c>
      <c r="N8" s="34">
        <f>O5</f>
        <v>10.090400000000001</v>
      </c>
      <c r="O8" s="25"/>
      <c r="P8" s="25"/>
      <c r="Q8" s="25"/>
      <c r="R8" s="24"/>
      <c r="S8" s="24"/>
    </row>
    <row r="9" spans="1:19" ht="18.75">
      <c r="A9" s="28">
        <v>7</v>
      </c>
      <c r="B9" s="55"/>
      <c r="C9" s="29">
        <v>0.45833333333333331</v>
      </c>
      <c r="D9" s="29"/>
      <c r="E9" s="30">
        <v>10.1</v>
      </c>
      <c r="F9" s="30">
        <v>10.11</v>
      </c>
      <c r="G9" s="30">
        <v>10.210000000000001</v>
      </c>
      <c r="H9" s="30">
        <v>10.050000000000001</v>
      </c>
      <c r="I9" s="30">
        <v>10.220000000000001</v>
      </c>
      <c r="J9" s="31">
        <f t="shared" si="0"/>
        <v>10.138</v>
      </c>
      <c r="K9" s="30">
        <f t="shared" si="1"/>
        <v>0.16999999999999993</v>
      </c>
      <c r="M9" s="36" t="s">
        <v>27</v>
      </c>
      <c r="N9" s="24">
        <f>O6/N3</f>
        <v>7.5451418744625923E-2</v>
      </c>
      <c r="O9" s="25"/>
      <c r="P9" s="25"/>
      <c r="Q9" s="25"/>
      <c r="R9" s="24"/>
      <c r="S9" s="24"/>
    </row>
    <row r="10" spans="1:19" ht="18.75">
      <c r="A10" s="28">
        <v>8</v>
      </c>
      <c r="B10" s="55"/>
      <c r="C10" s="29">
        <v>0.47916666666666669</v>
      </c>
      <c r="D10" s="29"/>
      <c r="E10" s="30">
        <v>10.1</v>
      </c>
      <c r="F10" s="30">
        <v>10.06</v>
      </c>
      <c r="G10" s="30">
        <v>10.23</v>
      </c>
      <c r="H10" s="30">
        <v>10.14</v>
      </c>
      <c r="I10" s="30">
        <v>9.9700000000000006</v>
      </c>
      <c r="J10" s="31">
        <f t="shared" si="0"/>
        <v>10.1</v>
      </c>
      <c r="K10" s="30">
        <f t="shared" si="1"/>
        <v>0.25999999999999979</v>
      </c>
      <c r="M10" s="3" t="s">
        <v>28</v>
      </c>
      <c r="O10" s="25"/>
      <c r="P10" s="25"/>
      <c r="Q10" s="25"/>
      <c r="R10" s="24"/>
      <c r="S10" s="24"/>
    </row>
    <row r="11" spans="1:19" ht="18.75">
      <c r="A11" s="28">
        <v>9</v>
      </c>
      <c r="B11" s="55"/>
      <c r="C11" s="29">
        <v>0.5</v>
      </c>
      <c r="D11" s="29"/>
      <c r="E11" s="30">
        <v>10.1</v>
      </c>
      <c r="F11" s="30">
        <v>9.9600000000000009</v>
      </c>
      <c r="G11" s="30">
        <v>10.130000000000001</v>
      </c>
      <c r="H11" s="30">
        <v>10.14</v>
      </c>
      <c r="I11" s="30">
        <v>10.039999999999999</v>
      </c>
      <c r="J11" s="31">
        <f t="shared" si="0"/>
        <v>10.074000000000002</v>
      </c>
      <c r="K11" s="30">
        <f t="shared" si="1"/>
        <v>0.17999999999999972</v>
      </c>
      <c r="M11" s="37" t="s">
        <v>30</v>
      </c>
      <c r="O11" s="25"/>
      <c r="P11" s="25"/>
      <c r="Q11" s="25"/>
      <c r="R11" s="24"/>
      <c r="S11" s="24"/>
    </row>
    <row r="12" spans="1:19" ht="18.75">
      <c r="A12" s="28">
        <v>10</v>
      </c>
      <c r="B12" s="56"/>
      <c r="C12" s="29">
        <v>0.52083333333333337</v>
      </c>
      <c r="D12" s="29"/>
      <c r="E12" s="30">
        <v>10.050000000000001</v>
      </c>
      <c r="F12" s="30">
        <v>10.19</v>
      </c>
      <c r="G12" s="30">
        <v>10.130000000000001</v>
      </c>
      <c r="H12" s="30">
        <v>10.1</v>
      </c>
      <c r="I12" s="30">
        <v>10.08</v>
      </c>
      <c r="J12" s="31">
        <f t="shared" si="0"/>
        <v>10.110000000000001</v>
      </c>
      <c r="K12" s="30">
        <f t="shared" si="1"/>
        <v>0.13999999999999879</v>
      </c>
      <c r="M12" s="36" t="s">
        <v>29</v>
      </c>
      <c r="N12" s="34">
        <f>O5</f>
        <v>10.090400000000001</v>
      </c>
      <c r="O12" s="25"/>
      <c r="P12" s="25"/>
      <c r="Q12" s="25"/>
      <c r="R12" s="24"/>
      <c r="S12" s="24"/>
    </row>
    <row r="13" spans="1:19" ht="18.75">
      <c r="A13" s="28">
        <v>11</v>
      </c>
      <c r="B13" s="54" t="s">
        <v>15</v>
      </c>
      <c r="C13" s="29">
        <v>0.33333333333333331</v>
      </c>
      <c r="D13" s="29"/>
      <c r="E13" s="30">
        <v>10.08</v>
      </c>
      <c r="F13" s="30">
        <v>10.050000000000001</v>
      </c>
      <c r="G13" s="30">
        <v>10.050000000000001</v>
      </c>
      <c r="H13" s="30">
        <v>10.08</v>
      </c>
      <c r="I13" s="30">
        <v>10.16</v>
      </c>
      <c r="J13" s="31">
        <f t="shared" si="0"/>
        <v>10.084</v>
      </c>
      <c r="K13" s="30">
        <f t="shared" si="1"/>
        <v>0.10999999999999943</v>
      </c>
      <c r="M13" s="36" t="s">
        <v>32</v>
      </c>
      <c r="N13" s="34">
        <f>O5-O3*O6</f>
        <v>9.9886100000000013</v>
      </c>
      <c r="O13" s="25"/>
      <c r="P13" s="25"/>
      <c r="Q13" s="25"/>
      <c r="R13" s="24"/>
      <c r="S13" s="24"/>
    </row>
    <row r="14" spans="1:19" ht="18.75">
      <c r="A14" s="28">
        <v>12</v>
      </c>
      <c r="B14" s="55"/>
      <c r="C14" s="29">
        <v>0.35416666666666669</v>
      </c>
      <c r="D14" s="29"/>
      <c r="E14" s="30">
        <v>9.91</v>
      </c>
      <c r="F14" s="30">
        <v>10.210000000000001</v>
      </c>
      <c r="G14" s="30">
        <v>10</v>
      </c>
      <c r="H14" s="30">
        <v>10.02</v>
      </c>
      <c r="I14" s="30">
        <v>10.29</v>
      </c>
      <c r="J14" s="31">
        <f t="shared" si="0"/>
        <v>10.086</v>
      </c>
      <c r="K14" s="30">
        <f t="shared" si="1"/>
        <v>0.37999999999999901</v>
      </c>
      <c r="M14" s="36" t="s">
        <v>33</v>
      </c>
      <c r="N14" s="34">
        <f>O5+O3*O6</f>
        <v>10.19219</v>
      </c>
      <c r="O14" s="25"/>
      <c r="P14" s="25"/>
      <c r="Q14" s="25"/>
      <c r="R14" s="24"/>
      <c r="S14" s="24"/>
    </row>
    <row r="15" spans="1:19" ht="18.75">
      <c r="A15" s="28">
        <v>13</v>
      </c>
      <c r="B15" s="55"/>
      <c r="C15" s="29">
        <v>0.375</v>
      </c>
      <c r="D15" s="29"/>
      <c r="E15" s="30">
        <v>10.11</v>
      </c>
      <c r="F15" s="30">
        <v>9.98</v>
      </c>
      <c r="G15" s="30">
        <v>9.9700000000000006</v>
      </c>
      <c r="H15" s="30">
        <v>10.039999999999999</v>
      </c>
      <c r="I15" s="30">
        <v>10.08</v>
      </c>
      <c r="J15" s="31">
        <f t="shared" si="0"/>
        <v>10.036</v>
      </c>
      <c r="K15" s="30">
        <f t="shared" si="1"/>
        <v>0.13999999999999879</v>
      </c>
      <c r="M15" s="37" t="s">
        <v>31</v>
      </c>
      <c r="N15" s="34"/>
      <c r="O15" s="25"/>
      <c r="P15" s="25"/>
      <c r="Q15" s="25"/>
      <c r="R15" s="24"/>
      <c r="S15" s="24"/>
    </row>
    <row r="16" spans="1:19" ht="18.75">
      <c r="A16" s="28">
        <v>14</v>
      </c>
      <c r="B16" s="55"/>
      <c r="C16" s="29">
        <v>0.39583333333333331</v>
      </c>
      <c r="D16" s="29"/>
      <c r="E16" s="30">
        <v>10.08</v>
      </c>
      <c r="F16" s="30">
        <v>10.210000000000001</v>
      </c>
      <c r="G16" s="30">
        <v>10.130000000000001</v>
      </c>
      <c r="H16" s="30">
        <v>10.16</v>
      </c>
      <c r="I16" s="30">
        <v>10.039999999999999</v>
      </c>
      <c r="J16" s="31">
        <f t="shared" si="0"/>
        <v>10.123999999999999</v>
      </c>
      <c r="K16" s="30">
        <f t="shared" si="1"/>
        <v>0.17000000000000171</v>
      </c>
      <c r="M16" s="36" t="s">
        <v>29</v>
      </c>
      <c r="N16" s="34">
        <f>O6</f>
        <v>0.17549999999999991</v>
      </c>
      <c r="O16" s="25"/>
      <c r="P16" s="25"/>
      <c r="Q16" s="25"/>
      <c r="R16" s="24"/>
      <c r="S16" s="24"/>
    </row>
    <row r="17" spans="1:19" ht="18.75">
      <c r="A17" s="28">
        <v>15</v>
      </c>
      <c r="B17" s="55"/>
      <c r="C17" s="29">
        <v>0.41666666666666669</v>
      </c>
      <c r="D17" s="29"/>
      <c r="E17" s="30">
        <v>9.99</v>
      </c>
      <c r="F17" s="30">
        <v>10.14</v>
      </c>
      <c r="G17" s="30">
        <v>9.9600000000000009</v>
      </c>
      <c r="H17" s="30">
        <v>10.09</v>
      </c>
      <c r="I17" s="30">
        <v>10.07</v>
      </c>
      <c r="J17" s="31">
        <f t="shared" si="0"/>
        <v>10.050000000000001</v>
      </c>
      <c r="K17" s="30">
        <f t="shared" si="1"/>
        <v>0.17999999999999972</v>
      </c>
      <c r="M17" s="36" t="s">
        <v>32</v>
      </c>
      <c r="N17" s="34">
        <f>P3*O6</f>
        <v>0</v>
      </c>
      <c r="O17" s="25"/>
      <c r="P17" s="25"/>
      <c r="Q17" s="25"/>
      <c r="R17" s="24"/>
      <c r="S17" s="24"/>
    </row>
    <row r="18" spans="1:19" ht="18.75">
      <c r="A18" s="28">
        <v>16</v>
      </c>
      <c r="B18" s="55"/>
      <c r="C18" s="29">
        <v>0.4375</v>
      </c>
      <c r="D18" s="29"/>
      <c r="E18" s="30">
        <v>10.17</v>
      </c>
      <c r="F18" s="30">
        <v>10.18</v>
      </c>
      <c r="G18" s="30">
        <v>10.039999999999999</v>
      </c>
      <c r="H18" s="30">
        <v>9.99</v>
      </c>
      <c r="I18" s="30">
        <v>10.11</v>
      </c>
      <c r="J18" s="31">
        <f t="shared" si="0"/>
        <v>10.098000000000001</v>
      </c>
      <c r="K18" s="30">
        <f t="shared" si="1"/>
        <v>0.1899999999999995</v>
      </c>
      <c r="M18" s="36" t="s">
        <v>33</v>
      </c>
      <c r="N18" s="34">
        <f>Q3*O6</f>
        <v>0.37030499999999977</v>
      </c>
      <c r="O18" s="25"/>
      <c r="P18" s="25"/>
      <c r="Q18" s="25"/>
      <c r="R18" s="24"/>
      <c r="S18" s="24"/>
    </row>
    <row r="19" spans="1:19" ht="18.75">
      <c r="A19" s="28">
        <v>17</v>
      </c>
      <c r="B19" s="55"/>
      <c r="C19" s="29">
        <v>0.45833333333333331</v>
      </c>
      <c r="D19" s="29"/>
      <c r="E19" s="30">
        <v>10.06</v>
      </c>
      <c r="F19" s="30">
        <v>9.92</v>
      </c>
      <c r="G19" s="30">
        <v>10.1</v>
      </c>
      <c r="H19" s="30">
        <v>10.06</v>
      </c>
      <c r="I19" s="30">
        <v>10.02</v>
      </c>
      <c r="J19" s="31">
        <f t="shared" si="0"/>
        <v>10.032</v>
      </c>
      <c r="K19" s="30">
        <f t="shared" si="1"/>
        <v>0.17999999999999972</v>
      </c>
      <c r="M19" s="24"/>
      <c r="N19" s="24"/>
      <c r="O19" s="25"/>
      <c r="P19" s="25"/>
      <c r="Q19" s="25"/>
      <c r="R19" s="24"/>
      <c r="S19" s="24"/>
    </row>
    <row r="20" spans="1:19" ht="18.75">
      <c r="A20" s="28">
        <v>18</v>
      </c>
      <c r="B20" s="55"/>
      <c r="C20" s="29">
        <v>0.47916666666666669</v>
      </c>
      <c r="D20" s="29"/>
      <c r="E20" s="30">
        <v>10.16</v>
      </c>
      <c r="F20" s="30">
        <v>10.119999999999999</v>
      </c>
      <c r="G20" s="30">
        <v>10.16</v>
      </c>
      <c r="H20" s="30">
        <v>10.02</v>
      </c>
      <c r="I20" s="30">
        <v>10.19</v>
      </c>
      <c r="J20" s="31">
        <f t="shared" si="0"/>
        <v>10.129999999999999</v>
      </c>
      <c r="K20" s="30">
        <f t="shared" si="1"/>
        <v>0.16999999999999993</v>
      </c>
      <c r="M20" s="24"/>
      <c r="N20" s="24"/>
      <c r="O20" s="25"/>
      <c r="P20" s="25"/>
      <c r="Q20" s="25"/>
      <c r="R20" s="24"/>
      <c r="S20" s="24"/>
    </row>
    <row r="21" spans="1:19" ht="18.75">
      <c r="A21" s="28">
        <v>19</v>
      </c>
      <c r="B21" s="55"/>
      <c r="C21" s="29">
        <v>0.5</v>
      </c>
      <c r="D21" s="29"/>
      <c r="E21" s="30">
        <v>10.14</v>
      </c>
      <c r="F21" s="30">
        <v>10.039999999999999</v>
      </c>
      <c r="G21" s="30">
        <v>10.14</v>
      </c>
      <c r="H21" s="30">
        <v>10.02</v>
      </c>
      <c r="I21" s="30">
        <v>10.07</v>
      </c>
      <c r="J21" s="31">
        <f t="shared" si="0"/>
        <v>10.082000000000001</v>
      </c>
      <c r="K21" s="30">
        <f t="shared" si="1"/>
        <v>0.12000000000000099</v>
      </c>
      <c r="O21" s="2"/>
      <c r="P21" s="2"/>
      <c r="Q21" s="2"/>
    </row>
    <row r="22" spans="1:19" ht="18.75">
      <c r="A22" s="28">
        <v>20</v>
      </c>
      <c r="B22" s="56"/>
      <c r="C22" s="29">
        <v>0.52083333333333337</v>
      </c>
      <c r="D22" s="29"/>
      <c r="E22" s="30">
        <v>10.08</v>
      </c>
      <c r="F22" s="30">
        <v>10.07</v>
      </c>
      <c r="G22" s="30">
        <v>9.9700000000000006</v>
      </c>
      <c r="H22" s="30">
        <v>10.09</v>
      </c>
      <c r="I22" s="30">
        <v>10.119999999999999</v>
      </c>
      <c r="J22" s="31">
        <f t="shared" si="0"/>
        <v>10.065999999999999</v>
      </c>
      <c r="K22" s="30">
        <f t="shared" si="1"/>
        <v>0.14999999999999858</v>
      </c>
      <c r="O22" s="2"/>
      <c r="P22" s="2"/>
      <c r="Q22" s="2"/>
    </row>
  </sheetData>
  <mergeCells count="8">
    <mergeCell ref="K1:K2"/>
    <mergeCell ref="B3:B12"/>
    <mergeCell ref="B13:B22"/>
    <mergeCell ref="A1:A2"/>
    <mergeCell ref="B1:B2"/>
    <mergeCell ref="C1:C2"/>
    <mergeCell ref="E1:I1"/>
    <mergeCell ref="J1:J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U22"/>
  <sheetViews>
    <sheetView workbookViewId="0">
      <selection activeCell="V15" sqref="V15"/>
    </sheetView>
  </sheetViews>
  <sheetFormatPr defaultRowHeight="15"/>
  <cols>
    <col min="2" max="5" width="9.140625" hidden="1" customWidth="1"/>
    <col min="6" max="9" width="0" hidden="1" customWidth="1"/>
    <col min="10" max="10" width="11" customWidth="1"/>
    <col min="12" max="17" width="0" hidden="1" customWidth="1"/>
  </cols>
  <sheetData>
    <row r="1" spans="1:21" ht="18.75">
      <c r="A1" s="53" t="s">
        <v>2</v>
      </c>
      <c r="B1" s="53" t="s">
        <v>9</v>
      </c>
      <c r="C1" s="53" t="s">
        <v>10</v>
      </c>
      <c r="D1" s="27"/>
      <c r="E1" s="57" t="s">
        <v>13</v>
      </c>
      <c r="F1" s="57"/>
      <c r="G1" s="57"/>
      <c r="H1" s="57"/>
      <c r="I1" s="57"/>
      <c r="J1" s="53" t="s">
        <v>11</v>
      </c>
      <c r="K1" s="53" t="s">
        <v>12</v>
      </c>
      <c r="M1" s="3" t="s">
        <v>21</v>
      </c>
      <c r="N1" s="3"/>
      <c r="O1" s="3"/>
      <c r="R1" s="58" t="s">
        <v>30</v>
      </c>
      <c r="S1" s="59"/>
      <c r="T1" s="58" t="s">
        <v>31</v>
      </c>
      <c r="U1" s="59"/>
    </row>
    <row r="2" spans="1:21" ht="20.25">
      <c r="A2" s="53"/>
      <c r="B2" s="53"/>
      <c r="C2" s="53"/>
      <c r="D2" s="27"/>
      <c r="E2" s="26">
        <v>1</v>
      </c>
      <c r="F2" s="27">
        <v>2</v>
      </c>
      <c r="G2" s="27">
        <v>3</v>
      </c>
      <c r="H2" s="27">
        <v>4</v>
      </c>
      <c r="I2" s="27">
        <v>5</v>
      </c>
      <c r="J2" s="53"/>
      <c r="K2" s="53"/>
      <c r="M2" s="32" t="s">
        <v>16</v>
      </c>
      <c r="N2" s="32" t="s">
        <v>17</v>
      </c>
      <c r="O2" s="32" t="s">
        <v>18</v>
      </c>
      <c r="P2" s="32" t="s">
        <v>19</v>
      </c>
      <c r="Q2" s="39" t="s">
        <v>20</v>
      </c>
      <c r="R2" s="41" t="s">
        <v>32</v>
      </c>
      <c r="S2" s="41" t="s">
        <v>33</v>
      </c>
      <c r="T2" s="41" t="s">
        <v>32</v>
      </c>
      <c r="U2" s="41" t="s">
        <v>33</v>
      </c>
    </row>
    <row r="3" spans="1:21" ht="18.75">
      <c r="A3" s="28">
        <v>1</v>
      </c>
      <c r="B3" s="54" t="s">
        <v>14</v>
      </c>
      <c r="C3" s="29">
        <v>0.33333333333333331</v>
      </c>
      <c r="D3" s="29"/>
      <c r="E3" s="30">
        <v>10.11</v>
      </c>
      <c r="F3" s="30">
        <v>10.08</v>
      </c>
      <c r="G3" s="30">
        <v>10.14</v>
      </c>
      <c r="H3" s="30">
        <v>10.1</v>
      </c>
      <c r="I3" s="30">
        <v>10.15</v>
      </c>
      <c r="J3" s="31">
        <f t="shared" ref="J3:J22" si="0">AVERAGE(E3:I3)</f>
        <v>10.116</v>
      </c>
      <c r="K3" s="30">
        <f>MAX(E3:I3)-MIN(E3:I3)</f>
        <v>7.0000000000000284E-2</v>
      </c>
      <c r="M3" s="33">
        <v>5</v>
      </c>
      <c r="N3" s="33">
        <v>2.3260000000000001</v>
      </c>
      <c r="O3" s="33">
        <v>0.57999999999999996</v>
      </c>
      <c r="P3" s="33">
        <v>0</v>
      </c>
      <c r="Q3" s="40">
        <v>2.11</v>
      </c>
      <c r="R3" s="38">
        <f>$N$13</f>
        <v>9.9886100000000013</v>
      </c>
      <c r="S3" s="38">
        <f>$N$14</f>
        <v>10.19219</v>
      </c>
      <c r="T3" s="38">
        <f>$N$17</f>
        <v>0</v>
      </c>
      <c r="U3" s="38">
        <f>$N$18</f>
        <v>0.37030499999999977</v>
      </c>
    </row>
    <row r="4" spans="1:21" ht="18.75">
      <c r="A4" s="28">
        <v>2</v>
      </c>
      <c r="B4" s="55"/>
      <c r="C4" s="29">
        <v>0.35416666666666669</v>
      </c>
      <c r="D4" s="29"/>
      <c r="E4" s="30">
        <v>10.08</v>
      </c>
      <c r="F4" s="30">
        <v>10.08</v>
      </c>
      <c r="G4" s="30">
        <v>10.119999999999999</v>
      </c>
      <c r="H4" s="30">
        <v>10.130000000000001</v>
      </c>
      <c r="I4" s="30">
        <v>10.06</v>
      </c>
      <c r="J4" s="31">
        <f t="shared" si="0"/>
        <v>10.094000000000001</v>
      </c>
      <c r="K4" s="30">
        <f t="shared" ref="K4:K22" si="1">MAX(E4:I4)-MIN(E4:I4)</f>
        <v>7.0000000000000284E-2</v>
      </c>
      <c r="M4" s="35" t="s">
        <v>23</v>
      </c>
      <c r="N4" s="24"/>
      <c r="O4" s="25">
        <v>20</v>
      </c>
      <c r="P4" s="24"/>
      <c r="Q4" s="24"/>
      <c r="R4" s="38">
        <f t="shared" ref="R4:R22" si="2">$N$13</f>
        <v>9.9886100000000013</v>
      </c>
      <c r="S4" s="38">
        <f t="shared" ref="S4:S22" si="3">$N$14</f>
        <v>10.19219</v>
      </c>
      <c r="T4" s="38">
        <f t="shared" ref="T4:T22" si="4">$N$17</f>
        <v>0</v>
      </c>
      <c r="U4" s="38">
        <f t="shared" ref="U4:U22" si="5">$N$18</f>
        <v>0.37030499999999977</v>
      </c>
    </row>
    <row r="5" spans="1:21" ht="18.75">
      <c r="A5" s="28">
        <v>3</v>
      </c>
      <c r="B5" s="55"/>
      <c r="C5" s="29">
        <v>0.375</v>
      </c>
      <c r="D5" s="29"/>
      <c r="E5" s="30">
        <v>10.07</v>
      </c>
      <c r="F5" s="30">
        <v>10.220000000000001</v>
      </c>
      <c r="G5" s="30">
        <v>10.01</v>
      </c>
      <c r="H5" s="30">
        <v>10.11</v>
      </c>
      <c r="I5" s="30">
        <v>10.07</v>
      </c>
      <c r="J5" s="31">
        <f t="shared" si="0"/>
        <v>10.096</v>
      </c>
      <c r="K5" s="30">
        <f t="shared" si="1"/>
        <v>0.21000000000000085</v>
      </c>
      <c r="M5" s="35" t="s">
        <v>22</v>
      </c>
      <c r="O5" s="34">
        <f>SUM(J3:J22)/O4</f>
        <v>10.090400000000001</v>
      </c>
      <c r="P5" s="25"/>
      <c r="Q5" s="25"/>
      <c r="R5" s="38">
        <f t="shared" si="2"/>
        <v>9.9886100000000013</v>
      </c>
      <c r="S5" s="38">
        <f t="shared" si="3"/>
        <v>10.19219</v>
      </c>
      <c r="T5" s="38">
        <f t="shared" si="4"/>
        <v>0</v>
      </c>
      <c r="U5" s="38">
        <f t="shared" si="5"/>
        <v>0.37030499999999977</v>
      </c>
    </row>
    <row r="6" spans="1:21" ht="18.75">
      <c r="A6" s="28">
        <v>4</v>
      </c>
      <c r="B6" s="55"/>
      <c r="C6" s="29">
        <v>0.39583333333333331</v>
      </c>
      <c r="D6" s="29"/>
      <c r="E6" s="30">
        <v>10.210000000000001</v>
      </c>
      <c r="F6" s="30">
        <v>10.1</v>
      </c>
      <c r="G6" s="30">
        <v>10.09</v>
      </c>
      <c r="H6" s="30">
        <v>10.130000000000001</v>
      </c>
      <c r="I6" s="30">
        <v>10.02</v>
      </c>
      <c r="J6" s="31">
        <f t="shared" si="0"/>
        <v>10.11</v>
      </c>
      <c r="K6" s="30">
        <f t="shared" si="1"/>
        <v>0.19000000000000128</v>
      </c>
      <c r="M6" s="35" t="s">
        <v>24</v>
      </c>
      <c r="N6" s="24"/>
      <c r="O6" s="34">
        <f>SUM(K3:K22)/O4</f>
        <v>0.17549999999999991</v>
      </c>
      <c r="P6" s="25"/>
      <c r="Q6" s="25"/>
      <c r="R6" s="38">
        <f t="shared" si="2"/>
        <v>9.9886100000000013</v>
      </c>
      <c r="S6" s="38">
        <f t="shared" si="3"/>
        <v>10.19219</v>
      </c>
      <c r="T6" s="38">
        <f t="shared" si="4"/>
        <v>0</v>
      </c>
      <c r="U6" s="38">
        <f t="shared" si="5"/>
        <v>0.37030499999999977</v>
      </c>
    </row>
    <row r="7" spans="1:21" ht="18.75">
      <c r="A7" s="28">
        <v>5</v>
      </c>
      <c r="B7" s="55"/>
      <c r="C7" s="29">
        <v>0.41666666666666669</v>
      </c>
      <c r="D7" s="29"/>
      <c r="E7" s="30">
        <v>10.119999999999999</v>
      </c>
      <c r="F7" s="30">
        <v>9.98</v>
      </c>
      <c r="G7" s="30">
        <v>9.91</v>
      </c>
      <c r="H7" s="30">
        <v>10.050000000000001</v>
      </c>
      <c r="I7" s="30">
        <v>10.17</v>
      </c>
      <c r="J7" s="31">
        <f t="shared" si="0"/>
        <v>10.046000000000001</v>
      </c>
      <c r="K7" s="30">
        <f t="shared" si="1"/>
        <v>0.25999999999999979</v>
      </c>
      <c r="M7" s="3" t="s">
        <v>25</v>
      </c>
      <c r="N7" s="3"/>
      <c r="P7" s="25"/>
      <c r="Q7" s="25"/>
      <c r="R7" s="38">
        <f t="shared" si="2"/>
        <v>9.9886100000000013</v>
      </c>
      <c r="S7" s="38">
        <f t="shared" si="3"/>
        <v>10.19219</v>
      </c>
      <c r="T7" s="38">
        <f t="shared" si="4"/>
        <v>0</v>
      </c>
      <c r="U7" s="38">
        <f t="shared" si="5"/>
        <v>0.37030499999999977</v>
      </c>
    </row>
    <row r="8" spans="1:21" ht="18.75">
      <c r="A8" s="28">
        <v>6</v>
      </c>
      <c r="B8" s="55"/>
      <c r="C8" s="29">
        <v>0.4375</v>
      </c>
      <c r="D8" s="29"/>
      <c r="E8" s="30">
        <v>10.17</v>
      </c>
      <c r="F8" s="30">
        <v>10.14</v>
      </c>
      <c r="G8" s="30">
        <v>10.08</v>
      </c>
      <c r="H8" s="30">
        <v>10.06</v>
      </c>
      <c r="I8" s="30">
        <v>10.23</v>
      </c>
      <c r="J8" s="31">
        <f t="shared" si="0"/>
        <v>10.136000000000001</v>
      </c>
      <c r="K8" s="30">
        <f t="shared" si="1"/>
        <v>0.16999999999999993</v>
      </c>
      <c r="M8" s="36" t="s">
        <v>26</v>
      </c>
      <c r="N8" s="34">
        <f>O5</f>
        <v>10.090400000000001</v>
      </c>
      <c r="O8" s="25"/>
      <c r="P8" s="25"/>
      <c r="Q8" s="25"/>
      <c r="R8" s="38">
        <f t="shared" si="2"/>
        <v>9.9886100000000013</v>
      </c>
      <c r="S8" s="38">
        <f t="shared" si="3"/>
        <v>10.19219</v>
      </c>
      <c r="T8" s="38">
        <f t="shared" si="4"/>
        <v>0</v>
      </c>
      <c r="U8" s="38">
        <f t="shared" si="5"/>
        <v>0.37030499999999977</v>
      </c>
    </row>
    <row r="9" spans="1:21" ht="18.75">
      <c r="A9" s="28">
        <v>7</v>
      </c>
      <c r="B9" s="55"/>
      <c r="C9" s="29">
        <v>0.45833333333333331</v>
      </c>
      <c r="D9" s="29"/>
      <c r="E9" s="30">
        <v>10.1</v>
      </c>
      <c r="F9" s="30">
        <v>10.11</v>
      </c>
      <c r="G9" s="30">
        <v>10.210000000000001</v>
      </c>
      <c r="H9" s="30">
        <v>10.050000000000001</v>
      </c>
      <c r="I9" s="30">
        <v>10.220000000000001</v>
      </c>
      <c r="J9" s="31">
        <f t="shared" si="0"/>
        <v>10.138</v>
      </c>
      <c r="K9" s="30">
        <f t="shared" si="1"/>
        <v>0.16999999999999993</v>
      </c>
      <c r="M9" s="36" t="s">
        <v>27</v>
      </c>
      <c r="N9" s="24">
        <f>O6/N3</f>
        <v>7.5451418744625923E-2</v>
      </c>
      <c r="O9" s="25"/>
      <c r="P9" s="25"/>
      <c r="Q9" s="25"/>
      <c r="R9" s="38">
        <f t="shared" si="2"/>
        <v>9.9886100000000013</v>
      </c>
      <c r="S9" s="38">
        <f t="shared" si="3"/>
        <v>10.19219</v>
      </c>
      <c r="T9" s="38">
        <f t="shared" si="4"/>
        <v>0</v>
      </c>
      <c r="U9" s="38">
        <f t="shared" si="5"/>
        <v>0.37030499999999977</v>
      </c>
    </row>
    <row r="10" spans="1:21" ht="18.75">
      <c r="A10" s="28">
        <v>8</v>
      </c>
      <c r="B10" s="55"/>
      <c r="C10" s="29">
        <v>0.47916666666666669</v>
      </c>
      <c r="D10" s="29"/>
      <c r="E10" s="30">
        <v>10.1</v>
      </c>
      <c r="F10" s="30">
        <v>10.06</v>
      </c>
      <c r="G10" s="30">
        <v>10.23</v>
      </c>
      <c r="H10" s="30">
        <v>10.14</v>
      </c>
      <c r="I10" s="30">
        <v>9.9700000000000006</v>
      </c>
      <c r="J10" s="31">
        <f t="shared" si="0"/>
        <v>10.1</v>
      </c>
      <c r="K10" s="30">
        <f t="shared" si="1"/>
        <v>0.25999999999999979</v>
      </c>
      <c r="M10" s="3" t="s">
        <v>28</v>
      </c>
      <c r="O10" s="25"/>
      <c r="P10" s="25"/>
      <c r="Q10" s="25"/>
      <c r="R10" s="38">
        <f t="shared" si="2"/>
        <v>9.9886100000000013</v>
      </c>
      <c r="S10" s="38">
        <f t="shared" si="3"/>
        <v>10.19219</v>
      </c>
      <c r="T10" s="38">
        <f t="shared" si="4"/>
        <v>0</v>
      </c>
      <c r="U10" s="38">
        <f t="shared" si="5"/>
        <v>0.37030499999999977</v>
      </c>
    </row>
    <row r="11" spans="1:21" ht="18.75">
      <c r="A11" s="28">
        <v>9</v>
      </c>
      <c r="B11" s="55"/>
      <c r="C11" s="29">
        <v>0.5</v>
      </c>
      <c r="D11" s="29"/>
      <c r="E11" s="30">
        <v>10.1</v>
      </c>
      <c r="F11" s="30">
        <v>9.9600000000000009</v>
      </c>
      <c r="G11" s="30">
        <v>10.130000000000001</v>
      </c>
      <c r="H11" s="30">
        <v>10.14</v>
      </c>
      <c r="I11" s="30">
        <v>10.039999999999999</v>
      </c>
      <c r="J11" s="31">
        <f t="shared" si="0"/>
        <v>10.074000000000002</v>
      </c>
      <c r="K11" s="30">
        <f t="shared" si="1"/>
        <v>0.17999999999999972</v>
      </c>
      <c r="M11" s="37" t="s">
        <v>30</v>
      </c>
      <c r="O11" s="25"/>
      <c r="P11" s="25"/>
      <c r="Q11" s="25"/>
      <c r="R11" s="38">
        <f t="shared" si="2"/>
        <v>9.9886100000000013</v>
      </c>
      <c r="S11" s="38">
        <f t="shared" si="3"/>
        <v>10.19219</v>
      </c>
      <c r="T11" s="38">
        <f t="shared" si="4"/>
        <v>0</v>
      </c>
      <c r="U11" s="38">
        <f t="shared" si="5"/>
        <v>0.37030499999999977</v>
      </c>
    </row>
    <row r="12" spans="1:21" ht="18.75">
      <c r="A12" s="28">
        <v>10</v>
      </c>
      <c r="B12" s="56"/>
      <c r="C12" s="29">
        <v>0.52083333333333337</v>
      </c>
      <c r="D12" s="29"/>
      <c r="E12" s="30">
        <v>10.050000000000001</v>
      </c>
      <c r="F12" s="30">
        <v>10.19</v>
      </c>
      <c r="G12" s="30">
        <v>10.130000000000001</v>
      </c>
      <c r="H12" s="30">
        <v>10.1</v>
      </c>
      <c r="I12" s="30">
        <v>10.08</v>
      </c>
      <c r="J12" s="31">
        <f t="shared" si="0"/>
        <v>10.110000000000001</v>
      </c>
      <c r="K12" s="30">
        <f t="shared" si="1"/>
        <v>0.13999999999999879</v>
      </c>
      <c r="M12" s="36" t="s">
        <v>29</v>
      </c>
      <c r="N12" s="34">
        <f>O5</f>
        <v>10.090400000000001</v>
      </c>
      <c r="O12" s="25"/>
      <c r="P12" s="25"/>
      <c r="Q12" s="25"/>
      <c r="R12" s="38">
        <f t="shared" si="2"/>
        <v>9.9886100000000013</v>
      </c>
      <c r="S12" s="38">
        <f t="shared" si="3"/>
        <v>10.19219</v>
      </c>
      <c r="T12" s="38">
        <f t="shared" si="4"/>
        <v>0</v>
      </c>
      <c r="U12" s="38">
        <f t="shared" si="5"/>
        <v>0.37030499999999977</v>
      </c>
    </row>
    <row r="13" spans="1:21" ht="18.75">
      <c r="A13" s="28">
        <v>11</v>
      </c>
      <c r="B13" s="54" t="s">
        <v>15</v>
      </c>
      <c r="C13" s="29">
        <v>0.33333333333333331</v>
      </c>
      <c r="D13" s="29"/>
      <c r="E13" s="30">
        <v>10.08</v>
      </c>
      <c r="F13" s="30">
        <v>10.050000000000001</v>
      </c>
      <c r="G13" s="30">
        <v>10.050000000000001</v>
      </c>
      <c r="H13" s="30">
        <v>10.08</v>
      </c>
      <c r="I13" s="30">
        <v>10.16</v>
      </c>
      <c r="J13" s="31">
        <f t="shared" si="0"/>
        <v>10.084</v>
      </c>
      <c r="K13" s="30">
        <f t="shared" si="1"/>
        <v>0.10999999999999943</v>
      </c>
      <c r="M13" s="36" t="s">
        <v>32</v>
      </c>
      <c r="N13" s="34">
        <f>O5-O3*O6</f>
        <v>9.9886100000000013</v>
      </c>
      <c r="O13" s="25"/>
      <c r="P13" s="25"/>
      <c r="Q13" s="25"/>
      <c r="R13" s="38">
        <f t="shared" si="2"/>
        <v>9.9886100000000013</v>
      </c>
      <c r="S13" s="38">
        <f t="shared" si="3"/>
        <v>10.19219</v>
      </c>
      <c r="T13" s="38">
        <f t="shared" si="4"/>
        <v>0</v>
      </c>
      <c r="U13" s="38">
        <f t="shared" si="5"/>
        <v>0.37030499999999977</v>
      </c>
    </row>
    <row r="14" spans="1:21" ht="18.75">
      <c r="A14" s="28">
        <v>12</v>
      </c>
      <c r="B14" s="55"/>
      <c r="C14" s="29">
        <v>0.35416666666666669</v>
      </c>
      <c r="D14" s="29"/>
      <c r="E14" s="30">
        <v>9.91</v>
      </c>
      <c r="F14" s="30">
        <v>10.210000000000001</v>
      </c>
      <c r="G14" s="30">
        <v>10</v>
      </c>
      <c r="H14" s="30">
        <v>10.02</v>
      </c>
      <c r="I14" s="30">
        <v>10.29</v>
      </c>
      <c r="J14" s="31">
        <f t="shared" si="0"/>
        <v>10.086</v>
      </c>
      <c r="K14" s="30">
        <f t="shared" si="1"/>
        <v>0.37999999999999901</v>
      </c>
      <c r="M14" s="36" t="s">
        <v>33</v>
      </c>
      <c r="N14" s="34">
        <f>O5+O3*O6</f>
        <v>10.19219</v>
      </c>
      <c r="O14" s="25"/>
      <c r="P14" s="25"/>
      <c r="Q14" s="25"/>
      <c r="R14" s="38">
        <f t="shared" si="2"/>
        <v>9.9886100000000013</v>
      </c>
      <c r="S14" s="38">
        <f t="shared" si="3"/>
        <v>10.19219</v>
      </c>
      <c r="T14" s="38">
        <f t="shared" si="4"/>
        <v>0</v>
      </c>
      <c r="U14" s="38">
        <f t="shared" si="5"/>
        <v>0.37030499999999977</v>
      </c>
    </row>
    <row r="15" spans="1:21" ht="18.75">
      <c r="A15" s="28">
        <v>13</v>
      </c>
      <c r="B15" s="55"/>
      <c r="C15" s="29">
        <v>0.375</v>
      </c>
      <c r="D15" s="29"/>
      <c r="E15" s="30">
        <v>10.11</v>
      </c>
      <c r="F15" s="30">
        <v>9.98</v>
      </c>
      <c r="G15" s="30">
        <v>9.9700000000000006</v>
      </c>
      <c r="H15" s="30">
        <v>10.039999999999999</v>
      </c>
      <c r="I15" s="30">
        <v>10.08</v>
      </c>
      <c r="J15" s="31">
        <f t="shared" si="0"/>
        <v>10.036</v>
      </c>
      <c r="K15" s="30">
        <f t="shared" si="1"/>
        <v>0.13999999999999879</v>
      </c>
      <c r="M15" s="37" t="s">
        <v>31</v>
      </c>
      <c r="N15" s="34"/>
      <c r="O15" s="25"/>
      <c r="P15" s="25"/>
      <c r="Q15" s="25"/>
      <c r="R15" s="38">
        <f t="shared" si="2"/>
        <v>9.9886100000000013</v>
      </c>
      <c r="S15" s="38">
        <f t="shared" si="3"/>
        <v>10.19219</v>
      </c>
      <c r="T15" s="38">
        <f t="shared" si="4"/>
        <v>0</v>
      </c>
      <c r="U15" s="38">
        <f t="shared" si="5"/>
        <v>0.37030499999999977</v>
      </c>
    </row>
    <row r="16" spans="1:21" ht="18.75">
      <c r="A16" s="28">
        <v>14</v>
      </c>
      <c r="B16" s="55"/>
      <c r="C16" s="29">
        <v>0.39583333333333331</v>
      </c>
      <c r="D16" s="29"/>
      <c r="E16" s="30">
        <v>10.08</v>
      </c>
      <c r="F16" s="30">
        <v>10.210000000000001</v>
      </c>
      <c r="G16" s="30">
        <v>10.130000000000001</v>
      </c>
      <c r="H16" s="30">
        <v>10.16</v>
      </c>
      <c r="I16" s="30">
        <v>10.039999999999999</v>
      </c>
      <c r="J16" s="31">
        <f t="shared" si="0"/>
        <v>10.123999999999999</v>
      </c>
      <c r="K16" s="30">
        <f t="shared" si="1"/>
        <v>0.17000000000000171</v>
      </c>
      <c r="M16" s="36" t="s">
        <v>29</v>
      </c>
      <c r="N16" s="34">
        <f>O6</f>
        <v>0.17549999999999991</v>
      </c>
      <c r="O16" s="25"/>
      <c r="P16" s="25"/>
      <c r="Q16" s="25"/>
      <c r="R16" s="38">
        <f t="shared" si="2"/>
        <v>9.9886100000000013</v>
      </c>
      <c r="S16" s="38">
        <f t="shared" si="3"/>
        <v>10.19219</v>
      </c>
      <c r="T16" s="38">
        <f t="shared" si="4"/>
        <v>0</v>
      </c>
      <c r="U16" s="38">
        <f t="shared" si="5"/>
        <v>0.37030499999999977</v>
      </c>
    </row>
    <row r="17" spans="1:21" ht="18.75">
      <c r="A17" s="28">
        <v>15</v>
      </c>
      <c r="B17" s="55"/>
      <c r="C17" s="29">
        <v>0.41666666666666669</v>
      </c>
      <c r="D17" s="29"/>
      <c r="E17" s="30">
        <v>9.99</v>
      </c>
      <c r="F17" s="30">
        <v>10.14</v>
      </c>
      <c r="G17" s="30">
        <v>9.9600000000000009</v>
      </c>
      <c r="H17" s="30">
        <v>10.09</v>
      </c>
      <c r="I17" s="30">
        <v>10.07</v>
      </c>
      <c r="J17" s="31">
        <f t="shared" si="0"/>
        <v>10.050000000000001</v>
      </c>
      <c r="K17" s="30">
        <f t="shared" si="1"/>
        <v>0.17999999999999972</v>
      </c>
      <c r="M17" s="36" t="s">
        <v>32</v>
      </c>
      <c r="N17" s="34">
        <f>P3*O6</f>
        <v>0</v>
      </c>
      <c r="O17" s="25"/>
      <c r="P17" s="25"/>
      <c r="Q17" s="25"/>
      <c r="R17" s="38">
        <f t="shared" si="2"/>
        <v>9.9886100000000013</v>
      </c>
      <c r="S17" s="38">
        <f t="shared" si="3"/>
        <v>10.19219</v>
      </c>
      <c r="T17" s="38">
        <f t="shared" si="4"/>
        <v>0</v>
      </c>
      <c r="U17" s="38">
        <f t="shared" si="5"/>
        <v>0.37030499999999977</v>
      </c>
    </row>
    <row r="18" spans="1:21" ht="18.75">
      <c r="A18" s="28">
        <v>16</v>
      </c>
      <c r="B18" s="55"/>
      <c r="C18" s="29">
        <v>0.4375</v>
      </c>
      <c r="D18" s="29"/>
      <c r="E18" s="30">
        <v>10.17</v>
      </c>
      <c r="F18" s="30">
        <v>10.18</v>
      </c>
      <c r="G18" s="30">
        <v>10.039999999999999</v>
      </c>
      <c r="H18" s="30">
        <v>9.99</v>
      </c>
      <c r="I18" s="30">
        <v>10.11</v>
      </c>
      <c r="J18" s="31">
        <f t="shared" si="0"/>
        <v>10.098000000000001</v>
      </c>
      <c r="K18" s="30">
        <f t="shared" si="1"/>
        <v>0.1899999999999995</v>
      </c>
      <c r="M18" s="36" t="s">
        <v>33</v>
      </c>
      <c r="N18" s="34">
        <f>Q3*O6</f>
        <v>0.37030499999999977</v>
      </c>
      <c r="O18" s="25"/>
      <c r="P18" s="25"/>
      <c r="Q18" s="25"/>
      <c r="R18" s="38">
        <f t="shared" si="2"/>
        <v>9.9886100000000013</v>
      </c>
      <c r="S18" s="38">
        <f t="shared" si="3"/>
        <v>10.19219</v>
      </c>
      <c r="T18" s="38">
        <f t="shared" si="4"/>
        <v>0</v>
      </c>
      <c r="U18" s="38">
        <f t="shared" si="5"/>
        <v>0.37030499999999977</v>
      </c>
    </row>
    <row r="19" spans="1:21" ht="18.75">
      <c r="A19" s="28">
        <v>17</v>
      </c>
      <c r="B19" s="55"/>
      <c r="C19" s="29">
        <v>0.45833333333333331</v>
      </c>
      <c r="D19" s="29"/>
      <c r="E19" s="30">
        <v>10.06</v>
      </c>
      <c r="F19" s="30">
        <v>9.92</v>
      </c>
      <c r="G19" s="30">
        <v>10.1</v>
      </c>
      <c r="H19" s="30">
        <v>10.06</v>
      </c>
      <c r="I19" s="30">
        <v>10.02</v>
      </c>
      <c r="J19" s="31">
        <f t="shared" si="0"/>
        <v>10.032</v>
      </c>
      <c r="K19" s="30">
        <f t="shared" si="1"/>
        <v>0.17999999999999972</v>
      </c>
      <c r="M19" s="24"/>
      <c r="N19" s="24"/>
      <c r="O19" s="25"/>
      <c r="P19" s="25"/>
      <c r="Q19" s="25"/>
      <c r="R19" s="38">
        <f t="shared" si="2"/>
        <v>9.9886100000000013</v>
      </c>
      <c r="S19" s="38">
        <f t="shared" si="3"/>
        <v>10.19219</v>
      </c>
      <c r="T19" s="38">
        <f t="shared" si="4"/>
        <v>0</v>
      </c>
      <c r="U19" s="38">
        <f t="shared" si="5"/>
        <v>0.37030499999999977</v>
      </c>
    </row>
    <row r="20" spans="1:21" ht="18.75">
      <c r="A20" s="28">
        <v>18</v>
      </c>
      <c r="B20" s="55"/>
      <c r="C20" s="29">
        <v>0.47916666666666669</v>
      </c>
      <c r="D20" s="29"/>
      <c r="E20" s="30">
        <v>10.16</v>
      </c>
      <c r="F20" s="30">
        <v>10.119999999999999</v>
      </c>
      <c r="G20" s="30">
        <v>10.16</v>
      </c>
      <c r="H20" s="30">
        <v>10.02</v>
      </c>
      <c r="I20" s="30">
        <v>10.19</v>
      </c>
      <c r="J20" s="31">
        <f t="shared" si="0"/>
        <v>10.129999999999999</v>
      </c>
      <c r="K20" s="30">
        <f t="shared" si="1"/>
        <v>0.16999999999999993</v>
      </c>
      <c r="M20" s="24"/>
      <c r="N20" s="24"/>
      <c r="O20" s="25"/>
      <c r="P20" s="25"/>
      <c r="Q20" s="25"/>
      <c r="R20" s="38">
        <f t="shared" si="2"/>
        <v>9.9886100000000013</v>
      </c>
      <c r="S20" s="38">
        <f t="shared" si="3"/>
        <v>10.19219</v>
      </c>
      <c r="T20" s="38">
        <f t="shared" si="4"/>
        <v>0</v>
      </c>
      <c r="U20" s="38">
        <f t="shared" si="5"/>
        <v>0.37030499999999977</v>
      </c>
    </row>
    <row r="21" spans="1:21" ht="18.75">
      <c r="A21" s="28">
        <v>19</v>
      </c>
      <c r="B21" s="55"/>
      <c r="C21" s="29">
        <v>0.5</v>
      </c>
      <c r="D21" s="29"/>
      <c r="E21" s="30">
        <v>10.14</v>
      </c>
      <c r="F21" s="30">
        <v>10.039999999999999</v>
      </c>
      <c r="G21" s="30">
        <v>10.14</v>
      </c>
      <c r="H21" s="30">
        <v>10.02</v>
      </c>
      <c r="I21" s="30">
        <v>10.07</v>
      </c>
      <c r="J21" s="31">
        <f t="shared" si="0"/>
        <v>10.082000000000001</v>
      </c>
      <c r="K21" s="30">
        <f t="shared" si="1"/>
        <v>0.12000000000000099</v>
      </c>
      <c r="O21" s="2"/>
      <c r="P21" s="2"/>
      <c r="Q21" s="2"/>
      <c r="R21" s="38">
        <f t="shared" si="2"/>
        <v>9.9886100000000013</v>
      </c>
      <c r="S21" s="38">
        <f t="shared" si="3"/>
        <v>10.19219</v>
      </c>
      <c r="T21" s="38">
        <f t="shared" si="4"/>
        <v>0</v>
      </c>
      <c r="U21" s="38">
        <f t="shared" si="5"/>
        <v>0.37030499999999977</v>
      </c>
    </row>
    <row r="22" spans="1:21" ht="18.75">
      <c r="A22" s="28">
        <v>20</v>
      </c>
      <c r="B22" s="56"/>
      <c r="C22" s="29">
        <v>0.52083333333333337</v>
      </c>
      <c r="D22" s="29"/>
      <c r="E22" s="30">
        <v>10.08</v>
      </c>
      <c r="F22" s="30">
        <v>10.07</v>
      </c>
      <c r="G22" s="30">
        <v>9.9700000000000006</v>
      </c>
      <c r="H22" s="30">
        <v>10.09</v>
      </c>
      <c r="I22" s="30">
        <v>10.119999999999999</v>
      </c>
      <c r="J22" s="31">
        <f t="shared" si="0"/>
        <v>10.065999999999999</v>
      </c>
      <c r="K22" s="30">
        <f t="shared" si="1"/>
        <v>0.14999999999999858</v>
      </c>
      <c r="O22" s="2"/>
      <c r="P22" s="2"/>
      <c r="Q22" s="2"/>
      <c r="R22" s="38">
        <f t="shared" si="2"/>
        <v>9.9886100000000013</v>
      </c>
      <c r="S22" s="38">
        <f t="shared" si="3"/>
        <v>10.19219</v>
      </c>
      <c r="T22" s="38">
        <f t="shared" si="4"/>
        <v>0</v>
      </c>
      <c r="U22" s="38">
        <f t="shared" si="5"/>
        <v>0.37030499999999977</v>
      </c>
    </row>
  </sheetData>
  <mergeCells count="10">
    <mergeCell ref="B3:B12"/>
    <mergeCell ref="B13:B22"/>
    <mergeCell ref="R1:S1"/>
    <mergeCell ref="T1:U1"/>
    <mergeCell ref="A1:A2"/>
    <mergeCell ref="B1:B2"/>
    <mergeCell ref="C1:C2"/>
    <mergeCell ref="E1:I1"/>
    <mergeCell ref="J1:J2"/>
    <mergeCell ref="K1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Figure1</vt:lpstr>
      <vt:lpstr>Figure2</vt:lpstr>
      <vt:lpstr>Figure3</vt:lpstr>
      <vt:lpstr>Figure4</vt:lpstr>
      <vt:lpstr>Figure5</vt:lpstr>
      <vt:lpstr>Figure6</vt:lpstr>
      <vt:lpstr>Figure7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Kumar</dc:creator>
  <cp:lastModifiedBy>Garima</cp:lastModifiedBy>
  <cp:lastPrinted>2012-10-01T05:40:56Z</cp:lastPrinted>
  <dcterms:created xsi:type="dcterms:W3CDTF">2012-08-22T05:03:01Z</dcterms:created>
  <dcterms:modified xsi:type="dcterms:W3CDTF">2013-05-17T07:36:10Z</dcterms:modified>
</cp:coreProperties>
</file>