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6"/>
  <workbookPr/>
  <mc:AlternateContent xmlns:mc="http://schemas.openxmlformats.org/markup-compatibility/2006">
    <mc:Choice Requires="x15">
      <x15ac:absPath xmlns:x15ac="http://schemas.microsoft.com/office/spreadsheetml/2010/11/ac" url="https://liuonline.sharepoint.com/sites/ExamensarbeteSaabVT2023/Delade dokument/General/Datainsamling/Survey/"/>
    </mc:Choice>
  </mc:AlternateContent>
  <xr:revisionPtr revIDLastSave="692" documentId="13_ncr:1_{B69B1C11-5624-405C-A33B-F0D19CDB1A74}" xr6:coauthVersionLast="47" xr6:coauthVersionMax="47" xr10:uidLastSave="{7486FF5E-8E90-4D1C-B01B-D5B495979168}"/>
  <bookViews>
    <workbookView xWindow="0" yWindow="760" windowWidth="34560" windowHeight="21580" firstSheet="3" activeTab="3" xr2:uid="{00000000-000D-0000-FFFF-FFFF00000000}"/>
  </bookViews>
  <sheets>
    <sheet name="StartingState" sheetId="14" r:id="rId1"/>
    <sheet name="ConversionMatrix" sheetId="13" r:id="rId2"/>
    <sheet name="BaseParams" sheetId="15" r:id="rId3"/>
    <sheet name="Sammanställning" sheetId="3" r:id="rId4"/>
    <sheet name="Svar" sheetId="1" r:id="rId5"/>
    <sheet name="BP1" sheetId="4" r:id="rId6"/>
    <sheet name="BP2" sheetId="9" r:id="rId7"/>
    <sheet name="BP3" sheetId="10" r:id="rId8"/>
    <sheet name="BP4" sheetId="11" r:id="rId9"/>
    <sheet name="BP5" sheetId="12" r:id="rId10"/>
    <sheet name="S0" sheetId="16" r:id="rId11"/>
    <sheet name="_56F9DC9755BA473782653E2940F9" sheetId="2" state="veryHidden" r:id="rId12"/>
  </sheets>
  <externalReferences>
    <externalReference r:id="rId13"/>
  </externalReferences>
  <definedNames>
    <definedName name="_56F9DC9755BA473782653E2940F9FormId">"7Bg_kSZ_X0yoFnhP6aWO3SRr_qJeELtJm5w6V50Yo09URFcyMDNJRzJSVzVYQTM0NVYwSE9PQU9IQSQlQCN0PWcu"</definedName>
    <definedName name="_56F9DC9755BA473782653E2940F9ResponseSheet">"Form1"</definedName>
    <definedName name="_56F9DC9755BA473782653E2940F9SourceDocId">"{85ef4e66-4a66-4b99-bf90-199b810963ff}"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3" l="1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2" i="14"/>
  <c r="H2" i="3" a="1"/>
  <c r="H2" i="3" s="1"/>
  <c r="O4" i="16"/>
  <c r="C4" i="16"/>
  <c r="D4" i="16"/>
  <c r="E4" i="16"/>
  <c r="F4" i="16"/>
  <c r="G4" i="16"/>
  <c r="H4" i="16"/>
  <c r="I4" i="16"/>
  <c r="J4" i="16"/>
  <c r="K4" i="16"/>
  <c r="L4" i="16"/>
  <c r="M4" i="16"/>
  <c r="N4" i="16"/>
  <c r="B4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B3" i="16"/>
  <c r="C4" i="12" a="1"/>
  <c r="C4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B4" i="12" a="1"/>
  <c r="B4" i="12" s="1"/>
  <c r="B3" i="12"/>
  <c r="B6" i="16" a="1"/>
  <c r="B6" i="16" s="1"/>
  <c r="B1" i="13" a="1"/>
  <c r="B1" i="13" s="1"/>
  <c r="B2" i="15" a="1"/>
  <c r="B2" i="15" s="1"/>
  <c r="B6" i="12" a="1"/>
  <c r="B6" i="12" s="1"/>
  <c r="B6" i="11" a="1"/>
  <c r="B6" i="11" s="1"/>
  <c r="E5" i="12" a="1"/>
  <c r="E5" i="12" s="1"/>
  <c r="D5" i="12" a="1"/>
  <c r="D5" i="12" s="1"/>
  <c r="K3" i="12"/>
  <c r="J3" i="12"/>
  <c r="L5" i="11" a="1"/>
  <c r="L5" i="11" s="1"/>
  <c r="K5" i="11" a="1"/>
  <c r="K5" i="11" s="1"/>
  <c r="N4" i="11" a="1"/>
  <c r="N4" i="11" s="1"/>
  <c r="L4" i="11" a="1"/>
  <c r="L4" i="11" s="1"/>
  <c r="O3" i="11"/>
  <c r="N3" i="11"/>
  <c r="D3" i="11"/>
  <c r="C3" i="11"/>
  <c r="B6" i="10" a="1"/>
  <c r="B6" i="10" s="1"/>
  <c r="B6" i="9" a="1"/>
  <c r="B6" i="9" s="1"/>
  <c r="F5" i="9" a="1"/>
  <c r="F5" i="9" s="1"/>
  <c r="C5" i="9" a="1"/>
  <c r="C5" i="9" s="1"/>
  <c r="B5" i="9" a="1"/>
  <c r="B5" i="9" s="1"/>
  <c r="O4" i="9" a="1"/>
  <c r="O4" i="9" s="1"/>
  <c r="L4" i="9" a="1"/>
  <c r="L4" i="9" s="1"/>
  <c r="K4" i="9" a="1"/>
  <c r="K4" i="9" s="1"/>
  <c r="J4" i="9" a="1"/>
  <c r="J4" i="9" s="1"/>
  <c r="G4" i="9" a="1"/>
  <c r="G4" i="9" s="1"/>
  <c r="F4" i="9" a="1"/>
  <c r="F4" i="9" s="1"/>
  <c r="E4" i="9" a="1"/>
  <c r="E4" i="9" s="1"/>
  <c r="C4" i="9" a="1"/>
  <c r="C4" i="9" s="1"/>
  <c r="B4" i="9" a="1"/>
  <c r="B4" i="9" s="1"/>
  <c r="O3" i="9"/>
  <c r="N3" i="9"/>
  <c r="L3" i="9"/>
  <c r="K3" i="9"/>
  <c r="F3" i="9"/>
  <c r="E3" i="9"/>
  <c r="D3" i="9"/>
  <c r="B3" i="9"/>
  <c r="B6" i="4" a="1"/>
  <c r="C5" i="4" s="1" a="1"/>
  <c r="C5" i="4" s="1"/>
  <c r="B5" i="4" l="1" a="1"/>
  <c r="B5" i="4" s="1"/>
  <c r="I4" i="4" a="1"/>
  <c r="I4" i="4" s="1"/>
  <c r="K3" i="11"/>
  <c r="J4" i="11" a="1"/>
  <c r="J4" i="11" s="1"/>
  <c r="H5" i="11" a="1"/>
  <c r="H5" i="11" s="1"/>
  <c r="H3" i="12"/>
  <c r="N5" i="12" a="1"/>
  <c r="N5" i="12" s="1"/>
  <c r="B4" i="4" a="1"/>
  <c r="B4" i="4" s="1"/>
  <c r="C4" i="4" a="1"/>
  <c r="C4" i="4" s="1"/>
  <c r="L4" i="4" a="1"/>
  <c r="L4" i="4" s="1"/>
  <c r="J4" i="4" a="1"/>
  <c r="J4" i="4" s="1"/>
  <c r="H4" i="4" a="1"/>
  <c r="H4" i="4" s="1"/>
  <c r="B3" i="11"/>
  <c r="L3" i="11"/>
  <c r="K4" i="11" a="1"/>
  <c r="K4" i="11" s="1"/>
  <c r="J5" i="11" a="1"/>
  <c r="J5" i="11" s="1"/>
  <c r="I3" i="12"/>
  <c r="C5" i="12" a="1"/>
  <c r="C5" i="12" s="1"/>
  <c r="O5" i="12" a="1"/>
  <c r="O5" i="12" s="1"/>
  <c r="F4" i="4" a="1"/>
  <c r="F4" i="4" s="1"/>
  <c r="E3" i="11"/>
  <c r="B4" i="11" a="1"/>
  <c r="B4" i="11" s="1"/>
  <c r="O4" i="11" a="1"/>
  <c r="O4" i="11" s="1"/>
  <c r="M5" i="11" a="1"/>
  <c r="M5" i="11" s="1"/>
  <c r="L3" i="12"/>
  <c r="F5" i="12" a="1"/>
  <c r="F5" i="12" s="1"/>
  <c r="B5" i="12" a="1"/>
  <c r="B5" i="12" s="1"/>
  <c r="O4" i="4" a="1"/>
  <c r="O4" i="4" s="1"/>
  <c r="E4" i="4" a="1"/>
  <c r="E4" i="4" s="1"/>
  <c r="N4" i="4" a="1"/>
  <c r="N4" i="4" s="1"/>
  <c r="D4" i="4" a="1"/>
  <c r="D4" i="4" s="1"/>
  <c r="F3" i="11"/>
  <c r="D4" i="11" a="1"/>
  <c r="D4" i="11" s="1"/>
  <c r="B5" i="11" a="1"/>
  <c r="B5" i="11" s="1"/>
  <c r="O5" i="11" a="1"/>
  <c r="O5" i="11" s="1"/>
  <c r="N3" i="12"/>
  <c r="H5" i="12" a="1"/>
  <c r="H5" i="12" s="1"/>
  <c r="G3" i="11"/>
  <c r="E4" i="11" a="1"/>
  <c r="E4" i="11" s="1"/>
  <c r="C5" i="11" a="1"/>
  <c r="C5" i="11" s="1"/>
  <c r="O3" i="12"/>
  <c r="I5" i="12" a="1"/>
  <c r="I5" i="12" s="1"/>
  <c r="H3" i="11"/>
  <c r="F4" i="11" a="1"/>
  <c r="F4" i="11" s="1"/>
  <c r="E5" i="11" a="1"/>
  <c r="E5" i="11" s="1"/>
  <c r="D3" i="12"/>
  <c r="J5" i="12" a="1"/>
  <c r="J5" i="12" s="1"/>
  <c r="K4" i="4" a="1"/>
  <c r="K4" i="4" s="1"/>
  <c r="K5" i="9" a="1"/>
  <c r="K5" i="9" s="1"/>
  <c r="I3" i="11"/>
  <c r="G4" i="11" a="1"/>
  <c r="G4" i="11" s="1"/>
  <c r="F5" i="11" a="1"/>
  <c r="F5" i="11" s="1"/>
  <c r="E3" i="12"/>
  <c r="K5" i="12" a="1"/>
  <c r="K5" i="12" s="1"/>
  <c r="G4" i="4" a="1"/>
  <c r="G4" i="4" s="1"/>
  <c r="M4" i="4" a="1"/>
  <c r="M4" i="4" s="1"/>
  <c r="J3" i="11"/>
  <c r="I4" i="11" a="1"/>
  <c r="I4" i="11" s="1"/>
  <c r="G5" i="11" a="1"/>
  <c r="G5" i="11" s="1"/>
  <c r="F3" i="12"/>
  <c r="M5" i="12" a="1"/>
  <c r="M5" i="12" s="1"/>
  <c r="G5" i="12" a="1"/>
  <c r="G5" i="12" s="1"/>
  <c r="L5" i="12" a="1"/>
  <c r="L5" i="12" s="1"/>
  <c r="G3" i="12"/>
  <c r="C3" i="12"/>
  <c r="M3" i="12"/>
  <c r="C4" i="11" a="1"/>
  <c r="C4" i="11" s="1"/>
  <c r="H4" i="11" a="1"/>
  <c r="H4" i="11" s="1"/>
  <c r="M4" i="11" a="1"/>
  <c r="M4" i="11" s="1"/>
  <c r="D5" i="11" a="1"/>
  <c r="D5" i="11" s="1"/>
  <c r="I5" i="11" a="1"/>
  <c r="I5" i="11" s="1"/>
  <c r="N5" i="11" a="1"/>
  <c r="N5" i="11" s="1"/>
  <c r="M3" i="11"/>
  <c r="L5" i="10" a="1"/>
  <c r="L5" i="10" s="1"/>
  <c r="C4" i="10" a="1"/>
  <c r="C4" i="10" s="1"/>
  <c r="D5" i="10" a="1"/>
  <c r="D5" i="10" s="1"/>
  <c r="N3" i="10"/>
  <c r="F4" i="10" a="1"/>
  <c r="F4" i="10" s="1"/>
  <c r="B5" i="10" a="1"/>
  <c r="B5" i="10" s="1"/>
  <c r="G5" i="10" a="1"/>
  <c r="G5" i="10" s="1"/>
  <c r="E3" i="10"/>
  <c r="O3" i="10"/>
  <c r="H4" i="10" a="1"/>
  <c r="H4" i="10" s="1"/>
  <c r="I5" i="10" a="1"/>
  <c r="I5" i="10" s="1"/>
  <c r="D3" i="10"/>
  <c r="K4" i="10" a="1"/>
  <c r="K4" i="10" s="1"/>
  <c r="F3" i="10"/>
  <c r="B4" i="10" a="1"/>
  <c r="B4" i="10" s="1"/>
  <c r="G4" i="10" a="1"/>
  <c r="G4" i="10" s="1"/>
  <c r="L4" i="10" a="1"/>
  <c r="L4" i="10" s="1"/>
  <c r="C5" i="10" a="1"/>
  <c r="C5" i="10" s="1"/>
  <c r="H5" i="10" a="1"/>
  <c r="H5" i="10" s="1"/>
  <c r="M5" i="10" a="1"/>
  <c r="M5" i="10" s="1"/>
  <c r="N5" i="10" a="1"/>
  <c r="N5" i="10" s="1"/>
  <c r="O5" i="10" a="1"/>
  <c r="O5" i="10" s="1"/>
  <c r="G3" i="10"/>
  <c r="H3" i="10"/>
  <c r="M4" i="10" a="1"/>
  <c r="M4" i="10" s="1"/>
  <c r="I3" i="10"/>
  <c r="J3" i="10"/>
  <c r="D4" i="10" a="1"/>
  <c r="D4" i="10" s="1"/>
  <c r="I4" i="10" a="1"/>
  <c r="I4" i="10" s="1"/>
  <c r="N4" i="10" a="1"/>
  <c r="N4" i="10" s="1"/>
  <c r="E5" i="10" a="1"/>
  <c r="E5" i="10" s="1"/>
  <c r="J5" i="10" a="1"/>
  <c r="J5" i="10" s="1"/>
  <c r="K3" i="10"/>
  <c r="B3" i="10"/>
  <c r="L3" i="10"/>
  <c r="E4" i="10" a="1"/>
  <c r="E4" i="10" s="1"/>
  <c r="J4" i="10" a="1"/>
  <c r="J4" i="10" s="1"/>
  <c r="O4" i="10" a="1"/>
  <c r="O4" i="10" s="1"/>
  <c r="F5" i="10" a="1"/>
  <c r="F5" i="10" s="1"/>
  <c r="K5" i="10" a="1"/>
  <c r="K5" i="10" s="1"/>
  <c r="C3" i="10"/>
  <c r="M3" i="10"/>
  <c r="G5" i="9" a="1"/>
  <c r="G5" i="9" s="1"/>
  <c r="L5" i="9" a="1"/>
  <c r="L5" i="9" s="1"/>
  <c r="H5" i="9" a="1"/>
  <c r="H5" i="9" s="1"/>
  <c r="G3" i="9"/>
  <c r="H4" i="9" a="1"/>
  <c r="H4" i="9" s="1"/>
  <c r="D5" i="9" a="1"/>
  <c r="D5" i="9" s="1"/>
  <c r="I5" i="9" a="1"/>
  <c r="I5" i="9" s="1"/>
  <c r="N5" i="9" a="1"/>
  <c r="N5" i="9" s="1"/>
  <c r="I3" i="9"/>
  <c r="M5" i="9" a="1"/>
  <c r="M5" i="9" s="1"/>
  <c r="H3" i="9"/>
  <c r="M4" i="9" a="1"/>
  <c r="M4" i="9" s="1"/>
  <c r="J3" i="9"/>
  <c r="D4" i="9" a="1"/>
  <c r="D4" i="9" s="1"/>
  <c r="I4" i="9" a="1"/>
  <c r="I4" i="9" s="1"/>
  <c r="N4" i="9" a="1"/>
  <c r="N4" i="9" s="1"/>
  <c r="E5" i="9" a="1"/>
  <c r="E5" i="9" s="1"/>
  <c r="J5" i="9" a="1"/>
  <c r="J5" i="9" s="1"/>
  <c r="O5" i="9" a="1"/>
  <c r="O5" i="9" s="1"/>
  <c r="C3" i="9"/>
  <c r="M3" i="9"/>
  <c r="K5" i="4" a="1"/>
  <c r="K5" i="4" s="1"/>
  <c r="J5" i="4" a="1"/>
  <c r="J5" i="4" s="1"/>
  <c r="I5" i="4" a="1"/>
  <c r="I5" i="4" s="1"/>
  <c r="D3" i="4"/>
  <c r="H5" i="4" a="1"/>
  <c r="H5" i="4" s="1"/>
  <c r="F3" i="4"/>
  <c r="L3" i="4"/>
  <c r="F5" i="4" a="1"/>
  <c r="F5" i="4" s="1"/>
  <c r="L5" i="4" a="1"/>
  <c r="L5" i="4" s="1"/>
  <c r="B3" i="4"/>
  <c r="K3" i="4"/>
  <c r="O5" i="4" a="1"/>
  <c r="O5" i="4" s="1"/>
  <c r="E5" i="4" a="1"/>
  <c r="E5" i="4" s="1"/>
  <c r="H3" i="4"/>
  <c r="O3" i="4"/>
  <c r="J3" i="4"/>
  <c r="N5" i="4" a="1"/>
  <c r="N5" i="4" s="1"/>
  <c r="D5" i="4" a="1"/>
  <c r="D5" i="4" s="1"/>
  <c r="G3" i="4"/>
  <c r="E3" i="4"/>
  <c r="N3" i="4"/>
  <c r="M3" i="4"/>
  <c r="C3" i="4"/>
  <c r="G5" i="4" a="1"/>
  <c r="G5" i="4" s="1"/>
  <c r="I3" i="4"/>
  <c r="M5" i="4" a="1"/>
  <c r="M5" i="4" s="1"/>
  <c r="B6" i="4"/>
  <c r="F2" i="3" l="1" a="1"/>
  <c r="F2" i="3" s="1"/>
  <c r="D2" i="3" a="1"/>
  <c r="D2" i="3" s="1"/>
  <c r="C2" i="3" a="1"/>
  <c r="C2" i="3" s="1"/>
  <c r="G2" i="3" a="1"/>
  <c r="G2" i="3" s="1"/>
  <c r="E2" i="3" a="1"/>
  <c r="E2" i="3" s="1"/>
  <c r="B20" i="3" l="1" a="1"/>
  <c r="B20" i="3" l="1"/>
  <c r="I4" i="13"/>
  <c r="E5" i="13"/>
  <c r="O5" i="13"/>
  <c r="K6" i="13"/>
  <c r="G7" i="13"/>
  <c r="D3" i="13"/>
  <c r="N3" i="13"/>
  <c r="J4" i="13"/>
  <c r="F5" i="13"/>
  <c r="B6" i="13"/>
  <c r="L6" i="13"/>
  <c r="H7" i="13"/>
  <c r="E3" i="13"/>
  <c r="O3" i="13"/>
  <c r="K4" i="13"/>
  <c r="G5" i="13"/>
  <c r="C6" i="13"/>
  <c r="M6" i="13"/>
  <c r="I7" i="13"/>
  <c r="F3" i="13"/>
  <c r="B3" i="13"/>
  <c r="B4" i="13"/>
  <c r="L4" i="13"/>
  <c r="H5" i="13"/>
  <c r="D6" i="13"/>
  <c r="N6" i="13"/>
  <c r="J7" i="13"/>
  <c r="G3" i="13"/>
  <c r="C4" i="13"/>
  <c r="M4" i="13"/>
  <c r="I5" i="13"/>
  <c r="E6" i="13"/>
  <c r="O6" i="13"/>
  <c r="K7" i="13"/>
  <c r="H3" i="13"/>
  <c r="D4" i="13"/>
  <c r="N4" i="13"/>
  <c r="J5" i="13"/>
  <c r="F6" i="13"/>
  <c r="B7" i="13"/>
  <c r="L7" i="13"/>
  <c r="I3" i="13"/>
  <c r="E4" i="13"/>
  <c r="O4" i="13"/>
  <c r="K5" i="13"/>
  <c r="G6" i="13"/>
  <c r="C7" i="13"/>
  <c r="M7" i="13"/>
  <c r="J3" i="13"/>
  <c r="F4" i="13"/>
  <c r="B5" i="13"/>
  <c r="L5" i="13"/>
  <c r="H6" i="13"/>
  <c r="D7" i="13"/>
  <c r="N7" i="13"/>
  <c r="K3" i="13"/>
  <c r="G4" i="13"/>
  <c r="C5" i="13"/>
  <c r="M5" i="13"/>
  <c r="I6" i="13"/>
  <c r="E7" i="13"/>
  <c r="O7" i="13"/>
  <c r="L3" i="13"/>
  <c r="H4" i="13"/>
  <c r="D5" i="13"/>
  <c r="N5" i="13"/>
  <c r="J6" i="13"/>
  <c r="F7" i="13"/>
  <c r="C3" i="13"/>
  <c r="M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<sst xmlns="http://schemas.openxmlformats.org/spreadsheetml/2006/main" count="1116" uniqueCount="140">
  <si>
    <t>PlayerA_y</t>
  </si>
  <si>
    <t>PlayerB_y</t>
  </si>
  <si>
    <t>sen_tec</t>
  </si>
  <si>
    <t>col_sys</t>
  </si>
  <si>
    <t>tec_mob</t>
  </si>
  <si>
    <t>cont_alg</t>
  </si>
  <si>
    <t>loc_map</t>
  </si>
  <si>
    <t>sen_fus</t>
  </si>
  <si>
    <t>ai_ml</t>
  </si>
  <si>
    <t>edg_com</t>
  </si>
  <si>
    <t>com_net</t>
  </si>
  <si>
    <t>ene_mgm</t>
  </si>
  <si>
    <t>sim_mod</t>
  </si>
  <si>
    <t>hum_man</t>
  </si>
  <si>
    <t>cyb_sec</t>
  </si>
  <si>
    <t>eth_reg</t>
  </si>
  <si>
    <t>A,B</t>
  </si>
  <si>
    <t>Phi, Psi</t>
  </si>
  <si>
    <t>n_a,n_b</t>
  </si>
  <si>
    <t>p_a,p_b</t>
  </si>
  <si>
    <t>n_y,n_z</t>
  </si>
  <si>
    <t>p_y,p_z</t>
  </si>
  <si>
    <t>u,v</t>
  </si>
  <si>
    <t>w,x</t>
  </si>
  <si>
    <t>Params_0A</t>
  </si>
  <si>
    <t>Params_0_B</t>
  </si>
  <si>
    <t>Technologies</t>
  </si>
  <si>
    <t>BP1</t>
  </si>
  <si>
    <t>BP2</t>
  </si>
  <si>
    <t>BP3</t>
  </si>
  <si>
    <t>BP4</t>
  </si>
  <si>
    <t>BP5</t>
  </si>
  <si>
    <t>StartingState</t>
  </si>
  <si>
    <t>Sensor Technologies</t>
  </si>
  <si>
    <t>N/A</t>
  </si>
  <si>
    <t>Collaborative systems</t>
  </si>
  <si>
    <t>Minor</t>
  </si>
  <si>
    <t>Technologies enabling mobility</t>
  </si>
  <si>
    <t>Major</t>
  </si>
  <si>
    <t>Control systems and algorithms</t>
  </si>
  <si>
    <t>Critical</t>
  </si>
  <si>
    <t>Localization and mapping</t>
  </si>
  <si>
    <t>Sensor Fusion</t>
  </si>
  <si>
    <t>Mean/Mode</t>
  </si>
  <si>
    <t>mode</t>
  </si>
  <si>
    <t>AI and Machine Learning</t>
  </si>
  <si>
    <t>Edge computing</t>
  </si>
  <si>
    <t># answers</t>
  </si>
  <si>
    <t>Communications and networking</t>
  </si>
  <si>
    <t>Energy Management</t>
  </si>
  <si>
    <t>Simulation and modeling</t>
  </si>
  <si>
    <t>Human Machine Interaction</t>
  </si>
  <si>
    <t>Cybersecurity</t>
  </si>
  <si>
    <t>Ethics and Regulations</t>
  </si>
  <si>
    <t>ID</t>
  </si>
  <si>
    <t>Starttid</t>
  </si>
  <si>
    <t>Slutförandetid</t>
  </si>
  <si>
    <t>E-post</t>
  </si>
  <si>
    <t>Namn</t>
  </si>
  <si>
    <t>Sensor Technology</t>
  </si>
  <si>
    <t>Sensor Technology2</t>
  </si>
  <si>
    <t>Collaborative systems2</t>
  </si>
  <si>
    <t>Technologies enabling mobility2</t>
  </si>
  <si>
    <t>Control systems and algorithms2</t>
  </si>
  <si>
    <t>Localization and mapping2</t>
  </si>
  <si>
    <t>Sensor Fusion2</t>
  </si>
  <si>
    <t>AI and Machine Learning2</t>
  </si>
  <si>
    <t>Edge computing2</t>
  </si>
  <si>
    <t>Communications and networking2</t>
  </si>
  <si>
    <t>Energy Management2</t>
  </si>
  <si>
    <t>Simulation and modeling2</t>
  </si>
  <si>
    <t>Human Machine Interaction2</t>
  </si>
  <si>
    <t>Cybersecurity2</t>
  </si>
  <si>
    <t>Ethics and Regulations2</t>
  </si>
  <si>
    <t>Sensor Technology3</t>
  </si>
  <si>
    <t>Collaborative systems3</t>
  </si>
  <si>
    <t>Technologies enabling mobility3</t>
  </si>
  <si>
    <t>Control systems and algorithms3</t>
  </si>
  <si>
    <t>Localization and mapping3</t>
  </si>
  <si>
    <t>Sensor Fusion3</t>
  </si>
  <si>
    <t>AI and Machine Learning3</t>
  </si>
  <si>
    <t>Edge computing3</t>
  </si>
  <si>
    <t>Communications and networking3</t>
  </si>
  <si>
    <t>Energy Management3</t>
  </si>
  <si>
    <t>Simulation and modeling3</t>
  </si>
  <si>
    <t>Human Machine Interaction3</t>
  </si>
  <si>
    <t>Cybersecurity3</t>
  </si>
  <si>
    <t>Ethics and Regulations3</t>
  </si>
  <si>
    <t>Sensor Technology4</t>
  </si>
  <si>
    <t>Collaborative systems4</t>
  </si>
  <si>
    <t>Technologies enabling mobility4</t>
  </si>
  <si>
    <t>Control systems and algorithms4</t>
  </si>
  <si>
    <t>Localization and mapping4</t>
  </si>
  <si>
    <t>Sensor Fusion4</t>
  </si>
  <si>
    <t>AI and Machine Learning4</t>
  </si>
  <si>
    <t>Edge computing4</t>
  </si>
  <si>
    <t>Communications and networking4</t>
  </si>
  <si>
    <t>Energy Management4</t>
  </si>
  <si>
    <t>Simulation and modeling4</t>
  </si>
  <si>
    <t>Human Machine Interaction4</t>
  </si>
  <si>
    <t>Cybersecurity4</t>
  </si>
  <si>
    <t>Ethics and Regulations4</t>
  </si>
  <si>
    <t>Sensor Technology5</t>
  </si>
  <si>
    <t>Collaborative systems5</t>
  </si>
  <si>
    <t>Technologies enabling mobility5</t>
  </si>
  <si>
    <t>Control systems and algorithms5</t>
  </si>
  <si>
    <t>Localization and mapping5</t>
  </si>
  <si>
    <t>Sensor Fusion5</t>
  </si>
  <si>
    <t>AI and Machine Learning5</t>
  </si>
  <si>
    <t>Edge computing5</t>
  </si>
  <si>
    <t>Communications and networking5</t>
  </si>
  <si>
    <t>Energy Management5</t>
  </si>
  <si>
    <t>Simulation and modeling5</t>
  </si>
  <si>
    <t>Human Machine Interaction5</t>
  </si>
  <si>
    <t>Cybersecurity5</t>
  </si>
  <si>
    <t>Ethics and Regulations5</t>
  </si>
  <si>
    <t>Sensor Technology6</t>
  </si>
  <si>
    <t>Collaborative systems6</t>
  </si>
  <si>
    <t>Technologies enabling mobility6</t>
  </si>
  <si>
    <t>Control systems and algorithms6</t>
  </si>
  <si>
    <t>Localization and mapping6</t>
  </si>
  <si>
    <t>Sensor Fusion6</t>
  </si>
  <si>
    <t>AI and Machine Learning6</t>
  </si>
  <si>
    <t>Edge computing6</t>
  </si>
  <si>
    <t>Communications and networking6</t>
  </si>
  <si>
    <t>Energy Management6</t>
  </si>
  <si>
    <t>Simulation and modeling6</t>
  </si>
  <si>
    <t>Human Machine Interaction6</t>
  </si>
  <si>
    <t>Cybersecurity6</t>
  </si>
  <si>
    <t>Ethics and Regulations6</t>
  </si>
  <si>
    <t>anonymous</t>
  </si>
  <si>
    <t>Pass</t>
  </si>
  <si>
    <t>3</t>
  </si>
  <si>
    <t>2</t>
  </si>
  <si>
    <t>Mean</t>
  </si>
  <si>
    <t>Mode</t>
  </si>
  <si>
    <t>Mode_num</t>
  </si>
  <si>
    <t>7Bg_kSZ_X0yoFnhP6aWO3SRr_qJeELtJm5w6V50Yo09URFcyMDNJRzJSVzVYQTM0NVYwSE9PQU9IQSQlQCN0PWcu</t>
  </si>
  <si>
    <t>Form1</t>
  </si>
  <si>
    <t>{85ef4e66-4a66-4b99-bf90-199b810963ff}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</si>
</sst>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165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kaspeterson/Desktop/LiU/Exjobb/Progg/exjobb/config_files/State_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ingState"/>
      <sheetName val="ConversionMatrix"/>
      <sheetName val="BaseParams"/>
      <sheetName val="EDIT"/>
    </sheetNames>
    <sheetDataSet>
      <sheetData sheetId="0"/>
      <sheetData sheetId="1" refreshError="1"/>
      <sheetData sheetId="2" refreshError="1"/>
      <sheetData sheetId="3">
        <row r="2">
          <cell r="W2">
            <v>6</v>
          </cell>
          <cell r="X2">
            <v>6</v>
          </cell>
        </row>
        <row r="3">
          <cell r="W3">
            <v>2</v>
          </cell>
          <cell r="X3">
            <v>2</v>
          </cell>
        </row>
        <row r="4">
          <cell r="W4">
            <v>8</v>
          </cell>
          <cell r="X4">
            <v>8</v>
          </cell>
        </row>
        <row r="5">
          <cell r="W5">
            <v>0.8</v>
          </cell>
          <cell r="X5">
            <v>0.8</v>
          </cell>
        </row>
        <row r="6">
          <cell r="W6">
            <v>2</v>
          </cell>
          <cell r="X6">
            <v>2</v>
          </cell>
        </row>
        <row r="7">
          <cell r="W7">
            <v>0.4</v>
          </cell>
          <cell r="X7">
            <v>0.4</v>
          </cell>
        </row>
        <row r="8">
          <cell r="W8">
            <v>0.5</v>
          </cell>
          <cell r="X8">
            <v>0.5</v>
          </cell>
        </row>
        <row r="9">
          <cell r="W9">
            <v>1</v>
          </cell>
          <cell r="X9">
            <v>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var" displayName="Svar" ref="A3:CK16" totalsRowShown="0">
  <autoFilter ref="A3:CK16" xr:uid="{00000000-0009-0000-0100-000001000000}"/>
  <tableColumns count="89">
    <tableColumn id="1" xr3:uid="{00000000-0010-0000-0000-000001000000}" name="ID" dataDxfId="88"/>
    <tableColumn id="2" xr3:uid="{00000000-0010-0000-0000-000002000000}" name="Starttid" dataDxfId="87"/>
    <tableColumn id="3" xr3:uid="{00000000-0010-0000-0000-000003000000}" name="Slutförandetid" dataDxfId="86"/>
    <tableColumn id="4" xr3:uid="{00000000-0010-0000-0000-000004000000}" name="E-post" dataDxfId="85"/>
    <tableColumn id="5" xr3:uid="{00000000-0010-0000-0000-000005000000}" name="Namn" dataDxfId="84"/>
    <tableColumn id="6" xr3:uid="{00000000-0010-0000-0000-000006000000}" name="Sensor Technology" dataDxfId="83"/>
    <tableColumn id="7" xr3:uid="{00000000-0010-0000-0000-000007000000}" name="Collaborative systems" dataDxfId="82"/>
    <tableColumn id="8" xr3:uid="{00000000-0010-0000-0000-000008000000}" name="Technologies enabling mobility" dataDxfId="81"/>
    <tableColumn id="9" xr3:uid="{00000000-0010-0000-0000-000009000000}" name="Control systems and algorithms" dataDxfId="80"/>
    <tableColumn id="10" xr3:uid="{00000000-0010-0000-0000-00000A000000}" name="Localization and mapping" dataDxfId="79"/>
    <tableColumn id="11" xr3:uid="{00000000-0010-0000-0000-00000B000000}" name="Sensor Fusion" dataDxfId="78"/>
    <tableColumn id="12" xr3:uid="{00000000-0010-0000-0000-00000C000000}" name="AI and Machine Learning" dataDxfId="77"/>
    <tableColumn id="13" xr3:uid="{00000000-0010-0000-0000-00000D000000}" name="Edge computing" dataDxfId="76"/>
    <tableColumn id="14" xr3:uid="{00000000-0010-0000-0000-00000E000000}" name="Communications and networking" dataDxfId="75"/>
    <tableColumn id="15" xr3:uid="{00000000-0010-0000-0000-00000F000000}" name="Energy Management" dataDxfId="74"/>
    <tableColumn id="16" xr3:uid="{00000000-0010-0000-0000-000010000000}" name="Simulation and modeling" dataDxfId="73"/>
    <tableColumn id="17" xr3:uid="{00000000-0010-0000-0000-000011000000}" name="Human Machine Interaction" dataDxfId="72"/>
    <tableColumn id="18" xr3:uid="{00000000-0010-0000-0000-000012000000}" name="Cybersecurity" dataDxfId="71"/>
    <tableColumn id="19" xr3:uid="{00000000-0010-0000-0000-000013000000}" name="Ethics and Regulations" dataDxfId="70"/>
    <tableColumn id="20" xr3:uid="{00000000-0010-0000-0000-000014000000}" name="Sensor Technology2" dataDxfId="69"/>
    <tableColumn id="21" xr3:uid="{00000000-0010-0000-0000-000015000000}" name="Collaborative systems2" dataDxfId="68"/>
    <tableColumn id="22" xr3:uid="{00000000-0010-0000-0000-000016000000}" name="Technologies enabling mobility2" dataDxfId="67"/>
    <tableColumn id="23" xr3:uid="{00000000-0010-0000-0000-000017000000}" name="Control systems and algorithms2" dataDxfId="66"/>
    <tableColumn id="24" xr3:uid="{00000000-0010-0000-0000-000018000000}" name="Localization and mapping2" dataDxfId="65"/>
    <tableColumn id="25" xr3:uid="{00000000-0010-0000-0000-000019000000}" name="Sensor Fusion2" dataDxfId="64"/>
    <tableColumn id="26" xr3:uid="{00000000-0010-0000-0000-00001A000000}" name="AI and Machine Learning2" dataDxfId="63"/>
    <tableColumn id="27" xr3:uid="{00000000-0010-0000-0000-00001B000000}" name="Edge computing2" dataDxfId="62"/>
    <tableColumn id="28" xr3:uid="{00000000-0010-0000-0000-00001C000000}" name="Communications and networking2" dataDxfId="61"/>
    <tableColumn id="29" xr3:uid="{00000000-0010-0000-0000-00001D000000}" name="Energy Management2" dataDxfId="60"/>
    <tableColumn id="30" xr3:uid="{00000000-0010-0000-0000-00001E000000}" name="Simulation and modeling2" dataDxfId="59"/>
    <tableColumn id="31" xr3:uid="{00000000-0010-0000-0000-00001F000000}" name="Human Machine Interaction2" dataDxfId="58"/>
    <tableColumn id="32" xr3:uid="{00000000-0010-0000-0000-000020000000}" name="Cybersecurity2" dataDxfId="57"/>
    <tableColumn id="33" xr3:uid="{00000000-0010-0000-0000-000021000000}" name="Ethics and Regulations2" dataDxfId="56"/>
    <tableColumn id="34" xr3:uid="{00000000-0010-0000-0000-000022000000}" name="Sensor Technology3" dataDxfId="55"/>
    <tableColumn id="35" xr3:uid="{00000000-0010-0000-0000-000023000000}" name="Collaborative systems3" dataDxfId="54"/>
    <tableColumn id="36" xr3:uid="{00000000-0010-0000-0000-000024000000}" name="Technologies enabling mobility3" dataDxfId="53"/>
    <tableColumn id="37" xr3:uid="{00000000-0010-0000-0000-000025000000}" name="Control systems and algorithms3" dataDxfId="52"/>
    <tableColumn id="38" xr3:uid="{00000000-0010-0000-0000-000026000000}" name="Localization and mapping3" dataDxfId="51"/>
    <tableColumn id="39" xr3:uid="{00000000-0010-0000-0000-000027000000}" name="Sensor Fusion3" dataDxfId="50"/>
    <tableColumn id="40" xr3:uid="{00000000-0010-0000-0000-000028000000}" name="AI and Machine Learning3" dataDxfId="49"/>
    <tableColumn id="41" xr3:uid="{00000000-0010-0000-0000-000029000000}" name="Edge computing3" dataDxfId="48"/>
    <tableColumn id="42" xr3:uid="{00000000-0010-0000-0000-00002A000000}" name="Communications and networking3" dataDxfId="47"/>
    <tableColumn id="43" xr3:uid="{00000000-0010-0000-0000-00002B000000}" name="Energy Management3" dataDxfId="46"/>
    <tableColumn id="44" xr3:uid="{00000000-0010-0000-0000-00002C000000}" name="Simulation and modeling3" dataDxfId="45"/>
    <tableColumn id="45" xr3:uid="{00000000-0010-0000-0000-00002D000000}" name="Human Machine Interaction3" dataDxfId="44"/>
    <tableColumn id="46" xr3:uid="{00000000-0010-0000-0000-00002E000000}" name="Cybersecurity3" dataDxfId="43"/>
    <tableColumn id="47" xr3:uid="{00000000-0010-0000-0000-00002F000000}" name="Ethics and Regulations3" dataDxfId="42"/>
    <tableColumn id="48" xr3:uid="{00000000-0010-0000-0000-000030000000}" name="Sensor Technology4" dataDxfId="41"/>
    <tableColumn id="49" xr3:uid="{00000000-0010-0000-0000-000031000000}" name="Collaborative systems4" dataDxfId="40"/>
    <tableColumn id="50" xr3:uid="{00000000-0010-0000-0000-000032000000}" name="Technologies enabling mobility4" dataDxfId="39"/>
    <tableColumn id="51" xr3:uid="{00000000-0010-0000-0000-000033000000}" name="Control systems and algorithms4" dataDxfId="38"/>
    <tableColumn id="52" xr3:uid="{00000000-0010-0000-0000-000034000000}" name="Localization and mapping4" dataDxfId="37"/>
    <tableColumn id="53" xr3:uid="{00000000-0010-0000-0000-000035000000}" name="Sensor Fusion4" dataDxfId="36"/>
    <tableColumn id="54" xr3:uid="{00000000-0010-0000-0000-000036000000}" name="AI and Machine Learning4" dataDxfId="35"/>
    <tableColumn id="55" xr3:uid="{00000000-0010-0000-0000-000037000000}" name="Edge computing4" dataDxfId="34"/>
    <tableColumn id="56" xr3:uid="{00000000-0010-0000-0000-000038000000}" name="Communications and networking4" dataDxfId="33"/>
    <tableColumn id="57" xr3:uid="{00000000-0010-0000-0000-000039000000}" name="Energy Management4" dataDxfId="32"/>
    <tableColumn id="58" xr3:uid="{00000000-0010-0000-0000-00003A000000}" name="Simulation and modeling4" dataDxfId="31"/>
    <tableColumn id="59" xr3:uid="{00000000-0010-0000-0000-00003B000000}" name="Human Machine Interaction4" dataDxfId="30"/>
    <tableColumn id="60" xr3:uid="{00000000-0010-0000-0000-00003C000000}" name="Cybersecurity4" dataDxfId="29"/>
    <tableColumn id="61" xr3:uid="{00000000-0010-0000-0000-00003D000000}" name="Ethics and Regulations4" dataDxfId="28"/>
    <tableColumn id="62" xr3:uid="{00000000-0010-0000-0000-00003E000000}" name="Sensor Technology5" dataDxfId="27"/>
    <tableColumn id="63" xr3:uid="{00000000-0010-0000-0000-00003F000000}" name="Collaborative systems5" dataDxfId="26"/>
    <tableColumn id="64" xr3:uid="{00000000-0010-0000-0000-000040000000}" name="Technologies enabling mobility5" dataDxfId="25"/>
    <tableColumn id="65" xr3:uid="{00000000-0010-0000-0000-000041000000}" name="Control systems and algorithms5" dataDxfId="24"/>
    <tableColumn id="66" xr3:uid="{00000000-0010-0000-0000-000042000000}" name="Localization and mapping5" dataDxfId="23"/>
    <tableColumn id="67" xr3:uid="{00000000-0010-0000-0000-000043000000}" name="Sensor Fusion5" dataDxfId="22"/>
    <tableColumn id="68" xr3:uid="{00000000-0010-0000-0000-000044000000}" name="AI and Machine Learning5" dataDxfId="21"/>
    <tableColumn id="69" xr3:uid="{00000000-0010-0000-0000-000045000000}" name="Edge computing5" dataDxfId="20"/>
    <tableColumn id="70" xr3:uid="{00000000-0010-0000-0000-000046000000}" name="Communications and networking5" dataDxfId="19"/>
    <tableColumn id="71" xr3:uid="{00000000-0010-0000-0000-000047000000}" name="Energy Management5" dataDxfId="18"/>
    <tableColumn id="72" xr3:uid="{00000000-0010-0000-0000-000048000000}" name="Simulation and modeling5" dataDxfId="17"/>
    <tableColumn id="73" xr3:uid="{00000000-0010-0000-0000-000049000000}" name="Human Machine Interaction5" dataDxfId="16"/>
    <tableColumn id="74" xr3:uid="{00000000-0010-0000-0000-00004A000000}" name="Cybersecurity5" dataDxfId="15"/>
    <tableColumn id="75" xr3:uid="{00000000-0010-0000-0000-00004B000000}" name="Ethics and Regulations5" dataDxfId="14"/>
    <tableColumn id="76" xr3:uid="{00000000-0010-0000-0000-00004C000000}" name="Sensor Technology6" dataDxfId="13"/>
    <tableColumn id="77" xr3:uid="{00000000-0010-0000-0000-00004D000000}" name="Collaborative systems6" dataDxfId="12"/>
    <tableColumn id="78" xr3:uid="{00000000-0010-0000-0000-00004E000000}" name="Technologies enabling mobility6" dataDxfId="11"/>
    <tableColumn id="79" xr3:uid="{00000000-0010-0000-0000-00004F000000}" name="Control systems and algorithms6" dataDxfId="10"/>
    <tableColumn id="80" xr3:uid="{00000000-0010-0000-0000-000050000000}" name="Localization and mapping6" dataDxfId="9"/>
    <tableColumn id="81" xr3:uid="{00000000-0010-0000-0000-000051000000}" name="Sensor Fusion6" dataDxfId="8"/>
    <tableColumn id="82" xr3:uid="{00000000-0010-0000-0000-000052000000}" name="AI and Machine Learning6" dataDxfId="7"/>
    <tableColumn id="83" xr3:uid="{00000000-0010-0000-0000-000053000000}" name="Edge computing6" dataDxfId="6"/>
    <tableColumn id="84" xr3:uid="{00000000-0010-0000-0000-000054000000}" name="Communications and networking6" dataDxfId="5"/>
    <tableColumn id="85" xr3:uid="{00000000-0010-0000-0000-000055000000}" name="Energy Management6" dataDxfId="4"/>
    <tableColumn id="86" xr3:uid="{00000000-0010-0000-0000-000056000000}" name="Simulation and modeling6" dataDxfId="3"/>
    <tableColumn id="87" xr3:uid="{00000000-0010-0000-0000-000057000000}" name="Human Machine Interaction6" dataDxfId="2"/>
    <tableColumn id="88" xr3:uid="{00000000-0010-0000-0000-000058000000}" name="Cybersecurity6" dataDxfId="1"/>
    <tableColumn id="89" xr3:uid="{00000000-0010-0000-0000-000059000000}" name="Ethics and Regulations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82B-78EC-4C21-862F-EBED395726D8}">
  <dimension ref="A1:C15"/>
  <sheetViews>
    <sheetView workbookViewId="0">
      <selection activeCell="P18" sqref="P18"/>
    </sheetView>
  </sheetViews>
  <sheetFormatPr defaultColWidth="8.85546875" defaultRowHeight="15"/>
  <sheetData>
    <row r="1" spans="1:3">
      <c r="B1" s="8" t="s">
        <v>0</v>
      </c>
      <c r="C1" s="8" t="s">
        <v>1</v>
      </c>
    </row>
    <row r="2" spans="1:3">
      <c r="A2" t="s">
        <v>2</v>
      </c>
      <c r="B2">
        <f>Sammanställning!H2</f>
        <v>4</v>
      </c>
      <c r="C2">
        <f>Sammanställning!H2</f>
        <v>4</v>
      </c>
    </row>
    <row r="3" spans="1:3">
      <c r="A3" t="s">
        <v>3</v>
      </c>
      <c r="B3">
        <f>Sammanställning!H3</f>
        <v>2</v>
      </c>
      <c r="C3">
        <f>Sammanställning!H3</f>
        <v>2</v>
      </c>
    </row>
    <row r="4" spans="1:3">
      <c r="A4" t="s">
        <v>4</v>
      </c>
      <c r="B4">
        <f>Sammanställning!H4</f>
        <v>3</v>
      </c>
      <c r="C4">
        <f>Sammanställning!H4</f>
        <v>3</v>
      </c>
    </row>
    <row r="5" spans="1:3">
      <c r="A5" t="s">
        <v>5</v>
      </c>
      <c r="B5">
        <f>Sammanställning!H5</f>
        <v>5</v>
      </c>
      <c r="C5">
        <f>Sammanställning!H5</f>
        <v>5</v>
      </c>
    </row>
    <row r="6" spans="1:3">
      <c r="A6" t="s">
        <v>6</v>
      </c>
      <c r="B6">
        <f>Sammanställning!H6</f>
        <v>3</v>
      </c>
      <c r="C6">
        <f>Sammanställning!H6</f>
        <v>3</v>
      </c>
    </row>
    <row r="7" spans="1:3">
      <c r="A7" t="s">
        <v>7</v>
      </c>
      <c r="B7">
        <f>Sammanställning!H7</f>
        <v>3</v>
      </c>
      <c r="C7">
        <f>Sammanställning!H7</f>
        <v>3</v>
      </c>
    </row>
    <row r="8" spans="1:3">
      <c r="A8" t="s">
        <v>8</v>
      </c>
      <c r="B8">
        <f>Sammanställning!H8</f>
        <v>2</v>
      </c>
      <c r="C8">
        <f>Sammanställning!H8</f>
        <v>2</v>
      </c>
    </row>
    <row r="9" spans="1:3">
      <c r="A9" t="s">
        <v>9</v>
      </c>
      <c r="B9">
        <f>Sammanställning!H9</f>
        <v>2</v>
      </c>
      <c r="C9">
        <f>Sammanställning!H9</f>
        <v>2</v>
      </c>
    </row>
    <row r="10" spans="1:3">
      <c r="A10" t="s">
        <v>10</v>
      </c>
      <c r="B10">
        <f>Sammanställning!H10</f>
        <v>4</v>
      </c>
      <c r="C10">
        <f>Sammanställning!H10</f>
        <v>4</v>
      </c>
    </row>
    <row r="11" spans="1:3">
      <c r="A11" t="s">
        <v>11</v>
      </c>
      <c r="B11">
        <f>Sammanställning!H11</f>
        <v>4</v>
      </c>
      <c r="C11">
        <f>Sammanställning!H11</f>
        <v>4</v>
      </c>
    </row>
    <row r="12" spans="1:3">
      <c r="A12" t="s">
        <v>12</v>
      </c>
      <c r="B12">
        <f>Sammanställning!H12</f>
        <v>2</v>
      </c>
      <c r="C12">
        <f>Sammanställning!H12</f>
        <v>2</v>
      </c>
    </row>
    <row r="13" spans="1:3">
      <c r="A13" t="s">
        <v>13</v>
      </c>
      <c r="B13">
        <f>Sammanställning!H13</f>
        <v>3</v>
      </c>
      <c r="C13">
        <f>Sammanställning!H13</f>
        <v>3</v>
      </c>
    </row>
    <row r="14" spans="1:3">
      <c r="A14" t="s">
        <v>14</v>
      </c>
      <c r="B14">
        <f>Sammanställning!H14</f>
        <v>3</v>
      </c>
      <c r="C14">
        <f>Sammanställning!H14</f>
        <v>3</v>
      </c>
    </row>
    <row r="15" spans="1:3">
      <c r="A15" t="s">
        <v>15</v>
      </c>
      <c r="B15">
        <f>Sammanställning!H15</f>
        <v>2</v>
      </c>
      <c r="C15">
        <f>Sammanställning!H15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D1FC-1778-4BF2-9988-C3088AFE8B02}">
  <dimension ref="A1:O9"/>
  <sheetViews>
    <sheetView workbookViewId="0">
      <selection activeCell="D3" sqref="D3"/>
    </sheetView>
  </sheetViews>
  <sheetFormatPr defaultColWidth="8.85546875" defaultRowHeight="15"/>
  <cols>
    <col min="1" max="1" width="7.140625" style="3" bestFit="1" customWidth="1"/>
    <col min="2" max="2" width="7.140625" bestFit="1" customWidth="1"/>
    <col min="3" max="3" width="6.42578125" bestFit="1" customWidth="1"/>
    <col min="4" max="4" width="8" bestFit="1" customWidth="1"/>
    <col min="5" max="6" width="7.7109375" bestFit="1" customWidth="1"/>
    <col min="7" max="7" width="8.28515625" bestFit="1" customWidth="1"/>
    <col min="8" max="8" width="5.28515625" bestFit="1" customWidth="1"/>
    <col min="9" max="9" width="8.140625" bestFit="1" customWidth="1"/>
    <col min="10" max="10" width="8" bestFit="1" customWidth="1"/>
    <col min="11" max="11" width="8.85546875" bestFit="1" customWidth="1"/>
    <col min="12" max="12" width="8.140625" bestFit="1" customWidth="1"/>
    <col min="13" max="13" width="8.85546875" bestFit="1" customWidth="1"/>
    <col min="14" max="14" width="8.28515625" bestFit="1" customWidth="1"/>
    <col min="15" max="15" width="7.140625" bestFit="1" customWidth="1"/>
  </cols>
  <sheetData>
    <row r="1" spans="1:15" s="3" customFormat="1">
      <c r="B1" s="3" t="str" cm="1">
        <f t="array" ref="B1:O1">TRANSPOSE(StartingState!A2:A15)</f>
        <v>sen_tec</v>
      </c>
      <c r="C1" s="3" t="str">
        <v>col_sys</v>
      </c>
      <c r="D1" s="3" t="str">
        <v>tec_mob</v>
      </c>
      <c r="E1" s="3" t="str">
        <v>cont_alg</v>
      </c>
      <c r="F1" s="3" t="str">
        <v>loc_map</v>
      </c>
      <c r="G1" s="3" t="str">
        <v>sen_fus</v>
      </c>
      <c r="H1" s="3" t="str">
        <v>ai_ml</v>
      </c>
      <c r="I1" s="3" t="str">
        <v>edg_com</v>
      </c>
      <c r="J1" s="3" t="str">
        <v>com_net</v>
      </c>
      <c r="K1" s="3" t="str">
        <v>ene_mgm</v>
      </c>
      <c r="L1" s="3" t="str">
        <v>sim_mod</v>
      </c>
      <c r="M1" s="3" t="str">
        <v>hum_man</v>
      </c>
      <c r="N1" s="3" t="str">
        <v>cyb_sec</v>
      </c>
      <c r="O1" s="3" t="str">
        <v>eth_reg</v>
      </c>
    </row>
    <row r="2" spans="1:15">
      <c r="A2" s="3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3" t="s">
        <v>17</v>
      </c>
      <c r="B3">
        <f>Sammanställning!C21</f>
        <v>9</v>
      </c>
      <c r="C3">
        <f>Sammanställning!D21</f>
        <v>3</v>
      </c>
      <c r="D3">
        <f>Sammanställning!E21</f>
        <v>1</v>
      </c>
      <c r="E3">
        <f>Sammanställning!F21</f>
        <v>3</v>
      </c>
      <c r="F3">
        <f>Sammanställning!G21</f>
        <v>3</v>
      </c>
      <c r="G3">
        <f>Sammanställning!H21</f>
        <v>9</v>
      </c>
      <c r="H3">
        <f>Sammanställning!I21</f>
        <v>3</v>
      </c>
      <c r="I3">
        <f>Sammanställning!J21</f>
        <v>1</v>
      </c>
      <c r="J3">
        <f>Sammanställning!K21</f>
        <v>3</v>
      </c>
      <c r="K3">
        <f>Sammanställning!L21</f>
        <v>1</v>
      </c>
      <c r="L3">
        <f>Sammanställning!M21</f>
        <v>3</v>
      </c>
      <c r="M3">
        <f>Sammanställning!N21</f>
        <v>3</v>
      </c>
      <c r="N3">
        <f>Sammanställning!O21</f>
        <v>3</v>
      </c>
      <c r="O3">
        <f>Sammanställning!P21</f>
        <v>3</v>
      </c>
    </row>
    <row r="4" spans="1:15">
      <c r="A4" s="3" t="s">
        <v>18</v>
      </c>
      <c r="B4">
        <f>Sammanställning!C22</f>
        <v>3</v>
      </c>
      <c r="C4">
        <f>Sammanställning!D22</f>
        <v>3</v>
      </c>
      <c r="D4">
        <f>Sammanställning!E22</f>
        <v>1</v>
      </c>
      <c r="E4">
        <f>Sammanställning!F22</f>
        <v>3</v>
      </c>
      <c r="F4">
        <f>Sammanställning!G22</f>
        <v>1</v>
      </c>
      <c r="G4">
        <f>Sammanställning!H22</f>
        <v>3</v>
      </c>
      <c r="H4">
        <f>Sammanställning!I22</f>
        <v>9</v>
      </c>
      <c r="I4">
        <f>Sammanställning!J22</f>
        <v>1</v>
      </c>
      <c r="J4">
        <f>Sammanställning!K22</f>
        <v>9</v>
      </c>
      <c r="K4">
        <f>Sammanställning!L22</f>
        <v>1</v>
      </c>
      <c r="L4">
        <f>Sammanställning!M22</f>
        <v>3</v>
      </c>
      <c r="M4">
        <f>Sammanställning!N22</f>
        <v>1</v>
      </c>
      <c r="N4">
        <f>Sammanställning!O22</f>
        <v>1</v>
      </c>
      <c r="O4">
        <f>Sammanställning!P22</f>
        <v>3</v>
      </c>
    </row>
    <row r="5" spans="1:15">
      <c r="A5" s="3" t="s">
        <v>19</v>
      </c>
      <c r="B5">
        <f>Sammanställning!C23</f>
        <v>9</v>
      </c>
      <c r="C5">
        <f>Sammanställning!D23</f>
        <v>1</v>
      </c>
      <c r="D5">
        <f>Sammanställning!E23</f>
        <v>1</v>
      </c>
      <c r="E5">
        <f>Sammanställning!F23</f>
        <v>3</v>
      </c>
      <c r="F5">
        <f>Sammanställning!G23</f>
        <v>9</v>
      </c>
      <c r="G5">
        <f>Sammanställning!H23</f>
        <v>3</v>
      </c>
      <c r="H5">
        <f>Sammanställning!I23</f>
        <v>1</v>
      </c>
      <c r="I5">
        <f>Sammanställning!J23</f>
        <v>1</v>
      </c>
      <c r="J5">
        <f>Sammanställning!K23</f>
        <v>9</v>
      </c>
      <c r="K5">
        <f>Sammanställning!L23</f>
        <v>1</v>
      </c>
      <c r="L5">
        <f>Sammanställning!M23</f>
        <v>9</v>
      </c>
      <c r="M5">
        <f>Sammanställning!N23</f>
        <v>3</v>
      </c>
      <c r="N5">
        <f>Sammanställning!O23</f>
        <v>9</v>
      </c>
      <c r="O5">
        <f>Sammanställning!P23</f>
        <v>0</v>
      </c>
    </row>
    <row r="6" spans="1:15">
      <c r="A6" s="3" t="s">
        <v>20</v>
      </c>
      <c r="B6">
        <f>Sammanställning!C24</f>
        <v>9</v>
      </c>
      <c r="C6">
        <f>Sammanställning!D24</f>
        <v>9</v>
      </c>
      <c r="D6">
        <f>Sammanställning!E24</f>
        <v>9</v>
      </c>
      <c r="E6">
        <f>Sammanställning!F24</f>
        <v>3</v>
      </c>
      <c r="F6">
        <f>Sammanställning!G24</f>
        <v>3</v>
      </c>
      <c r="G6">
        <f>Sammanställning!H24</f>
        <v>9</v>
      </c>
      <c r="H6">
        <f>Sammanställning!I24</f>
        <v>3</v>
      </c>
      <c r="I6">
        <f>Sammanställning!J24</f>
        <v>1</v>
      </c>
      <c r="J6">
        <f>Sammanställning!K24</f>
        <v>3</v>
      </c>
      <c r="K6">
        <f>Sammanställning!L24</f>
        <v>1</v>
      </c>
      <c r="L6">
        <f>Sammanställning!M24</f>
        <v>9</v>
      </c>
      <c r="M6">
        <f>Sammanställning!N24</f>
        <v>1</v>
      </c>
      <c r="N6">
        <f>Sammanställning!O24</f>
        <v>1</v>
      </c>
      <c r="O6">
        <f>Sammanställning!P24</f>
        <v>0</v>
      </c>
    </row>
    <row r="7" spans="1:15">
      <c r="A7" s="3" t="s">
        <v>21</v>
      </c>
      <c r="B7">
        <f>Sammanställning!C25</f>
        <v>9</v>
      </c>
      <c r="C7">
        <f>Sammanställning!D25</f>
        <v>3</v>
      </c>
      <c r="D7">
        <f>Sammanställning!E25</f>
        <v>3</v>
      </c>
      <c r="E7">
        <f>Sammanställning!F25</f>
        <v>3</v>
      </c>
      <c r="F7">
        <f>Sammanställning!G25</f>
        <v>3</v>
      </c>
      <c r="G7">
        <f>Sammanställning!H25</f>
        <v>3</v>
      </c>
      <c r="H7">
        <f>Sammanställning!I25</f>
        <v>9</v>
      </c>
      <c r="I7">
        <f>Sammanställning!J25</f>
        <v>1</v>
      </c>
      <c r="J7">
        <f>Sammanställning!K25</f>
        <v>1</v>
      </c>
      <c r="K7">
        <f>Sammanställning!L25</f>
        <v>1</v>
      </c>
      <c r="L7">
        <f>Sammanställning!M25</f>
        <v>3</v>
      </c>
      <c r="M7">
        <f>Sammanställning!N25</f>
        <v>9</v>
      </c>
      <c r="N7">
        <f>Sammanställning!O25</f>
        <v>3</v>
      </c>
      <c r="O7">
        <f>Sammanställning!P25</f>
        <v>0</v>
      </c>
    </row>
    <row r="8" spans="1:15">
      <c r="A8" s="3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3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0E16-3B4B-48C5-A637-ADB79D04B594}">
  <dimension ref="A1:C9"/>
  <sheetViews>
    <sheetView workbookViewId="0">
      <selection activeCell="H15" sqref="H15"/>
    </sheetView>
  </sheetViews>
  <sheetFormatPr defaultColWidth="8.85546875" defaultRowHeight="15"/>
  <sheetData>
    <row r="1" spans="1:3">
      <c r="B1" t="s">
        <v>24</v>
      </c>
      <c r="C1" t="s">
        <v>25</v>
      </c>
    </row>
    <row r="2" spans="1:3">
      <c r="A2" t="s">
        <v>16</v>
      </c>
      <c r="B2" s="5" cm="1">
        <f t="array" ref="B2:C9">[1]EDIT!W2:X9</f>
        <v>6</v>
      </c>
      <c r="C2" s="5">
        <v>6</v>
      </c>
    </row>
    <row r="3" spans="1:3">
      <c r="A3" t="s">
        <v>17</v>
      </c>
      <c r="B3" s="6">
        <v>2</v>
      </c>
      <c r="C3" s="6">
        <v>2</v>
      </c>
    </row>
    <row r="4" spans="1:3">
      <c r="A4" t="s">
        <v>18</v>
      </c>
      <c r="B4" s="7">
        <v>8</v>
      </c>
      <c r="C4" s="7">
        <v>8</v>
      </c>
    </row>
    <row r="5" spans="1:3">
      <c r="A5" t="s">
        <v>19</v>
      </c>
      <c r="B5" s="6">
        <v>0.8</v>
      </c>
      <c r="C5" s="6">
        <v>0.8</v>
      </c>
    </row>
    <row r="6" spans="1:3">
      <c r="A6" t="s">
        <v>20</v>
      </c>
      <c r="B6" s="7">
        <v>2</v>
      </c>
      <c r="C6" s="7">
        <v>2</v>
      </c>
    </row>
    <row r="7" spans="1:3">
      <c r="A7" t="s">
        <v>21</v>
      </c>
      <c r="B7" s="6">
        <v>0.4</v>
      </c>
      <c r="C7" s="6">
        <v>0.4</v>
      </c>
    </row>
    <row r="8" spans="1:3">
      <c r="A8" t="s">
        <v>22</v>
      </c>
      <c r="B8" s="5">
        <v>0.5</v>
      </c>
      <c r="C8" s="5">
        <v>0.5</v>
      </c>
    </row>
    <row r="9" spans="1:3">
      <c r="A9" t="s">
        <v>23</v>
      </c>
      <c r="B9" s="5">
        <v>1</v>
      </c>
      <c r="C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E980-847C-462B-AF52-914991B73E1E}">
  <dimension ref="B1:P25"/>
  <sheetViews>
    <sheetView tabSelected="1" zoomScale="120" zoomScaleNormal="120" workbookViewId="0">
      <selection activeCell="H5" sqref="H5"/>
    </sheetView>
  </sheetViews>
  <sheetFormatPr defaultColWidth="8.85546875" defaultRowHeight="15"/>
  <cols>
    <col min="2" max="2" width="30.7109375" bestFit="1" customWidth="1"/>
    <col min="14" max="14" width="12.140625" bestFit="1" customWidth="1"/>
    <col min="18" max="19" width="17.42578125" bestFit="1" customWidth="1"/>
  </cols>
  <sheetData>
    <row r="1" spans="2:15"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2:15">
      <c r="B2" t="s">
        <v>33</v>
      </c>
      <c r="C2" s="4" cm="1">
        <f t="array" ref="C2:C15">_xlfn.IFS($O$7="mean",TRANSPOSE('BP1'!$B$3:$O$3),$O$7="mode",TRANSPOSE('BP1'!$B$5:$O$5))</f>
        <v>9</v>
      </c>
      <c r="D2" s="4" cm="1">
        <f t="array" ref="D2:D15">_xlfn.IFS($O$7="mean",TRANSPOSE('BP2'!$B$3:$O$3),$O$7="mode",TRANSPOSE('BP2'!$B$5:$O$5))</f>
        <v>3</v>
      </c>
      <c r="E2" s="4" cm="1">
        <f t="array" ref="E2:E15">_xlfn.IFS($O$7="mean",TRANSPOSE('BP3'!$B$3:$O$3),$O$7="mode",TRANSPOSE('BP3'!$B$5:$O$5))</f>
        <v>9</v>
      </c>
      <c r="F2" s="4" cm="1">
        <f t="array" ref="F2:F15">_xlfn.IFS($O$7="mean",TRANSPOSE('BP4'!$B$3:$O$3),$O$7="mode",TRANSPOSE('BP4'!$B$5:$O$5))</f>
        <v>9</v>
      </c>
      <c r="G2" s="4" cm="1">
        <f t="array" ref="G2:G15">_xlfn.IFS($O$7="mean",TRANSPOSE('BP5'!$B$3:$O$3),$O$7="mode",TRANSPOSE('BP5'!$B$5:$O$5))</f>
        <v>9</v>
      </c>
      <c r="H2" s="4" cm="1">
        <f t="array" ref="H2:H15">_xlfn.IFS(O7="mean",TRANSPOSE(S0!B3:O3),O7="mode",TRANSPOSE(S0!B4:O4))</f>
        <v>4</v>
      </c>
      <c r="N2" t="s">
        <v>34</v>
      </c>
      <c r="O2">
        <v>0</v>
      </c>
    </row>
    <row r="3" spans="2:15">
      <c r="B3" t="s">
        <v>35</v>
      </c>
      <c r="C3" s="4">
        <v>3</v>
      </c>
      <c r="D3" s="4">
        <v>3</v>
      </c>
      <c r="E3" s="4">
        <v>1</v>
      </c>
      <c r="F3" s="4">
        <v>9</v>
      </c>
      <c r="G3" s="4">
        <v>3</v>
      </c>
      <c r="H3" s="4">
        <v>2</v>
      </c>
      <c r="N3" t="s">
        <v>36</v>
      </c>
      <c r="O3">
        <v>1</v>
      </c>
    </row>
    <row r="4" spans="2:15">
      <c r="B4" t="s">
        <v>37</v>
      </c>
      <c r="C4" s="4">
        <v>1</v>
      </c>
      <c r="D4" s="4">
        <v>1</v>
      </c>
      <c r="E4" s="4">
        <v>1</v>
      </c>
      <c r="F4" s="4">
        <v>9</v>
      </c>
      <c r="G4" s="4">
        <v>3</v>
      </c>
      <c r="H4" s="4">
        <v>3</v>
      </c>
      <c r="N4" t="s">
        <v>38</v>
      </c>
      <c r="O4">
        <v>3</v>
      </c>
    </row>
    <row r="5" spans="2:15">
      <c r="B5" t="s">
        <v>39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5</v>
      </c>
      <c r="N5" t="s">
        <v>40</v>
      </c>
      <c r="O5">
        <v>9</v>
      </c>
    </row>
    <row r="6" spans="2:15">
      <c r="B6" t="s">
        <v>41</v>
      </c>
      <c r="C6" s="4">
        <v>3</v>
      </c>
      <c r="D6" s="4">
        <v>1</v>
      </c>
      <c r="E6" s="4">
        <v>9</v>
      </c>
      <c r="F6" s="4">
        <v>3</v>
      </c>
      <c r="G6" s="4">
        <v>3</v>
      </c>
      <c r="H6" s="4">
        <v>3</v>
      </c>
    </row>
    <row r="7" spans="2:15">
      <c r="B7" t="s">
        <v>42</v>
      </c>
      <c r="C7" s="4">
        <v>9</v>
      </c>
      <c r="D7" s="4">
        <v>3</v>
      </c>
      <c r="E7" s="4">
        <v>3</v>
      </c>
      <c r="F7" s="4">
        <v>9</v>
      </c>
      <c r="G7" s="4">
        <v>3</v>
      </c>
      <c r="H7" s="4">
        <v>3</v>
      </c>
      <c r="N7" t="s">
        <v>43</v>
      </c>
      <c r="O7" t="s">
        <v>44</v>
      </c>
    </row>
    <row r="8" spans="2:15">
      <c r="B8" t="s">
        <v>45</v>
      </c>
      <c r="C8" s="4">
        <v>3</v>
      </c>
      <c r="D8" s="4">
        <v>9</v>
      </c>
      <c r="E8" s="4">
        <v>1</v>
      </c>
      <c r="F8" s="4">
        <v>3</v>
      </c>
      <c r="G8" s="4">
        <v>9</v>
      </c>
      <c r="H8" s="4">
        <v>2</v>
      </c>
    </row>
    <row r="9" spans="2:15">
      <c r="B9" t="s">
        <v>46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N9" t="s">
        <v>47</v>
      </c>
      <c r="O9">
        <f ca="1">COUNT(Svar[ID])</f>
        <v>12</v>
      </c>
    </row>
    <row r="10" spans="2:15">
      <c r="B10" t="s">
        <v>48</v>
      </c>
      <c r="C10" s="4">
        <v>3</v>
      </c>
      <c r="D10" s="4">
        <v>9</v>
      </c>
      <c r="E10" s="4">
        <v>9</v>
      </c>
      <c r="F10" s="4">
        <v>3</v>
      </c>
      <c r="G10" s="4">
        <v>1</v>
      </c>
      <c r="H10" s="4">
        <v>4</v>
      </c>
    </row>
    <row r="11" spans="2:15">
      <c r="B11" t="s">
        <v>49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4</v>
      </c>
    </row>
    <row r="12" spans="2:15">
      <c r="B12" t="s">
        <v>50</v>
      </c>
      <c r="C12" s="4">
        <v>3</v>
      </c>
      <c r="D12" s="4">
        <v>3</v>
      </c>
      <c r="E12" s="4">
        <v>9</v>
      </c>
      <c r="F12" s="4">
        <v>9</v>
      </c>
      <c r="G12" s="4">
        <v>3</v>
      </c>
      <c r="H12" s="4">
        <v>2</v>
      </c>
    </row>
    <row r="13" spans="2:15">
      <c r="B13" t="s">
        <v>51</v>
      </c>
      <c r="C13" s="4">
        <v>3</v>
      </c>
      <c r="D13" s="4">
        <v>1</v>
      </c>
      <c r="E13" s="4">
        <v>3</v>
      </c>
      <c r="F13" s="4">
        <v>1</v>
      </c>
      <c r="G13" s="4">
        <v>9</v>
      </c>
      <c r="H13" s="4">
        <v>3</v>
      </c>
    </row>
    <row r="14" spans="2:15">
      <c r="B14" t="s">
        <v>52</v>
      </c>
      <c r="C14" s="4">
        <v>3</v>
      </c>
      <c r="D14" s="4">
        <v>1</v>
      </c>
      <c r="E14" s="4">
        <v>9</v>
      </c>
      <c r="F14" s="4">
        <v>1</v>
      </c>
      <c r="G14" s="4">
        <v>3</v>
      </c>
      <c r="H14" s="4">
        <v>3</v>
      </c>
    </row>
    <row r="15" spans="2:15">
      <c r="B15" t="s">
        <v>53</v>
      </c>
      <c r="C15" s="4">
        <v>3</v>
      </c>
      <c r="D15" s="4">
        <v>3</v>
      </c>
      <c r="E15" s="4">
        <v>0</v>
      </c>
      <c r="F15" s="4">
        <v>0</v>
      </c>
      <c r="G15" s="4">
        <v>0</v>
      </c>
      <c r="H15" s="4">
        <v>2</v>
      </c>
    </row>
    <row r="20" spans="2:16">
      <c r="B20" s="3" t="str" cm="1">
        <f t="array" ref="B20:P25">TRANSPOSE(B1:G15)</f>
        <v>Technologies</v>
      </c>
      <c r="C20" s="3" t="str">
        <v>Sensor Technologies</v>
      </c>
      <c r="D20" s="3" t="str">
        <v>Collaborative systems</v>
      </c>
      <c r="E20" s="3" t="str">
        <v>Technologies enabling mobility</v>
      </c>
      <c r="F20" s="3" t="str">
        <v>Control systems and algorithms</v>
      </c>
      <c r="G20" s="3" t="str">
        <v>Localization and mapping</v>
      </c>
      <c r="H20" s="3" t="str">
        <v>Sensor Fusion</v>
      </c>
      <c r="I20" s="3" t="str">
        <v>AI and Machine Learning</v>
      </c>
      <c r="J20" s="3" t="str">
        <v>Edge computing</v>
      </c>
      <c r="K20" s="3" t="str">
        <v>Communications and networking</v>
      </c>
      <c r="L20" s="3" t="str">
        <v>Energy Management</v>
      </c>
      <c r="M20" s="3" t="str">
        <v>Simulation and modeling</v>
      </c>
      <c r="N20" s="3" t="str">
        <v>Human Machine Interaction</v>
      </c>
      <c r="O20" s="3" t="str">
        <v>Cybersecurity</v>
      </c>
      <c r="P20" s="3" t="str">
        <v>Ethics and Regulations</v>
      </c>
    </row>
    <row r="21" spans="2:16">
      <c r="B21" s="3" t="str">
        <v>BP1</v>
      </c>
      <c r="C21" s="4">
        <v>9</v>
      </c>
      <c r="D21" s="4">
        <v>3</v>
      </c>
      <c r="E21" s="4">
        <v>1</v>
      </c>
      <c r="F21" s="4">
        <v>3</v>
      </c>
      <c r="G21" s="4">
        <v>3</v>
      </c>
      <c r="H21" s="4">
        <v>9</v>
      </c>
      <c r="I21" s="4">
        <v>3</v>
      </c>
      <c r="J21" s="4">
        <v>1</v>
      </c>
      <c r="K21" s="4">
        <v>3</v>
      </c>
      <c r="L21" s="4">
        <v>1</v>
      </c>
      <c r="M21" s="4">
        <v>3</v>
      </c>
      <c r="N21" s="4">
        <v>3</v>
      </c>
      <c r="O21" s="4">
        <v>3</v>
      </c>
      <c r="P21" s="4">
        <v>3</v>
      </c>
    </row>
    <row r="22" spans="2:16">
      <c r="B22" s="3" t="str">
        <v>BP2</v>
      </c>
      <c r="C22" s="4">
        <v>3</v>
      </c>
      <c r="D22" s="4">
        <v>3</v>
      </c>
      <c r="E22" s="4">
        <v>1</v>
      </c>
      <c r="F22" s="4">
        <v>3</v>
      </c>
      <c r="G22" s="4">
        <v>1</v>
      </c>
      <c r="H22" s="4">
        <v>3</v>
      </c>
      <c r="I22" s="4">
        <v>9</v>
      </c>
      <c r="J22" s="4">
        <v>1</v>
      </c>
      <c r="K22" s="4">
        <v>9</v>
      </c>
      <c r="L22" s="4">
        <v>1</v>
      </c>
      <c r="M22" s="4">
        <v>3</v>
      </c>
      <c r="N22" s="4">
        <v>1</v>
      </c>
      <c r="O22" s="4">
        <v>1</v>
      </c>
      <c r="P22" s="4">
        <v>3</v>
      </c>
    </row>
    <row r="23" spans="2:16">
      <c r="B23" s="3" t="str">
        <v>BP3</v>
      </c>
      <c r="C23" s="4">
        <v>9</v>
      </c>
      <c r="D23" s="4">
        <v>1</v>
      </c>
      <c r="E23" s="4">
        <v>1</v>
      </c>
      <c r="F23" s="4">
        <v>3</v>
      </c>
      <c r="G23" s="4">
        <v>9</v>
      </c>
      <c r="H23" s="4">
        <v>3</v>
      </c>
      <c r="I23" s="4">
        <v>1</v>
      </c>
      <c r="J23" s="4">
        <v>1</v>
      </c>
      <c r="K23" s="4">
        <v>9</v>
      </c>
      <c r="L23" s="4">
        <v>1</v>
      </c>
      <c r="M23" s="4">
        <v>9</v>
      </c>
      <c r="N23" s="4">
        <v>3</v>
      </c>
      <c r="O23" s="4">
        <v>9</v>
      </c>
      <c r="P23" s="4">
        <v>0</v>
      </c>
    </row>
    <row r="24" spans="2:16">
      <c r="B24" s="3" t="str">
        <v>BP4</v>
      </c>
      <c r="C24" s="4">
        <v>9</v>
      </c>
      <c r="D24" s="4">
        <v>9</v>
      </c>
      <c r="E24" s="4">
        <v>9</v>
      </c>
      <c r="F24" s="4">
        <v>3</v>
      </c>
      <c r="G24" s="4">
        <v>3</v>
      </c>
      <c r="H24" s="4">
        <v>9</v>
      </c>
      <c r="I24" s="4">
        <v>3</v>
      </c>
      <c r="J24" s="4">
        <v>1</v>
      </c>
      <c r="K24" s="4">
        <v>3</v>
      </c>
      <c r="L24" s="4">
        <v>1</v>
      </c>
      <c r="M24" s="4">
        <v>9</v>
      </c>
      <c r="N24" s="4">
        <v>1</v>
      </c>
      <c r="O24" s="4">
        <v>1</v>
      </c>
      <c r="P24" s="4">
        <v>0</v>
      </c>
    </row>
    <row r="25" spans="2:16">
      <c r="B25" s="3" t="str">
        <v>BP5</v>
      </c>
      <c r="C25" s="4">
        <v>9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9</v>
      </c>
      <c r="J25" s="4">
        <v>1</v>
      </c>
      <c r="K25" s="4">
        <v>1</v>
      </c>
      <c r="L25" s="4">
        <v>1</v>
      </c>
      <c r="M25" s="4">
        <v>3</v>
      </c>
      <c r="N25" s="4">
        <v>9</v>
      </c>
      <c r="O25" s="4">
        <v>3</v>
      </c>
      <c r="P2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K16"/>
  <sheetViews>
    <sheetView zoomScale="120" zoomScaleNormal="120" workbookViewId="0">
      <selection activeCell="BM4" sqref="BM4:BM15"/>
    </sheetView>
  </sheetViews>
  <sheetFormatPr defaultColWidth="8.85546875" defaultRowHeight="15"/>
  <cols>
    <col min="1" max="89" width="20" bestFit="1" customWidth="1"/>
  </cols>
  <sheetData>
    <row r="3" spans="1:8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35</v>
      </c>
      <c r="H3" t="s">
        <v>37</v>
      </c>
      <c r="I3" t="s">
        <v>39</v>
      </c>
      <c r="J3" t="s">
        <v>41</v>
      </c>
      <c r="K3" t="s">
        <v>42</v>
      </c>
      <c r="L3" t="s">
        <v>45</v>
      </c>
      <c r="M3" t="s">
        <v>46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  <c r="AT3" t="s">
        <v>86</v>
      </c>
      <c r="AU3" t="s">
        <v>87</v>
      </c>
      <c r="AV3" t="s">
        <v>88</v>
      </c>
      <c r="AW3" t="s">
        <v>89</v>
      </c>
      <c r="AX3" t="s">
        <v>90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t="s">
        <v>114</v>
      </c>
      <c r="BW3" t="s">
        <v>115</v>
      </c>
      <c r="BX3" t="s">
        <v>116</v>
      </c>
      <c r="BY3" t="s">
        <v>117</v>
      </c>
      <c r="BZ3" t="s">
        <v>118</v>
      </c>
      <c r="CA3" t="s">
        <v>119</v>
      </c>
      <c r="CB3" t="s">
        <v>120</v>
      </c>
      <c r="CC3" t="s">
        <v>121</v>
      </c>
      <c r="CD3" t="s">
        <v>122</v>
      </c>
      <c r="CE3" t="s">
        <v>123</v>
      </c>
      <c r="CF3" t="s">
        <v>124</v>
      </c>
      <c r="CG3" t="s">
        <v>125</v>
      </c>
      <c r="CH3" t="s">
        <v>126</v>
      </c>
      <c r="CI3" t="s">
        <v>127</v>
      </c>
      <c r="CJ3" t="s">
        <v>128</v>
      </c>
      <c r="CK3" t="s">
        <v>129</v>
      </c>
    </row>
    <row r="4" spans="1:89">
      <c r="A4">
        <v>1</v>
      </c>
      <c r="B4" s="1">
        <v>44998.397430555597</v>
      </c>
      <c r="C4" s="1">
        <v>44998.403749999998</v>
      </c>
      <c r="D4" t="s">
        <v>130</v>
      </c>
      <c r="F4" t="s">
        <v>40</v>
      </c>
      <c r="G4" t="s">
        <v>40</v>
      </c>
      <c r="H4" t="s">
        <v>36</v>
      </c>
      <c r="I4" t="s">
        <v>34</v>
      </c>
      <c r="J4" t="s">
        <v>40</v>
      </c>
      <c r="K4" t="s">
        <v>40</v>
      </c>
      <c r="L4" t="s">
        <v>36</v>
      </c>
      <c r="M4" t="s">
        <v>38</v>
      </c>
      <c r="N4" t="s">
        <v>38</v>
      </c>
      <c r="O4" t="s">
        <v>34</v>
      </c>
      <c r="P4" t="s">
        <v>38</v>
      </c>
      <c r="Q4" t="s">
        <v>38</v>
      </c>
      <c r="R4" t="s">
        <v>38</v>
      </c>
      <c r="S4" t="s">
        <v>34</v>
      </c>
      <c r="T4" t="s">
        <v>36</v>
      </c>
      <c r="U4" t="s">
        <v>38</v>
      </c>
      <c r="V4" t="s">
        <v>36</v>
      </c>
      <c r="W4" t="s">
        <v>36</v>
      </c>
      <c r="X4" t="s">
        <v>40</v>
      </c>
      <c r="Y4" t="s">
        <v>38</v>
      </c>
      <c r="Z4" t="s">
        <v>40</v>
      </c>
      <c r="AA4" t="s">
        <v>40</v>
      </c>
      <c r="AB4" t="s">
        <v>40</v>
      </c>
      <c r="AC4" t="s">
        <v>36</v>
      </c>
      <c r="AD4" t="s">
        <v>38</v>
      </c>
      <c r="AE4" t="s">
        <v>40</v>
      </c>
      <c r="AF4" t="s">
        <v>40</v>
      </c>
      <c r="AG4" t="s">
        <v>38</v>
      </c>
      <c r="AH4" t="s">
        <v>40</v>
      </c>
      <c r="AI4" t="s">
        <v>36</v>
      </c>
      <c r="AJ4" t="s">
        <v>34</v>
      </c>
      <c r="AK4" t="s">
        <v>40</v>
      </c>
      <c r="AL4" t="s">
        <v>40</v>
      </c>
      <c r="AM4" t="s">
        <v>40</v>
      </c>
      <c r="AN4" t="s">
        <v>36</v>
      </c>
      <c r="AO4" t="s">
        <v>36</v>
      </c>
      <c r="AP4" t="s">
        <v>40</v>
      </c>
      <c r="AQ4" t="s">
        <v>36</v>
      </c>
      <c r="AR4" t="s">
        <v>36</v>
      </c>
      <c r="AS4" t="s">
        <v>38</v>
      </c>
      <c r="AT4" t="s">
        <v>34</v>
      </c>
      <c r="AU4" t="s">
        <v>34</v>
      </c>
      <c r="AV4" t="s">
        <v>40</v>
      </c>
      <c r="AW4" t="s">
        <v>40</v>
      </c>
      <c r="AX4" t="s">
        <v>34</v>
      </c>
      <c r="AY4" t="s">
        <v>40</v>
      </c>
      <c r="AZ4" t="s">
        <v>34</v>
      </c>
      <c r="BA4" t="s">
        <v>40</v>
      </c>
      <c r="BB4" t="s">
        <v>40</v>
      </c>
      <c r="BC4" t="s">
        <v>40</v>
      </c>
      <c r="BD4" t="s">
        <v>38</v>
      </c>
      <c r="BE4" t="s">
        <v>36</v>
      </c>
      <c r="BF4" t="s">
        <v>34</v>
      </c>
      <c r="BG4" t="s">
        <v>36</v>
      </c>
      <c r="BH4" t="s">
        <v>38</v>
      </c>
      <c r="BI4" t="s">
        <v>34</v>
      </c>
      <c r="BJ4" t="s">
        <v>40</v>
      </c>
      <c r="BK4" t="s">
        <v>36</v>
      </c>
      <c r="BL4" t="s">
        <v>34</v>
      </c>
      <c r="BM4" t="s">
        <v>40</v>
      </c>
      <c r="BN4" t="s">
        <v>38</v>
      </c>
      <c r="BO4" t="s">
        <v>38</v>
      </c>
      <c r="BP4" t="s">
        <v>40</v>
      </c>
      <c r="BQ4" t="s">
        <v>38</v>
      </c>
      <c r="BR4" t="s">
        <v>36</v>
      </c>
      <c r="BS4" t="s">
        <v>34</v>
      </c>
      <c r="BT4" t="s">
        <v>36</v>
      </c>
      <c r="BU4" t="s">
        <v>40</v>
      </c>
      <c r="BV4" t="s">
        <v>38</v>
      </c>
      <c r="BW4" t="s">
        <v>34</v>
      </c>
      <c r="BX4" s="2">
        <v>4</v>
      </c>
      <c r="BY4" s="2">
        <v>2</v>
      </c>
      <c r="BZ4" s="2">
        <v>3</v>
      </c>
      <c r="CA4" s="2">
        <v>5</v>
      </c>
      <c r="CB4" s="2">
        <v>3</v>
      </c>
      <c r="CC4" s="2">
        <v>2</v>
      </c>
      <c r="CD4" s="2">
        <v>1</v>
      </c>
      <c r="CE4" s="2">
        <v>3</v>
      </c>
      <c r="CF4" s="2">
        <v>4</v>
      </c>
      <c r="CG4" s="2">
        <v>4</v>
      </c>
      <c r="CH4" s="2">
        <v>2</v>
      </c>
      <c r="CI4" s="2">
        <v>4</v>
      </c>
      <c r="CJ4" s="2">
        <v>3</v>
      </c>
      <c r="CK4" s="2">
        <v>5</v>
      </c>
    </row>
    <row r="5" spans="1:89">
      <c r="A5">
        <v>2</v>
      </c>
      <c r="B5" s="1">
        <v>44998.4163541667</v>
      </c>
      <c r="C5" s="1">
        <v>44998.420057870397</v>
      </c>
      <c r="D5" t="s">
        <v>130</v>
      </c>
      <c r="F5" t="s">
        <v>38</v>
      </c>
      <c r="G5" t="s">
        <v>40</v>
      </c>
      <c r="H5" t="s">
        <v>38</v>
      </c>
      <c r="I5" t="s">
        <v>36</v>
      </c>
      <c r="J5" t="s">
        <v>36</v>
      </c>
      <c r="K5" t="s">
        <v>40</v>
      </c>
      <c r="L5" t="s">
        <v>40</v>
      </c>
      <c r="M5" t="s">
        <v>36</v>
      </c>
      <c r="N5" t="s">
        <v>40</v>
      </c>
      <c r="O5" t="s">
        <v>36</v>
      </c>
      <c r="P5" t="s">
        <v>40</v>
      </c>
      <c r="Q5" t="s">
        <v>38</v>
      </c>
      <c r="R5" t="s">
        <v>40</v>
      </c>
      <c r="S5" t="s">
        <v>38</v>
      </c>
      <c r="T5" t="s">
        <v>40</v>
      </c>
      <c r="U5" t="s">
        <v>40</v>
      </c>
      <c r="V5" t="s">
        <v>40</v>
      </c>
      <c r="W5" t="s">
        <v>36</v>
      </c>
      <c r="X5" t="s">
        <v>36</v>
      </c>
      <c r="Y5" t="s">
        <v>36</v>
      </c>
      <c r="Z5" t="s">
        <v>40</v>
      </c>
      <c r="AA5" t="s">
        <v>36</v>
      </c>
      <c r="AB5" t="s">
        <v>40</v>
      </c>
      <c r="AC5" t="s">
        <v>36</v>
      </c>
      <c r="AD5" t="s">
        <v>40</v>
      </c>
      <c r="AE5" t="s">
        <v>36</v>
      </c>
      <c r="AF5" t="s">
        <v>40</v>
      </c>
      <c r="AG5" t="s">
        <v>34</v>
      </c>
      <c r="AH5" t="s">
        <v>40</v>
      </c>
      <c r="AI5" t="s">
        <v>36</v>
      </c>
      <c r="AJ5" t="s">
        <v>36</v>
      </c>
      <c r="AK5" t="s">
        <v>38</v>
      </c>
      <c r="AL5" t="s">
        <v>40</v>
      </c>
      <c r="AM5" t="s">
        <v>38</v>
      </c>
      <c r="AN5" t="s">
        <v>40</v>
      </c>
      <c r="AO5" t="s">
        <v>36</v>
      </c>
      <c r="AP5" t="s">
        <v>40</v>
      </c>
      <c r="AQ5" t="s">
        <v>38</v>
      </c>
      <c r="AR5" t="s">
        <v>40</v>
      </c>
      <c r="AS5" t="s">
        <v>36</v>
      </c>
      <c r="AT5" t="s">
        <v>40</v>
      </c>
      <c r="AU5" t="s">
        <v>34</v>
      </c>
      <c r="AV5" t="s">
        <v>40</v>
      </c>
      <c r="AW5" t="s">
        <v>40</v>
      </c>
      <c r="AX5" t="s">
        <v>40</v>
      </c>
      <c r="AY5" t="s">
        <v>36</v>
      </c>
      <c r="AZ5" t="s">
        <v>38</v>
      </c>
      <c r="BA5" t="s">
        <v>40</v>
      </c>
      <c r="BB5" t="s">
        <v>40</v>
      </c>
      <c r="BC5" t="s">
        <v>36</v>
      </c>
      <c r="BD5" t="s">
        <v>40</v>
      </c>
      <c r="BE5" t="s">
        <v>36</v>
      </c>
      <c r="BF5" t="s">
        <v>40</v>
      </c>
      <c r="BG5" t="s">
        <v>36</v>
      </c>
      <c r="BH5" t="s">
        <v>38</v>
      </c>
      <c r="BI5" t="s">
        <v>34</v>
      </c>
      <c r="BJ5" t="s">
        <v>40</v>
      </c>
      <c r="BK5" t="s">
        <v>38</v>
      </c>
      <c r="BL5" t="s">
        <v>38</v>
      </c>
      <c r="BM5" t="s">
        <v>36</v>
      </c>
      <c r="BN5" t="s">
        <v>38</v>
      </c>
      <c r="BO5" t="s">
        <v>40</v>
      </c>
      <c r="BP5" t="s">
        <v>40</v>
      </c>
      <c r="BQ5" t="s">
        <v>36</v>
      </c>
      <c r="BR5" t="s">
        <v>40</v>
      </c>
      <c r="BS5" t="s">
        <v>36</v>
      </c>
      <c r="BT5" t="s">
        <v>40</v>
      </c>
      <c r="BU5" t="s">
        <v>36</v>
      </c>
      <c r="BV5" t="s">
        <v>38</v>
      </c>
      <c r="BW5" t="s">
        <v>36</v>
      </c>
      <c r="BX5" s="2">
        <v>4</v>
      </c>
      <c r="BY5" s="2">
        <v>2</v>
      </c>
      <c r="BZ5" s="2">
        <v>2</v>
      </c>
      <c r="CA5" s="2">
        <v>5</v>
      </c>
      <c r="CB5" s="2">
        <v>4</v>
      </c>
      <c r="CC5" s="2">
        <v>3</v>
      </c>
      <c r="CD5" s="2">
        <v>2</v>
      </c>
      <c r="CE5" s="2">
        <v>4</v>
      </c>
      <c r="CF5" s="2">
        <v>4</v>
      </c>
      <c r="CG5" s="2">
        <v>5</v>
      </c>
      <c r="CH5" s="2">
        <v>2</v>
      </c>
      <c r="CI5" s="2">
        <v>4</v>
      </c>
      <c r="CJ5" s="2">
        <v>3</v>
      </c>
      <c r="CK5" t="s">
        <v>131</v>
      </c>
    </row>
    <row r="6" spans="1:89">
      <c r="A6">
        <v>3</v>
      </c>
      <c r="B6" s="1">
        <v>44998.409664351901</v>
      </c>
      <c r="C6" s="1">
        <v>44998.423506944397</v>
      </c>
      <c r="D6" t="s">
        <v>130</v>
      </c>
      <c r="F6" t="s">
        <v>40</v>
      </c>
      <c r="G6" t="s">
        <v>38</v>
      </c>
      <c r="H6" t="s">
        <v>36</v>
      </c>
      <c r="I6" t="s">
        <v>40</v>
      </c>
      <c r="J6" t="s">
        <v>40</v>
      </c>
      <c r="K6" t="s">
        <v>40</v>
      </c>
      <c r="L6" t="s">
        <v>36</v>
      </c>
      <c r="M6" t="s">
        <v>36</v>
      </c>
      <c r="N6" t="s">
        <v>38</v>
      </c>
      <c r="O6" t="s">
        <v>34</v>
      </c>
      <c r="P6" t="s">
        <v>38</v>
      </c>
      <c r="Q6" t="s">
        <v>34</v>
      </c>
      <c r="R6" t="s">
        <v>34</v>
      </c>
      <c r="S6" t="s">
        <v>34</v>
      </c>
      <c r="T6" t="s">
        <v>38</v>
      </c>
      <c r="U6" t="s">
        <v>38</v>
      </c>
      <c r="V6" t="s">
        <v>36</v>
      </c>
      <c r="W6" t="s">
        <v>36</v>
      </c>
      <c r="X6" t="s">
        <v>36</v>
      </c>
      <c r="Y6" t="s">
        <v>36</v>
      </c>
      <c r="Z6" t="s">
        <v>40</v>
      </c>
      <c r="AA6" t="s">
        <v>36</v>
      </c>
      <c r="AB6" t="s">
        <v>36</v>
      </c>
      <c r="AC6" t="s">
        <v>36</v>
      </c>
      <c r="AD6" t="s">
        <v>38</v>
      </c>
      <c r="AE6" t="s">
        <v>36</v>
      </c>
      <c r="AF6" t="s">
        <v>34</v>
      </c>
      <c r="AG6" t="s">
        <v>34</v>
      </c>
      <c r="AH6" t="s">
        <v>38</v>
      </c>
      <c r="AI6" t="s">
        <v>36</v>
      </c>
      <c r="AJ6" t="s">
        <v>36</v>
      </c>
      <c r="AK6" t="s">
        <v>38</v>
      </c>
      <c r="AL6" t="s">
        <v>38</v>
      </c>
      <c r="AM6" t="s">
        <v>38</v>
      </c>
      <c r="AN6" t="s">
        <v>40</v>
      </c>
      <c r="AO6" t="s">
        <v>34</v>
      </c>
      <c r="AP6" t="s">
        <v>36</v>
      </c>
      <c r="AQ6" t="s">
        <v>34</v>
      </c>
      <c r="AR6" t="s">
        <v>40</v>
      </c>
      <c r="AS6" t="s">
        <v>36</v>
      </c>
      <c r="AT6" t="s">
        <v>34</v>
      </c>
      <c r="AU6" t="s">
        <v>34</v>
      </c>
      <c r="AV6" t="s">
        <v>36</v>
      </c>
      <c r="AW6" t="s">
        <v>36</v>
      </c>
      <c r="AX6" t="s">
        <v>36</v>
      </c>
      <c r="AY6" t="s">
        <v>40</v>
      </c>
      <c r="AZ6" t="s">
        <v>38</v>
      </c>
      <c r="BA6" t="s">
        <v>38</v>
      </c>
      <c r="BB6" t="s">
        <v>40</v>
      </c>
      <c r="BC6" t="s">
        <v>34</v>
      </c>
      <c r="BD6" t="s">
        <v>36</v>
      </c>
      <c r="BE6" t="s">
        <v>34</v>
      </c>
      <c r="BF6" t="s">
        <v>40</v>
      </c>
      <c r="BG6" t="s">
        <v>34</v>
      </c>
      <c r="BH6" t="s">
        <v>34</v>
      </c>
      <c r="BI6" t="s">
        <v>34</v>
      </c>
      <c r="BJ6" t="s">
        <v>36</v>
      </c>
      <c r="BK6" t="s">
        <v>36</v>
      </c>
      <c r="BL6" t="s">
        <v>36</v>
      </c>
      <c r="BM6" t="s">
        <v>40</v>
      </c>
      <c r="BN6" t="s">
        <v>40</v>
      </c>
      <c r="BO6" t="s">
        <v>36</v>
      </c>
      <c r="BP6" t="s">
        <v>40</v>
      </c>
      <c r="BQ6" t="s">
        <v>34</v>
      </c>
      <c r="BR6" t="s">
        <v>36</v>
      </c>
      <c r="BS6" t="s">
        <v>34</v>
      </c>
      <c r="BT6" t="s">
        <v>36</v>
      </c>
      <c r="BU6" t="s">
        <v>34</v>
      </c>
      <c r="BV6" t="s">
        <v>34</v>
      </c>
      <c r="BW6" t="s">
        <v>34</v>
      </c>
      <c r="BX6" s="2">
        <v>5</v>
      </c>
      <c r="BY6" s="2">
        <v>3</v>
      </c>
      <c r="BZ6" s="2">
        <v>5</v>
      </c>
      <c r="CA6" s="2">
        <v>3</v>
      </c>
      <c r="CB6" t="s">
        <v>131</v>
      </c>
      <c r="CC6" s="2">
        <v>3</v>
      </c>
      <c r="CD6" s="2">
        <v>2</v>
      </c>
      <c r="CE6" t="s">
        <v>131</v>
      </c>
      <c r="CF6" s="2">
        <v>4</v>
      </c>
      <c r="CG6" s="2">
        <v>4</v>
      </c>
      <c r="CH6" s="2">
        <v>4</v>
      </c>
      <c r="CI6" s="2">
        <v>3</v>
      </c>
      <c r="CJ6" s="2">
        <v>2</v>
      </c>
      <c r="CK6" s="2">
        <v>2</v>
      </c>
    </row>
    <row r="7" spans="1:89">
      <c r="A7">
        <v>4</v>
      </c>
      <c r="B7" s="1">
        <v>44998.516597222202</v>
      </c>
      <c r="C7" s="1">
        <v>44998.529965277798</v>
      </c>
      <c r="D7" t="s">
        <v>130</v>
      </c>
      <c r="F7" t="s">
        <v>40</v>
      </c>
      <c r="G7" t="s">
        <v>38</v>
      </c>
      <c r="H7" t="s">
        <v>36</v>
      </c>
      <c r="I7" t="s">
        <v>36</v>
      </c>
      <c r="J7" t="s">
        <v>38</v>
      </c>
      <c r="K7" t="s">
        <v>40</v>
      </c>
      <c r="L7" t="s">
        <v>38</v>
      </c>
      <c r="M7" t="s">
        <v>36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40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36</v>
      </c>
      <c r="AD7" t="s">
        <v>36</v>
      </c>
      <c r="AE7" t="s">
        <v>38</v>
      </c>
      <c r="AF7" t="s">
        <v>36</v>
      </c>
      <c r="AG7" t="s">
        <v>36</v>
      </c>
      <c r="AH7" t="s">
        <v>40</v>
      </c>
      <c r="AI7" t="s">
        <v>40</v>
      </c>
      <c r="AJ7" t="s">
        <v>36</v>
      </c>
      <c r="AK7" t="s">
        <v>36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36</v>
      </c>
      <c r="AR7" t="s">
        <v>38</v>
      </c>
      <c r="AS7" t="s">
        <v>38</v>
      </c>
      <c r="AT7" t="s">
        <v>40</v>
      </c>
      <c r="AU7" t="s">
        <v>36</v>
      </c>
      <c r="AV7" t="s">
        <v>38</v>
      </c>
      <c r="AW7" t="s">
        <v>38</v>
      </c>
      <c r="AX7" t="s">
        <v>40</v>
      </c>
      <c r="AY7" t="s">
        <v>38</v>
      </c>
      <c r="AZ7" t="s">
        <v>38</v>
      </c>
      <c r="BB7" t="s">
        <v>38</v>
      </c>
      <c r="BC7" t="s">
        <v>38</v>
      </c>
      <c r="BD7" t="s">
        <v>38</v>
      </c>
      <c r="BE7" t="s">
        <v>36</v>
      </c>
      <c r="BF7" t="s">
        <v>36</v>
      </c>
      <c r="BG7" t="s">
        <v>38</v>
      </c>
      <c r="BH7" t="s">
        <v>36</v>
      </c>
      <c r="BI7" t="s">
        <v>36</v>
      </c>
      <c r="BJ7" t="s">
        <v>40</v>
      </c>
      <c r="BK7" t="s">
        <v>38</v>
      </c>
      <c r="BL7" t="s">
        <v>36</v>
      </c>
      <c r="BM7" t="s">
        <v>36</v>
      </c>
      <c r="BN7" t="s">
        <v>38</v>
      </c>
      <c r="BO7" t="s">
        <v>38</v>
      </c>
      <c r="BP7" t="s">
        <v>38</v>
      </c>
      <c r="BQ7" t="s">
        <v>36</v>
      </c>
      <c r="BR7" t="s">
        <v>38</v>
      </c>
      <c r="BS7" t="s">
        <v>36</v>
      </c>
      <c r="BT7" t="s">
        <v>38</v>
      </c>
      <c r="BU7" t="s">
        <v>38</v>
      </c>
      <c r="BV7" t="s">
        <v>38</v>
      </c>
      <c r="BW7" t="s">
        <v>36</v>
      </c>
      <c r="BX7" s="2">
        <v>4</v>
      </c>
      <c r="BY7" s="2">
        <v>2</v>
      </c>
      <c r="BZ7" s="2">
        <v>3</v>
      </c>
      <c r="CA7" s="2">
        <v>5</v>
      </c>
      <c r="CB7" s="2">
        <v>3</v>
      </c>
      <c r="CC7" s="2">
        <v>5</v>
      </c>
      <c r="CD7" s="2">
        <v>2</v>
      </c>
      <c r="CE7" s="2">
        <v>2</v>
      </c>
      <c r="CF7" s="2">
        <v>4</v>
      </c>
      <c r="CG7" s="2">
        <v>3</v>
      </c>
      <c r="CH7" s="2">
        <v>4</v>
      </c>
      <c r="CI7" s="2">
        <v>3</v>
      </c>
      <c r="CJ7" s="2">
        <v>3</v>
      </c>
      <c r="CK7" s="2">
        <v>2</v>
      </c>
    </row>
    <row r="8" spans="1:89">
      <c r="A8">
        <v>5</v>
      </c>
      <c r="B8" s="1">
        <v>44998.660127314797</v>
      </c>
      <c r="C8" s="1">
        <v>44998.666250000002</v>
      </c>
      <c r="D8" t="s">
        <v>130</v>
      </c>
      <c r="F8" t="s">
        <v>38</v>
      </c>
      <c r="G8" t="s">
        <v>38</v>
      </c>
      <c r="H8" t="s">
        <v>36</v>
      </c>
      <c r="I8" t="s">
        <v>38</v>
      </c>
      <c r="J8" t="s">
        <v>36</v>
      </c>
      <c r="K8" t="s">
        <v>38</v>
      </c>
      <c r="L8" t="s">
        <v>38</v>
      </c>
      <c r="M8" t="s">
        <v>36</v>
      </c>
      <c r="N8" t="s">
        <v>38</v>
      </c>
      <c r="O8" t="s">
        <v>36</v>
      </c>
      <c r="P8" t="s">
        <v>38</v>
      </c>
      <c r="Q8" t="s">
        <v>38</v>
      </c>
      <c r="R8" t="s">
        <v>36</v>
      </c>
      <c r="S8" t="s">
        <v>38</v>
      </c>
      <c r="T8" t="s">
        <v>38</v>
      </c>
      <c r="U8" t="s">
        <v>38</v>
      </c>
      <c r="V8" t="s">
        <v>36</v>
      </c>
      <c r="W8" t="s">
        <v>38</v>
      </c>
      <c r="X8" t="s">
        <v>36</v>
      </c>
      <c r="Y8" t="s">
        <v>38</v>
      </c>
      <c r="Z8" t="s">
        <v>38</v>
      </c>
      <c r="AA8" t="s">
        <v>36</v>
      </c>
      <c r="AB8" t="s">
        <v>38</v>
      </c>
      <c r="AC8" t="s">
        <v>36</v>
      </c>
      <c r="AD8" t="s">
        <v>38</v>
      </c>
      <c r="AE8" t="s">
        <v>38</v>
      </c>
      <c r="AF8" t="s">
        <v>36</v>
      </c>
      <c r="AG8" t="s">
        <v>38</v>
      </c>
      <c r="AH8" t="s">
        <v>40</v>
      </c>
      <c r="AI8" t="s">
        <v>40</v>
      </c>
      <c r="AJ8" t="s">
        <v>36</v>
      </c>
      <c r="AK8" t="s">
        <v>38</v>
      </c>
      <c r="AL8" t="s">
        <v>36</v>
      </c>
      <c r="AM8" t="s">
        <v>38</v>
      </c>
      <c r="AN8" t="s">
        <v>36</v>
      </c>
      <c r="AO8" t="s">
        <v>36</v>
      </c>
      <c r="AP8" t="s">
        <v>38</v>
      </c>
      <c r="AQ8" t="s">
        <v>36</v>
      </c>
      <c r="AR8" t="s">
        <v>38</v>
      </c>
      <c r="AS8" t="s">
        <v>40</v>
      </c>
      <c r="AT8" t="s">
        <v>36</v>
      </c>
      <c r="AU8" t="s">
        <v>38</v>
      </c>
      <c r="AV8" t="s">
        <v>38</v>
      </c>
      <c r="AW8" t="s">
        <v>38</v>
      </c>
      <c r="AX8" t="s">
        <v>36</v>
      </c>
      <c r="AY8" t="s">
        <v>38</v>
      </c>
      <c r="AZ8" t="s">
        <v>36</v>
      </c>
      <c r="BA8" t="s">
        <v>38</v>
      </c>
      <c r="BB8" t="s">
        <v>38</v>
      </c>
      <c r="BC8" t="s">
        <v>36</v>
      </c>
      <c r="BD8" t="s">
        <v>38</v>
      </c>
      <c r="BE8" t="s">
        <v>36</v>
      </c>
      <c r="BF8" t="s">
        <v>38</v>
      </c>
      <c r="BG8" t="s">
        <v>38</v>
      </c>
      <c r="BH8" t="s">
        <v>36</v>
      </c>
      <c r="BI8" t="s">
        <v>38</v>
      </c>
      <c r="BJ8" t="s">
        <v>40</v>
      </c>
      <c r="BK8" t="s">
        <v>40</v>
      </c>
      <c r="BL8" t="s">
        <v>36</v>
      </c>
      <c r="BM8" t="s">
        <v>38</v>
      </c>
      <c r="BN8" t="s">
        <v>36</v>
      </c>
      <c r="BO8" t="s">
        <v>38</v>
      </c>
      <c r="BP8" t="s">
        <v>38</v>
      </c>
      <c r="BQ8" t="s">
        <v>36</v>
      </c>
      <c r="BR8" t="s">
        <v>38</v>
      </c>
      <c r="BS8" t="s">
        <v>36</v>
      </c>
      <c r="BT8" t="s">
        <v>38</v>
      </c>
      <c r="BU8" t="s">
        <v>40</v>
      </c>
      <c r="BV8" t="s">
        <v>36</v>
      </c>
      <c r="BW8" t="s">
        <v>38</v>
      </c>
      <c r="BX8" s="2">
        <v>4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2</v>
      </c>
      <c r="CE8" s="2">
        <v>2</v>
      </c>
      <c r="CF8" s="2">
        <v>5</v>
      </c>
      <c r="CG8" s="2">
        <v>4</v>
      </c>
      <c r="CH8" s="2">
        <v>5</v>
      </c>
      <c r="CI8" s="2">
        <v>4</v>
      </c>
      <c r="CJ8" s="2">
        <v>4</v>
      </c>
      <c r="CK8" s="2">
        <v>4</v>
      </c>
    </row>
    <row r="9" spans="1:89">
      <c r="A9">
        <v>6</v>
      </c>
      <c r="B9" s="1">
        <v>44998.986122685201</v>
      </c>
      <c r="C9" s="1">
        <v>44999.002256944397</v>
      </c>
      <c r="D9" t="s">
        <v>130</v>
      </c>
      <c r="F9" t="s">
        <v>40</v>
      </c>
      <c r="G9" t="s">
        <v>38</v>
      </c>
      <c r="H9" t="s">
        <v>38</v>
      </c>
      <c r="I9" t="s">
        <v>38</v>
      </c>
      <c r="J9" t="s">
        <v>38</v>
      </c>
      <c r="K9" t="s">
        <v>40</v>
      </c>
      <c r="L9" t="s">
        <v>38</v>
      </c>
      <c r="M9" t="s">
        <v>38</v>
      </c>
      <c r="N9" t="s">
        <v>38</v>
      </c>
      <c r="O9" t="s">
        <v>36</v>
      </c>
      <c r="P9" t="s">
        <v>38</v>
      </c>
      <c r="Q9" t="s">
        <v>36</v>
      </c>
      <c r="R9" t="s">
        <v>38</v>
      </c>
      <c r="S9" t="s">
        <v>36</v>
      </c>
      <c r="T9" t="s">
        <v>40</v>
      </c>
      <c r="U9" t="s">
        <v>40</v>
      </c>
      <c r="V9" t="s">
        <v>38</v>
      </c>
      <c r="W9" t="s">
        <v>38</v>
      </c>
      <c r="X9" t="s">
        <v>40</v>
      </c>
      <c r="Y9" t="s">
        <v>38</v>
      </c>
      <c r="Z9" t="s">
        <v>36</v>
      </c>
      <c r="AA9" t="s">
        <v>38</v>
      </c>
      <c r="AB9" t="s">
        <v>38</v>
      </c>
      <c r="AC9" t="s">
        <v>36</v>
      </c>
      <c r="AD9" t="s">
        <v>36</v>
      </c>
      <c r="AE9" t="s">
        <v>36</v>
      </c>
      <c r="AF9" t="s">
        <v>38</v>
      </c>
      <c r="AG9" t="s">
        <v>40</v>
      </c>
      <c r="AH9" t="s">
        <v>38</v>
      </c>
      <c r="AI9" t="s">
        <v>38</v>
      </c>
      <c r="AJ9" t="s">
        <v>36</v>
      </c>
      <c r="AK9" t="s">
        <v>40</v>
      </c>
      <c r="AL9" t="s">
        <v>40</v>
      </c>
      <c r="AM9" t="s">
        <v>38</v>
      </c>
      <c r="AN9" t="s">
        <v>36</v>
      </c>
      <c r="AO9" t="s">
        <v>36</v>
      </c>
      <c r="AP9" t="s">
        <v>38</v>
      </c>
      <c r="AQ9" t="s">
        <v>36</v>
      </c>
      <c r="AR9" t="s">
        <v>40</v>
      </c>
      <c r="AS9" t="s">
        <v>36</v>
      </c>
      <c r="AT9" t="s">
        <v>40</v>
      </c>
      <c r="AU9" t="s">
        <v>34</v>
      </c>
      <c r="AV9" t="s">
        <v>40</v>
      </c>
      <c r="AW9" t="s">
        <v>38</v>
      </c>
      <c r="AX9" t="s">
        <v>38</v>
      </c>
      <c r="AY9" t="s">
        <v>38</v>
      </c>
      <c r="AZ9" t="s">
        <v>36</v>
      </c>
      <c r="BA9" t="s">
        <v>40</v>
      </c>
      <c r="BB9" t="s">
        <v>38</v>
      </c>
      <c r="BC9" t="s">
        <v>36</v>
      </c>
      <c r="BD9" t="s">
        <v>36</v>
      </c>
      <c r="BE9" t="s">
        <v>36</v>
      </c>
      <c r="BF9" t="s">
        <v>36</v>
      </c>
      <c r="BG9" t="s">
        <v>38</v>
      </c>
      <c r="BH9" t="s">
        <v>36</v>
      </c>
      <c r="BI9" t="s">
        <v>36</v>
      </c>
      <c r="BJ9" t="s">
        <v>40</v>
      </c>
      <c r="BK9" t="s">
        <v>38</v>
      </c>
      <c r="BL9" t="s">
        <v>38</v>
      </c>
      <c r="BM9" t="s">
        <v>38</v>
      </c>
      <c r="BN9" t="s">
        <v>40</v>
      </c>
      <c r="BO9" t="s">
        <v>38</v>
      </c>
      <c r="BP9" t="s">
        <v>36</v>
      </c>
      <c r="BQ9" t="s">
        <v>36</v>
      </c>
      <c r="BR9" t="s">
        <v>36</v>
      </c>
      <c r="BS9" t="s">
        <v>36</v>
      </c>
      <c r="BT9" t="s">
        <v>40</v>
      </c>
      <c r="BU9" t="s">
        <v>38</v>
      </c>
      <c r="BV9" t="s">
        <v>36</v>
      </c>
      <c r="BW9" t="s">
        <v>34</v>
      </c>
      <c r="BX9" s="2">
        <v>5</v>
      </c>
      <c r="BY9" s="2">
        <v>2</v>
      </c>
      <c r="BZ9" s="2">
        <v>5</v>
      </c>
      <c r="CA9" s="2">
        <v>5</v>
      </c>
      <c r="CB9" s="2">
        <v>5</v>
      </c>
      <c r="CC9" s="2">
        <v>4</v>
      </c>
      <c r="CD9" s="2">
        <v>3</v>
      </c>
      <c r="CE9" s="2">
        <v>3</v>
      </c>
      <c r="CF9" s="2">
        <v>5</v>
      </c>
      <c r="CG9" s="2">
        <v>4</v>
      </c>
      <c r="CH9" s="2">
        <v>4</v>
      </c>
      <c r="CI9" s="2">
        <v>4</v>
      </c>
      <c r="CJ9" s="2">
        <v>2</v>
      </c>
      <c r="CK9" s="2">
        <v>2</v>
      </c>
    </row>
    <row r="10" spans="1:89">
      <c r="A10">
        <v>7</v>
      </c>
      <c r="B10" s="1">
        <v>44999.374942129602</v>
      </c>
      <c r="C10" s="1">
        <v>44999.381840277798</v>
      </c>
      <c r="D10" t="s">
        <v>130</v>
      </c>
      <c r="F10" t="s">
        <v>38</v>
      </c>
      <c r="G10" t="s">
        <v>40</v>
      </c>
      <c r="H10" t="s">
        <v>36</v>
      </c>
      <c r="I10" t="s">
        <v>38</v>
      </c>
      <c r="J10" t="s">
        <v>38</v>
      </c>
      <c r="K10" t="s">
        <v>40</v>
      </c>
      <c r="L10" t="s">
        <v>40</v>
      </c>
      <c r="M10" t="s">
        <v>38</v>
      </c>
      <c r="N10" t="s">
        <v>38</v>
      </c>
      <c r="O10" t="s">
        <v>36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40</v>
      </c>
      <c r="V10" t="s">
        <v>38</v>
      </c>
      <c r="W10" t="s">
        <v>38</v>
      </c>
      <c r="X10" t="s">
        <v>38</v>
      </c>
      <c r="Y10" t="s">
        <v>36</v>
      </c>
      <c r="Z10" t="s">
        <v>38</v>
      </c>
      <c r="AA10" t="s">
        <v>38</v>
      </c>
      <c r="AB10" t="s">
        <v>40</v>
      </c>
      <c r="AC10" t="s">
        <v>38</v>
      </c>
      <c r="AD10" t="s">
        <v>38</v>
      </c>
      <c r="AE10" t="s">
        <v>38</v>
      </c>
      <c r="AF10" t="s">
        <v>36</v>
      </c>
      <c r="AG10" t="s">
        <v>36</v>
      </c>
      <c r="AH10" t="s">
        <v>38</v>
      </c>
      <c r="AI10" t="s">
        <v>40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40</v>
      </c>
      <c r="AQ10" t="s">
        <v>38</v>
      </c>
      <c r="AR10" t="s">
        <v>38</v>
      </c>
      <c r="AS10" t="s">
        <v>38</v>
      </c>
      <c r="AT10" t="s">
        <v>36</v>
      </c>
      <c r="AU10" t="s">
        <v>40</v>
      </c>
      <c r="AV10" t="s">
        <v>40</v>
      </c>
      <c r="AW10" t="s">
        <v>40</v>
      </c>
      <c r="AX10" t="s">
        <v>38</v>
      </c>
      <c r="AY10" t="s">
        <v>38</v>
      </c>
      <c r="AZ10" t="s">
        <v>38</v>
      </c>
      <c r="BA10" t="s">
        <v>38</v>
      </c>
      <c r="BB10" t="s">
        <v>38</v>
      </c>
      <c r="BC10" t="s">
        <v>38</v>
      </c>
      <c r="BD10" t="s">
        <v>40</v>
      </c>
      <c r="BE10" t="s">
        <v>38</v>
      </c>
      <c r="BF10" t="s">
        <v>38</v>
      </c>
      <c r="BG10" t="s">
        <v>36</v>
      </c>
      <c r="BH10" t="s">
        <v>36</v>
      </c>
      <c r="BI10" t="s">
        <v>36</v>
      </c>
      <c r="BJ10" t="s">
        <v>40</v>
      </c>
      <c r="BK10" t="s">
        <v>40</v>
      </c>
      <c r="BL10" t="s">
        <v>38</v>
      </c>
      <c r="BM10" t="s">
        <v>38</v>
      </c>
      <c r="BN10" t="s">
        <v>40</v>
      </c>
      <c r="BO10" t="s">
        <v>38</v>
      </c>
      <c r="BP10" t="s">
        <v>40</v>
      </c>
      <c r="BQ10" t="s">
        <v>40</v>
      </c>
      <c r="BR10" t="s">
        <v>38</v>
      </c>
      <c r="BS10" t="s">
        <v>38</v>
      </c>
      <c r="BT10" t="s">
        <v>38</v>
      </c>
      <c r="BU10" t="s">
        <v>36</v>
      </c>
      <c r="BV10" t="s">
        <v>36</v>
      </c>
      <c r="BW10" t="s">
        <v>36</v>
      </c>
      <c r="BX10" s="2">
        <v>4</v>
      </c>
      <c r="BY10" s="2">
        <v>1</v>
      </c>
      <c r="BZ10" s="2">
        <v>3</v>
      </c>
      <c r="CA10" s="2">
        <v>5</v>
      </c>
      <c r="CB10" s="2">
        <v>5</v>
      </c>
      <c r="CC10" s="2">
        <v>3</v>
      </c>
      <c r="CD10" s="2">
        <v>2</v>
      </c>
      <c r="CE10" s="2">
        <v>4</v>
      </c>
      <c r="CF10" s="2">
        <v>2</v>
      </c>
      <c r="CG10" s="2">
        <v>4</v>
      </c>
      <c r="CH10" s="2">
        <v>3</v>
      </c>
      <c r="CI10" s="2">
        <v>3</v>
      </c>
      <c r="CJ10" s="2">
        <v>2</v>
      </c>
      <c r="CK10" s="2">
        <v>2</v>
      </c>
    </row>
    <row r="11" spans="1:89">
      <c r="A11">
        <v>8</v>
      </c>
      <c r="B11" s="1">
        <v>45006.33803240741</v>
      </c>
      <c r="C11" s="1">
        <v>45006.346145833333</v>
      </c>
      <c r="D11" t="s">
        <v>130</v>
      </c>
      <c r="F11" t="s">
        <v>40</v>
      </c>
      <c r="G11" t="s">
        <v>40</v>
      </c>
      <c r="H11" t="s">
        <v>38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38</v>
      </c>
      <c r="P11" t="s">
        <v>40</v>
      </c>
      <c r="Q11" t="s">
        <v>38</v>
      </c>
      <c r="R11" t="s">
        <v>40</v>
      </c>
      <c r="S11" t="s">
        <v>40</v>
      </c>
      <c r="T11" t="s">
        <v>36</v>
      </c>
      <c r="U11" t="s">
        <v>40</v>
      </c>
      <c r="V11" t="s">
        <v>40</v>
      </c>
      <c r="W11" t="s">
        <v>36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38</v>
      </c>
      <c r="AD11" t="s">
        <v>38</v>
      </c>
      <c r="AE11" t="s">
        <v>40</v>
      </c>
      <c r="AF11" t="s">
        <v>40</v>
      </c>
      <c r="AG11" t="s">
        <v>38</v>
      </c>
      <c r="AH11" t="s">
        <v>40</v>
      </c>
      <c r="AI11" t="s">
        <v>40</v>
      </c>
      <c r="AJ11" t="s">
        <v>36</v>
      </c>
      <c r="AK11" t="s">
        <v>38</v>
      </c>
      <c r="AL11" t="s">
        <v>40</v>
      </c>
      <c r="AM11" t="s">
        <v>40</v>
      </c>
      <c r="AN11" t="s">
        <v>40</v>
      </c>
      <c r="AO11" t="s">
        <v>40</v>
      </c>
      <c r="AP11" t="s">
        <v>40</v>
      </c>
      <c r="AQ11" t="s">
        <v>36</v>
      </c>
      <c r="AR11" t="s">
        <v>38</v>
      </c>
      <c r="AS11" t="s">
        <v>40</v>
      </c>
      <c r="AT11" t="s">
        <v>40</v>
      </c>
      <c r="AU11" t="s">
        <v>40</v>
      </c>
      <c r="AV11" t="s">
        <v>38</v>
      </c>
      <c r="AW11" t="s">
        <v>40</v>
      </c>
      <c r="AX11" t="s">
        <v>40</v>
      </c>
      <c r="AY11" t="s">
        <v>38</v>
      </c>
      <c r="AZ11" t="s">
        <v>40</v>
      </c>
      <c r="BA11" t="s">
        <v>40</v>
      </c>
      <c r="BB11" t="s">
        <v>40</v>
      </c>
      <c r="BC11" t="s">
        <v>40</v>
      </c>
      <c r="BD11" t="s">
        <v>40</v>
      </c>
      <c r="BE11" t="s">
        <v>38</v>
      </c>
      <c r="BF11" t="s">
        <v>38</v>
      </c>
      <c r="BG11" t="s">
        <v>40</v>
      </c>
      <c r="BH11" t="s">
        <v>40</v>
      </c>
      <c r="BI11" t="s">
        <v>38</v>
      </c>
      <c r="BJ11" t="s">
        <v>40</v>
      </c>
      <c r="BK11" t="s">
        <v>40</v>
      </c>
      <c r="BL11" t="s">
        <v>40</v>
      </c>
      <c r="BM11" t="s">
        <v>40</v>
      </c>
      <c r="BN11" t="s">
        <v>40</v>
      </c>
      <c r="BO11" t="s">
        <v>40</v>
      </c>
      <c r="BP11" t="s">
        <v>40</v>
      </c>
      <c r="BQ11" t="s">
        <v>40</v>
      </c>
      <c r="BR11" t="s">
        <v>40</v>
      </c>
      <c r="BS11" t="s">
        <v>38</v>
      </c>
      <c r="BT11" t="s">
        <v>38</v>
      </c>
      <c r="BU11" t="s">
        <v>40</v>
      </c>
      <c r="BV11" t="s">
        <v>40</v>
      </c>
      <c r="BW11" t="s">
        <v>36</v>
      </c>
      <c r="BX11" s="2" t="s">
        <v>131</v>
      </c>
      <c r="BY11" s="2">
        <v>2</v>
      </c>
      <c r="BZ11" s="2">
        <v>2</v>
      </c>
      <c r="CA11" s="2" t="s">
        <v>131</v>
      </c>
      <c r="CB11" s="2">
        <v>3</v>
      </c>
      <c r="CC11" s="2" t="s">
        <v>131</v>
      </c>
      <c r="CD11" s="2">
        <v>2</v>
      </c>
      <c r="CE11" s="2">
        <v>2</v>
      </c>
      <c r="CF11" s="2">
        <v>3</v>
      </c>
      <c r="CG11" s="2" t="s">
        <v>131</v>
      </c>
      <c r="CH11" s="2">
        <v>2</v>
      </c>
      <c r="CI11" s="2">
        <v>2</v>
      </c>
      <c r="CJ11" s="2" t="s">
        <v>131</v>
      </c>
      <c r="CK11" s="2" t="s">
        <v>131</v>
      </c>
    </row>
    <row r="12" spans="1:89">
      <c r="A12">
        <v>9</v>
      </c>
      <c r="B12" s="1">
        <v>45006.40766203704</v>
      </c>
      <c r="C12" s="1">
        <v>45006.415393518517</v>
      </c>
      <c r="D12" t="s">
        <v>130</v>
      </c>
      <c r="F12" t="s">
        <v>40</v>
      </c>
      <c r="G12" t="s">
        <v>38</v>
      </c>
      <c r="H12" t="s">
        <v>38</v>
      </c>
      <c r="I12" t="s">
        <v>38</v>
      </c>
      <c r="J12" t="s">
        <v>38</v>
      </c>
      <c r="K12" t="s">
        <v>40</v>
      </c>
      <c r="L12" t="s">
        <v>40</v>
      </c>
      <c r="M12" t="s">
        <v>38</v>
      </c>
      <c r="N12" t="s">
        <v>38</v>
      </c>
      <c r="O12" t="s">
        <v>36</v>
      </c>
      <c r="P12" t="s">
        <v>36</v>
      </c>
      <c r="Q12" t="s">
        <v>36</v>
      </c>
      <c r="R12" t="s">
        <v>38</v>
      </c>
      <c r="S12" t="s">
        <v>36</v>
      </c>
      <c r="T12" t="s">
        <v>40</v>
      </c>
      <c r="U12" t="s">
        <v>38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38</v>
      </c>
      <c r="AB12" t="s">
        <v>36</v>
      </c>
      <c r="AC12" t="s">
        <v>36</v>
      </c>
      <c r="AD12" t="s">
        <v>36</v>
      </c>
      <c r="AE12" t="s">
        <v>38</v>
      </c>
      <c r="AF12" t="s">
        <v>36</v>
      </c>
      <c r="AG12" t="s">
        <v>36</v>
      </c>
      <c r="AH12" t="s">
        <v>40</v>
      </c>
      <c r="AI12" t="s">
        <v>40</v>
      </c>
      <c r="AJ12" t="s">
        <v>40</v>
      </c>
      <c r="AK12" t="s">
        <v>38</v>
      </c>
      <c r="AL12" t="s">
        <v>38</v>
      </c>
      <c r="AM12" t="s">
        <v>40</v>
      </c>
      <c r="AN12" t="s">
        <v>36</v>
      </c>
      <c r="AO12" t="s">
        <v>38</v>
      </c>
      <c r="AP12" t="s">
        <v>36</v>
      </c>
      <c r="AQ12" t="s">
        <v>36</v>
      </c>
      <c r="AR12" t="s">
        <v>36</v>
      </c>
      <c r="AS12" t="s">
        <v>38</v>
      </c>
      <c r="AT12" t="s">
        <v>38</v>
      </c>
      <c r="AU12" t="s">
        <v>36</v>
      </c>
      <c r="AV12" t="s">
        <v>40</v>
      </c>
      <c r="AW12" t="s">
        <v>38</v>
      </c>
      <c r="AX12" t="s">
        <v>40</v>
      </c>
      <c r="AY12" t="s">
        <v>40</v>
      </c>
      <c r="AZ12" t="s">
        <v>36</v>
      </c>
      <c r="BA12" t="s">
        <v>40</v>
      </c>
      <c r="BB12" t="s">
        <v>38</v>
      </c>
      <c r="BC12" t="s">
        <v>38</v>
      </c>
      <c r="BD12" t="s">
        <v>38</v>
      </c>
      <c r="BE12" t="s">
        <v>36</v>
      </c>
      <c r="BF12" t="s">
        <v>36</v>
      </c>
      <c r="BG12" t="s">
        <v>36</v>
      </c>
      <c r="BH12" t="s">
        <v>38</v>
      </c>
      <c r="BI12" t="s">
        <v>36</v>
      </c>
      <c r="BJ12" t="s">
        <v>40</v>
      </c>
      <c r="BK12" t="s">
        <v>40</v>
      </c>
      <c r="BL12" t="s">
        <v>40</v>
      </c>
      <c r="BM12" t="s">
        <v>40</v>
      </c>
      <c r="BN12" t="s">
        <v>36</v>
      </c>
      <c r="BO12" t="s">
        <v>40</v>
      </c>
      <c r="BP12" t="s">
        <v>38</v>
      </c>
      <c r="BQ12" t="s">
        <v>38</v>
      </c>
      <c r="BR12" t="s">
        <v>38</v>
      </c>
      <c r="BS12" t="s">
        <v>36</v>
      </c>
      <c r="BT12" t="s">
        <v>36</v>
      </c>
      <c r="BU12" t="s">
        <v>36</v>
      </c>
      <c r="BV12" t="s">
        <v>38</v>
      </c>
      <c r="BW12" t="s">
        <v>34</v>
      </c>
      <c r="BX12" s="2">
        <v>4</v>
      </c>
      <c r="BY12" s="2">
        <v>2</v>
      </c>
      <c r="BZ12" s="2">
        <v>3</v>
      </c>
      <c r="CA12" s="2">
        <v>3</v>
      </c>
      <c r="CB12" s="2">
        <v>3</v>
      </c>
      <c r="CC12" s="2">
        <v>4</v>
      </c>
      <c r="CD12" s="2">
        <v>3</v>
      </c>
      <c r="CE12" s="2">
        <v>3</v>
      </c>
      <c r="CF12" s="2">
        <v>3</v>
      </c>
      <c r="CG12" s="2">
        <v>2</v>
      </c>
      <c r="CH12" s="2" t="s">
        <v>131</v>
      </c>
      <c r="CI12" s="2">
        <v>3</v>
      </c>
      <c r="CJ12" s="2">
        <v>4</v>
      </c>
      <c r="CK12" s="2">
        <v>2</v>
      </c>
    </row>
    <row r="13" spans="1:89">
      <c r="A13">
        <v>10</v>
      </c>
      <c r="B13" s="1">
        <v>45006.429050925923</v>
      </c>
      <c r="C13" s="1">
        <v>45006.441006944442</v>
      </c>
      <c r="D13" t="s">
        <v>130</v>
      </c>
      <c r="F13" t="s">
        <v>40</v>
      </c>
      <c r="G13" t="s">
        <v>38</v>
      </c>
      <c r="H13" t="s">
        <v>36</v>
      </c>
      <c r="I13" t="s">
        <v>38</v>
      </c>
      <c r="J13" t="s">
        <v>40</v>
      </c>
      <c r="K13" t="s">
        <v>40</v>
      </c>
      <c r="L13" t="s">
        <v>38</v>
      </c>
      <c r="M13" t="s">
        <v>36</v>
      </c>
      <c r="N13" t="s">
        <v>38</v>
      </c>
      <c r="O13" t="s">
        <v>34</v>
      </c>
      <c r="P13" t="s">
        <v>38</v>
      </c>
      <c r="Q13" t="s">
        <v>38</v>
      </c>
      <c r="R13" t="s">
        <v>34</v>
      </c>
      <c r="S13" t="s">
        <v>34</v>
      </c>
      <c r="T13" t="s">
        <v>40</v>
      </c>
      <c r="U13" t="s">
        <v>38</v>
      </c>
      <c r="V13" t="s">
        <v>38</v>
      </c>
      <c r="W13" t="s">
        <v>40</v>
      </c>
      <c r="X13" t="s">
        <v>38</v>
      </c>
      <c r="Y13" t="s">
        <v>38</v>
      </c>
      <c r="Z13" t="s">
        <v>38</v>
      </c>
      <c r="AA13" t="s">
        <v>38</v>
      </c>
      <c r="AB13" t="s">
        <v>36</v>
      </c>
      <c r="AC13" t="s">
        <v>34</v>
      </c>
      <c r="AD13" t="s">
        <v>38</v>
      </c>
      <c r="AE13" t="s">
        <v>36</v>
      </c>
      <c r="AF13" t="s">
        <v>34</v>
      </c>
      <c r="AG13" t="s">
        <v>34</v>
      </c>
      <c r="AH13" t="s">
        <v>40</v>
      </c>
      <c r="AI13" t="s">
        <v>36</v>
      </c>
      <c r="AJ13" t="s">
        <v>40</v>
      </c>
      <c r="AK13" t="s">
        <v>38</v>
      </c>
      <c r="AL13" t="s">
        <v>40</v>
      </c>
      <c r="AM13" t="s">
        <v>38</v>
      </c>
      <c r="AN13" t="s">
        <v>36</v>
      </c>
      <c r="AO13" t="s">
        <v>40</v>
      </c>
      <c r="AP13" t="s">
        <v>36</v>
      </c>
      <c r="AQ13" t="s">
        <v>34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38</v>
      </c>
      <c r="AY13" t="s">
        <v>40</v>
      </c>
      <c r="AZ13" t="s">
        <v>38</v>
      </c>
      <c r="BA13" t="s">
        <v>36</v>
      </c>
      <c r="BB13" t="s">
        <v>36</v>
      </c>
      <c r="BC13" t="s">
        <v>40</v>
      </c>
      <c r="BD13" t="s">
        <v>34</v>
      </c>
      <c r="BE13" t="s">
        <v>34</v>
      </c>
      <c r="BF13" t="s">
        <v>34</v>
      </c>
      <c r="BG13" t="s">
        <v>34</v>
      </c>
      <c r="BH13" t="s">
        <v>34</v>
      </c>
      <c r="BI13" t="s">
        <v>34</v>
      </c>
      <c r="BJ13" t="s">
        <v>40</v>
      </c>
      <c r="BK13" t="s">
        <v>38</v>
      </c>
      <c r="BL13" t="s">
        <v>40</v>
      </c>
      <c r="BM13" t="s">
        <v>40</v>
      </c>
      <c r="BN13" t="s">
        <v>40</v>
      </c>
      <c r="BO13" t="s">
        <v>38</v>
      </c>
      <c r="BP13" t="s">
        <v>36</v>
      </c>
      <c r="BQ13" t="s">
        <v>40</v>
      </c>
      <c r="BR13" t="s">
        <v>36</v>
      </c>
      <c r="BS13" t="s">
        <v>34</v>
      </c>
      <c r="BT13" t="s">
        <v>34</v>
      </c>
      <c r="BU13" t="s">
        <v>34</v>
      </c>
      <c r="BV13" t="s">
        <v>34</v>
      </c>
      <c r="BW13" t="s">
        <v>34</v>
      </c>
      <c r="BX13" s="2">
        <v>4</v>
      </c>
      <c r="BY13" s="2">
        <v>2</v>
      </c>
      <c r="BZ13" s="2">
        <v>4</v>
      </c>
      <c r="CA13" s="2">
        <v>2</v>
      </c>
      <c r="CB13" s="2">
        <v>3</v>
      </c>
      <c r="CC13" s="2">
        <v>3</v>
      </c>
      <c r="CD13" s="2">
        <v>1</v>
      </c>
      <c r="CE13" s="2">
        <v>2</v>
      </c>
      <c r="CF13" s="2">
        <v>3</v>
      </c>
      <c r="CG13" s="2">
        <v>2</v>
      </c>
      <c r="CH13" s="2">
        <v>2</v>
      </c>
      <c r="CI13" s="2">
        <v>2</v>
      </c>
      <c r="CJ13" s="2">
        <v>3</v>
      </c>
      <c r="CK13" s="2">
        <v>1</v>
      </c>
    </row>
    <row r="14" spans="1:89">
      <c r="A14">
        <v>11</v>
      </c>
      <c r="B14" s="1">
        <v>45007.354502314818</v>
      </c>
      <c r="C14" s="1">
        <v>45007.361273148148</v>
      </c>
      <c r="D14" t="s">
        <v>130</v>
      </c>
      <c r="F14" t="s">
        <v>40</v>
      </c>
      <c r="G14" t="s">
        <v>38</v>
      </c>
      <c r="H14" t="s">
        <v>36</v>
      </c>
      <c r="I14" t="s">
        <v>36</v>
      </c>
      <c r="J14" t="s">
        <v>38</v>
      </c>
      <c r="K14" t="s">
        <v>40</v>
      </c>
      <c r="L14" t="s">
        <v>40</v>
      </c>
      <c r="M14" t="s">
        <v>38</v>
      </c>
      <c r="N14" t="s">
        <v>38</v>
      </c>
      <c r="O14" t="s">
        <v>38</v>
      </c>
      <c r="P14" t="s">
        <v>38</v>
      </c>
      <c r="Q14" t="s">
        <v>36</v>
      </c>
      <c r="R14" t="s">
        <v>38</v>
      </c>
      <c r="S14" t="s">
        <v>38</v>
      </c>
      <c r="T14" t="s">
        <v>36</v>
      </c>
      <c r="U14" t="s">
        <v>40</v>
      </c>
      <c r="V14" t="s">
        <v>36</v>
      </c>
      <c r="W14" t="s">
        <v>38</v>
      </c>
      <c r="X14" t="s">
        <v>38</v>
      </c>
      <c r="Y14" t="s">
        <v>38</v>
      </c>
      <c r="Z14" t="s">
        <v>36</v>
      </c>
      <c r="AA14" t="s">
        <v>38</v>
      </c>
      <c r="AB14" t="s">
        <v>36</v>
      </c>
      <c r="AC14" t="s">
        <v>36</v>
      </c>
      <c r="AD14" t="s">
        <v>38</v>
      </c>
      <c r="AE14" t="s">
        <v>40</v>
      </c>
      <c r="AF14" t="s">
        <v>36</v>
      </c>
      <c r="AG14" t="s">
        <v>36</v>
      </c>
      <c r="AH14" t="s">
        <v>38</v>
      </c>
      <c r="AI14" t="s">
        <v>38</v>
      </c>
      <c r="AJ14" t="s">
        <v>38</v>
      </c>
      <c r="AK14" t="s">
        <v>38</v>
      </c>
      <c r="AL14" t="s">
        <v>36</v>
      </c>
      <c r="AM14" t="s">
        <v>36</v>
      </c>
      <c r="AN14" t="s">
        <v>36</v>
      </c>
      <c r="AO14" t="s">
        <v>38</v>
      </c>
      <c r="AP14" t="s">
        <v>36</v>
      </c>
      <c r="AQ14" t="s">
        <v>36</v>
      </c>
      <c r="AR14" t="s">
        <v>38</v>
      </c>
      <c r="AS14" t="s">
        <v>36</v>
      </c>
      <c r="AT14" t="s">
        <v>36</v>
      </c>
      <c r="AU14" t="s">
        <v>36</v>
      </c>
      <c r="AV14" t="s">
        <v>40</v>
      </c>
      <c r="AW14" t="s">
        <v>40</v>
      </c>
      <c r="AX14" t="s">
        <v>38</v>
      </c>
      <c r="AY14" t="s">
        <v>38</v>
      </c>
      <c r="AZ14" t="s">
        <v>36</v>
      </c>
      <c r="BA14" t="s">
        <v>40</v>
      </c>
      <c r="BB14" t="s">
        <v>40</v>
      </c>
      <c r="BC14" t="s">
        <v>38</v>
      </c>
      <c r="BD14" t="s">
        <v>40</v>
      </c>
      <c r="BE14" t="s">
        <v>38</v>
      </c>
      <c r="BF14" t="s">
        <v>36</v>
      </c>
      <c r="BG14" t="s">
        <v>36</v>
      </c>
      <c r="BH14" t="s">
        <v>38</v>
      </c>
      <c r="BI14" t="s">
        <v>36</v>
      </c>
      <c r="BJ14" t="s">
        <v>40</v>
      </c>
      <c r="BK14" t="s">
        <v>38</v>
      </c>
      <c r="BL14" t="s">
        <v>38</v>
      </c>
      <c r="BM14" t="s">
        <v>38</v>
      </c>
      <c r="BN14" t="s">
        <v>36</v>
      </c>
      <c r="BO14" t="s">
        <v>38</v>
      </c>
      <c r="BP14" t="s">
        <v>36</v>
      </c>
      <c r="BQ14" t="s">
        <v>38</v>
      </c>
      <c r="BR14" t="s">
        <v>40</v>
      </c>
      <c r="BS14" t="s">
        <v>36</v>
      </c>
      <c r="BT14" t="s">
        <v>38</v>
      </c>
      <c r="BU14" t="s">
        <v>36</v>
      </c>
      <c r="BV14" t="s">
        <v>36</v>
      </c>
      <c r="BW14" t="s">
        <v>36</v>
      </c>
      <c r="BX14" s="2">
        <v>4</v>
      </c>
      <c r="BY14" s="2">
        <v>2</v>
      </c>
      <c r="BZ14" s="2">
        <v>4</v>
      </c>
      <c r="CA14" s="2">
        <v>5</v>
      </c>
      <c r="CB14" s="2">
        <v>3</v>
      </c>
      <c r="CC14" s="2">
        <v>3</v>
      </c>
      <c r="CD14" s="2">
        <v>3</v>
      </c>
      <c r="CE14" s="2">
        <v>3</v>
      </c>
      <c r="CF14" s="2">
        <v>4</v>
      </c>
      <c r="CG14" s="2">
        <v>3</v>
      </c>
      <c r="CH14" s="2">
        <v>4</v>
      </c>
      <c r="CI14" s="2">
        <v>3</v>
      </c>
      <c r="CJ14" s="2">
        <v>3</v>
      </c>
      <c r="CK14" s="2">
        <v>2</v>
      </c>
    </row>
    <row r="15" spans="1:89">
      <c r="A15">
        <v>12</v>
      </c>
      <c r="B15" s="1">
        <v>45009.61215277778</v>
      </c>
      <c r="C15" s="1">
        <v>45009.620995370373</v>
      </c>
      <c r="D15" t="s">
        <v>130</v>
      </c>
      <c r="F15" t="s">
        <v>40</v>
      </c>
      <c r="G15" t="s">
        <v>36</v>
      </c>
      <c r="H15" t="s">
        <v>36</v>
      </c>
      <c r="I15" t="s">
        <v>36</v>
      </c>
      <c r="J15" t="s">
        <v>38</v>
      </c>
      <c r="K15" t="s">
        <v>40</v>
      </c>
      <c r="L15" t="s">
        <v>40</v>
      </c>
      <c r="M15" t="s">
        <v>38</v>
      </c>
      <c r="N15" t="s">
        <v>36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38</v>
      </c>
      <c r="U15" t="s">
        <v>36</v>
      </c>
      <c r="V15" t="s">
        <v>38</v>
      </c>
      <c r="W15" t="s">
        <v>34</v>
      </c>
      <c r="X15" t="s">
        <v>36</v>
      </c>
      <c r="Y15" t="s">
        <v>36</v>
      </c>
      <c r="Z15" t="s">
        <v>38</v>
      </c>
      <c r="AA15" t="s">
        <v>40</v>
      </c>
      <c r="AB15" t="s">
        <v>40</v>
      </c>
      <c r="AC15" t="s">
        <v>38</v>
      </c>
      <c r="AD15" t="s">
        <v>40</v>
      </c>
      <c r="AE15" t="s">
        <v>36</v>
      </c>
      <c r="AF15" t="s">
        <v>36</v>
      </c>
      <c r="AG15" t="s">
        <v>38</v>
      </c>
      <c r="AH15" t="s">
        <v>38</v>
      </c>
      <c r="AI15" t="s">
        <v>38</v>
      </c>
      <c r="AJ15" t="s">
        <v>40</v>
      </c>
      <c r="AK15" t="s">
        <v>40</v>
      </c>
      <c r="AL15" t="s">
        <v>38</v>
      </c>
      <c r="AM15" t="s">
        <v>40</v>
      </c>
      <c r="AN15" t="s">
        <v>38</v>
      </c>
      <c r="AO15" t="s">
        <v>40</v>
      </c>
      <c r="AP15" t="s">
        <v>40</v>
      </c>
      <c r="AQ15" t="s">
        <v>36</v>
      </c>
      <c r="AR15" t="s">
        <v>38</v>
      </c>
      <c r="AS15" t="s">
        <v>38</v>
      </c>
      <c r="AT15" t="s">
        <v>36</v>
      </c>
      <c r="AU15" t="s">
        <v>34</v>
      </c>
      <c r="AV15" t="s">
        <v>40</v>
      </c>
      <c r="AW15" t="s">
        <v>38</v>
      </c>
      <c r="AX15" t="s">
        <v>38</v>
      </c>
      <c r="AY15" t="s">
        <v>38</v>
      </c>
      <c r="AZ15" t="s">
        <v>36</v>
      </c>
      <c r="BA15" t="s">
        <v>40</v>
      </c>
      <c r="BB15" t="s">
        <v>40</v>
      </c>
      <c r="BC15" t="s">
        <v>38</v>
      </c>
      <c r="BD15" t="s">
        <v>40</v>
      </c>
      <c r="BE15" t="s">
        <v>36</v>
      </c>
      <c r="BF15" t="s">
        <v>36</v>
      </c>
      <c r="BG15" t="s">
        <v>38</v>
      </c>
      <c r="BH15" t="s">
        <v>40</v>
      </c>
      <c r="BI15" t="s">
        <v>36</v>
      </c>
      <c r="BJ15" t="s">
        <v>40</v>
      </c>
      <c r="BK15" t="s">
        <v>38</v>
      </c>
      <c r="BL15" t="s">
        <v>38</v>
      </c>
      <c r="BM15" t="s">
        <v>40</v>
      </c>
      <c r="BN15" t="s">
        <v>36</v>
      </c>
      <c r="BO15" t="s">
        <v>40</v>
      </c>
      <c r="BP15" t="s">
        <v>38</v>
      </c>
      <c r="BQ15" t="s">
        <v>38</v>
      </c>
      <c r="BR15" t="s">
        <v>40</v>
      </c>
      <c r="BS15" t="s">
        <v>38</v>
      </c>
      <c r="BT15" t="s">
        <v>38</v>
      </c>
      <c r="BU15" t="s">
        <v>40</v>
      </c>
      <c r="BV15" t="s">
        <v>40</v>
      </c>
      <c r="BW15" t="s">
        <v>34</v>
      </c>
      <c r="BX15" s="2">
        <v>4</v>
      </c>
      <c r="BY15" s="2">
        <v>2</v>
      </c>
      <c r="BZ15" s="2">
        <v>5</v>
      </c>
      <c r="CA15" s="2">
        <v>5</v>
      </c>
      <c r="CB15" s="2">
        <v>3</v>
      </c>
      <c r="CC15" s="2">
        <v>3</v>
      </c>
      <c r="CD15" s="2">
        <v>2</v>
      </c>
      <c r="CE15" s="2">
        <v>2</v>
      </c>
      <c r="CF15" s="2">
        <v>4</v>
      </c>
      <c r="CG15" s="2">
        <v>3</v>
      </c>
      <c r="CH15" s="2">
        <v>3</v>
      </c>
      <c r="CI15" s="2">
        <v>3</v>
      </c>
      <c r="CJ15" s="2">
        <v>2</v>
      </c>
      <c r="CK15" s="2">
        <v>2</v>
      </c>
    </row>
    <row r="16" spans="1:89">
      <c r="A16" s="9">
        <v>13</v>
      </c>
      <c r="B16" s="1">
        <v>45048.637557870374</v>
      </c>
      <c r="C16" s="1">
        <v>45048.650462962964</v>
      </c>
      <c r="D16" s="9" t="s">
        <v>130</v>
      </c>
      <c r="E16" s="9"/>
      <c r="F16" s="9" t="s">
        <v>40</v>
      </c>
      <c r="G16" s="9" t="s">
        <v>38</v>
      </c>
      <c r="H16" s="9" t="s">
        <v>36</v>
      </c>
      <c r="I16" s="9" t="s">
        <v>38</v>
      </c>
      <c r="J16" s="9" t="s">
        <v>38</v>
      </c>
      <c r="K16" s="9" t="s">
        <v>40</v>
      </c>
      <c r="L16" s="9" t="s">
        <v>38</v>
      </c>
      <c r="M16" s="9" t="s">
        <v>36</v>
      </c>
      <c r="N16" s="9" t="s">
        <v>40</v>
      </c>
      <c r="O16" s="9" t="s">
        <v>36</v>
      </c>
      <c r="P16" s="9" t="s">
        <v>38</v>
      </c>
      <c r="Q16" s="9" t="s">
        <v>36</v>
      </c>
      <c r="R16" s="9" t="s">
        <v>38</v>
      </c>
      <c r="S16" s="9" t="s">
        <v>36</v>
      </c>
      <c r="T16" s="9" t="s">
        <v>38</v>
      </c>
      <c r="U16" s="9" t="s">
        <v>38</v>
      </c>
      <c r="V16" s="9" t="s">
        <v>36</v>
      </c>
      <c r="W16" s="9" t="s">
        <v>38</v>
      </c>
      <c r="X16" s="9" t="s">
        <v>36</v>
      </c>
      <c r="Y16" s="9" t="s">
        <v>38</v>
      </c>
      <c r="Z16" s="9" t="s">
        <v>40</v>
      </c>
      <c r="AA16" s="9" t="s">
        <v>40</v>
      </c>
      <c r="AB16" s="9" t="s">
        <v>38</v>
      </c>
      <c r="AC16" s="9" t="s">
        <v>36</v>
      </c>
      <c r="AD16" s="9" t="s">
        <v>38</v>
      </c>
      <c r="AE16" s="9" t="s">
        <v>40</v>
      </c>
      <c r="AF16" s="9" t="s">
        <v>36</v>
      </c>
      <c r="AG16" s="9" t="s">
        <v>38</v>
      </c>
      <c r="AH16" s="9" t="s">
        <v>38</v>
      </c>
      <c r="AI16" s="9" t="s">
        <v>38</v>
      </c>
      <c r="AJ16" s="9" t="s">
        <v>36</v>
      </c>
      <c r="AK16" s="9" t="s">
        <v>36</v>
      </c>
      <c r="AL16" s="9" t="s">
        <v>36</v>
      </c>
      <c r="AM16" s="9" t="s">
        <v>38</v>
      </c>
      <c r="AN16" s="9" t="s">
        <v>40</v>
      </c>
      <c r="AO16" s="9" t="s">
        <v>38</v>
      </c>
      <c r="AP16" s="9" t="s">
        <v>38</v>
      </c>
      <c r="AQ16" s="9" t="s">
        <v>36</v>
      </c>
      <c r="AR16" s="9" t="s">
        <v>38</v>
      </c>
      <c r="AS16" s="9" t="s">
        <v>40</v>
      </c>
      <c r="AT16" s="9" t="s">
        <v>38</v>
      </c>
      <c r="AU16" s="9" t="s">
        <v>36</v>
      </c>
      <c r="AV16" s="9" t="s">
        <v>38</v>
      </c>
      <c r="AW16" s="9" t="s">
        <v>38</v>
      </c>
      <c r="AX16" s="9" t="s">
        <v>36</v>
      </c>
      <c r="AY16" s="9" t="s">
        <v>38</v>
      </c>
      <c r="AZ16" s="9" t="s">
        <v>38</v>
      </c>
      <c r="BA16" s="9" t="s">
        <v>38</v>
      </c>
      <c r="BB16" s="9" t="s">
        <v>40</v>
      </c>
      <c r="BC16" s="9" t="s">
        <v>38</v>
      </c>
      <c r="BD16" s="9" t="s">
        <v>38</v>
      </c>
      <c r="BE16" s="9" t="s">
        <v>36</v>
      </c>
      <c r="BF16" s="9" t="s">
        <v>38</v>
      </c>
      <c r="BG16" s="9" t="s">
        <v>38</v>
      </c>
      <c r="BH16" s="9" t="s">
        <v>36</v>
      </c>
      <c r="BI16" s="9" t="s">
        <v>36</v>
      </c>
      <c r="BJ16" s="9" t="s">
        <v>38</v>
      </c>
      <c r="BK16" s="9" t="s">
        <v>38</v>
      </c>
      <c r="BL16" s="9" t="s">
        <v>36</v>
      </c>
      <c r="BM16" s="9" t="s">
        <v>38</v>
      </c>
      <c r="BN16" s="9" t="s">
        <v>38</v>
      </c>
      <c r="BO16" s="9" t="s">
        <v>40</v>
      </c>
      <c r="BP16" s="9" t="s">
        <v>40</v>
      </c>
      <c r="BQ16" s="9" t="s">
        <v>38</v>
      </c>
      <c r="BR16" s="9" t="s">
        <v>38</v>
      </c>
      <c r="BS16" s="9" t="s">
        <v>36</v>
      </c>
      <c r="BT16" s="9" t="s">
        <v>38</v>
      </c>
      <c r="BU16" s="9" t="s">
        <v>38</v>
      </c>
      <c r="BV16" s="9" t="s">
        <v>36</v>
      </c>
      <c r="BW16" s="9" t="s">
        <v>36</v>
      </c>
      <c r="BX16" s="10" t="s">
        <v>132</v>
      </c>
      <c r="BY16" s="10" t="s">
        <v>133</v>
      </c>
      <c r="BZ16" s="10" t="s">
        <v>132</v>
      </c>
      <c r="CA16" s="10" t="s">
        <v>133</v>
      </c>
      <c r="CB16" s="10" t="s">
        <v>132</v>
      </c>
      <c r="CC16" s="10" t="s">
        <v>133</v>
      </c>
      <c r="CD16" s="10" t="s">
        <v>133</v>
      </c>
      <c r="CE16" s="10" t="s">
        <v>132</v>
      </c>
      <c r="CF16" s="10" t="s">
        <v>132</v>
      </c>
      <c r="CG16" s="10" t="s">
        <v>133</v>
      </c>
      <c r="CH16" s="10" t="s">
        <v>132</v>
      </c>
      <c r="CI16" s="10" t="s">
        <v>132</v>
      </c>
      <c r="CJ16" s="10" t="s">
        <v>132</v>
      </c>
      <c r="CK16" s="10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F05-311E-3742-822F-51D4637E4B5B}">
  <dimension ref="A3:O18"/>
  <sheetViews>
    <sheetView zoomScale="120" zoomScaleNormal="120" workbookViewId="0">
      <selection activeCell="B21" sqref="B21"/>
    </sheetView>
  </sheetViews>
  <sheetFormatPr defaultColWidth="11.42578125" defaultRowHeight="15"/>
  <sheetData>
    <row r="3" spans="1:15">
      <c r="A3" t="s">
        <v>134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7.5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1.6666666666666667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2.3333333333333335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4.666666666666667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8.5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5.666666666666667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2.6666666666666665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3.8333333333333335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3.5833333333333335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3.0833333333333335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2.1666666666666665</v>
      </c>
    </row>
    <row r="4" spans="1:15">
      <c r="A4" t="s">
        <v>135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Major</v>
      </c>
      <c r="N4" t="str" cm="1">
        <f t="array" ref="N4">INDEX(N7:N13,MODE(MATCH(N7:N13,N7:N13,0)))</f>
        <v>Major</v>
      </c>
      <c r="O4" t="str" cm="1">
        <f t="array" ref="O4">INDEX(O7:O13,MODE(MATCH(O7:O13,O7:O13,0)))</f>
        <v>Major</v>
      </c>
    </row>
    <row r="5" spans="1:15">
      <c r="A5" t="s">
        <v>136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3</v>
      </c>
    </row>
    <row r="6" spans="1:15" s="3" customFormat="1">
      <c r="B6" s="3" t="str" cm="1">
        <f t="array" aca="1" ref="B6:O18" ca="1">Svar[[#All],[Sensor Technology]:[Ethics and Regulations]]</f>
        <v>Sensor Technology</v>
      </c>
      <c r="C6" s="3" t="str">
        <f ca="1"/>
        <v>Collaborative systems</v>
      </c>
      <c r="D6" s="3" t="str">
        <f ca="1"/>
        <v>Technologies enabling mobility</v>
      </c>
      <c r="E6" s="3" t="str">
        <f ca="1"/>
        <v>Control systems and algorithms</v>
      </c>
      <c r="F6" s="3" t="str">
        <f ca="1"/>
        <v>Localization and mapping</v>
      </c>
      <c r="G6" s="3" t="str">
        <f ca="1"/>
        <v>Sensor Fusion</v>
      </c>
      <c r="H6" s="3" t="str">
        <f ca="1"/>
        <v>AI and Machine Learning</v>
      </c>
      <c r="I6" s="3" t="str">
        <f ca="1"/>
        <v>Edge computing</v>
      </c>
      <c r="J6" s="3" t="str">
        <f ca="1"/>
        <v>Communications and networking</v>
      </c>
      <c r="K6" s="3" t="str">
        <f ca="1"/>
        <v>Energy Management</v>
      </c>
      <c r="L6" s="3" t="str">
        <f ca="1"/>
        <v>Simulation and modeling</v>
      </c>
      <c r="M6" s="3" t="str">
        <f ca="1"/>
        <v>Human Machine Interaction</v>
      </c>
      <c r="N6" s="3" t="str">
        <f ca="1"/>
        <v>Cybersecurity</v>
      </c>
      <c r="O6" s="3" t="str">
        <f ca="1"/>
        <v>Ethics and Regulations</v>
      </c>
    </row>
    <row r="7" spans="1:15">
      <c r="B7" t="str">
        <f ca="1"/>
        <v>Critical</v>
      </c>
      <c r="C7" t="str">
        <f ca="1"/>
        <v>Critical</v>
      </c>
      <c r="D7" t="str">
        <f ca="1"/>
        <v>Minor</v>
      </c>
      <c r="E7" t="str">
        <f ca="1"/>
        <v>N/A</v>
      </c>
      <c r="F7" t="str">
        <f ca="1"/>
        <v>Critical</v>
      </c>
      <c r="G7" t="str">
        <f ca="1"/>
        <v>Critical</v>
      </c>
      <c r="H7" t="str">
        <f ca="1"/>
        <v>Minor</v>
      </c>
      <c r="I7" t="str">
        <f ca="1"/>
        <v>Major</v>
      </c>
      <c r="J7" t="str">
        <f ca="1"/>
        <v>Major</v>
      </c>
      <c r="K7" t="str">
        <f ca="1"/>
        <v>N/A</v>
      </c>
      <c r="L7" t="str">
        <f ca="1"/>
        <v>Major</v>
      </c>
      <c r="M7" t="str">
        <f ca="1"/>
        <v>Major</v>
      </c>
      <c r="N7" t="str">
        <f ca="1"/>
        <v>Major</v>
      </c>
      <c r="O7" t="str">
        <f ca="1"/>
        <v>N/A</v>
      </c>
    </row>
    <row r="8" spans="1:15">
      <c r="B8" t="str">
        <f ca="1"/>
        <v>Major</v>
      </c>
      <c r="C8" t="str">
        <f ca="1"/>
        <v>Critical</v>
      </c>
      <c r="D8" t="str">
        <f ca="1"/>
        <v>Major</v>
      </c>
      <c r="E8" t="str">
        <f ca="1"/>
        <v>Minor</v>
      </c>
      <c r="F8" t="str">
        <f ca="1"/>
        <v>Minor</v>
      </c>
      <c r="G8" t="str">
        <f ca="1"/>
        <v>Critical</v>
      </c>
      <c r="H8" t="str">
        <f ca="1"/>
        <v>Critical</v>
      </c>
      <c r="I8" t="str">
        <f ca="1"/>
        <v>Minor</v>
      </c>
      <c r="J8" t="str">
        <f ca="1"/>
        <v>Critical</v>
      </c>
      <c r="K8" t="str">
        <f ca="1"/>
        <v>Minor</v>
      </c>
      <c r="L8" t="str">
        <f ca="1"/>
        <v>Critical</v>
      </c>
      <c r="M8" t="str">
        <f ca="1"/>
        <v>Major</v>
      </c>
      <c r="N8" t="str">
        <f ca="1"/>
        <v>Critical</v>
      </c>
      <c r="O8" t="str">
        <f ca="1"/>
        <v>Major</v>
      </c>
    </row>
    <row r="9" spans="1:15">
      <c r="B9" t="str">
        <f ca="1"/>
        <v>Critical</v>
      </c>
      <c r="C9" t="str">
        <f ca="1"/>
        <v>Major</v>
      </c>
      <c r="D9" t="str">
        <f ca="1"/>
        <v>Minor</v>
      </c>
      <c r="E9" t="str">
        <f ca="1"/>
        <v>Critical</v>
      </c>
      <c r="F9" t="str">
        <f ca="1"/>
        <v>Critical</v>
      </c>
      <c r="G9" t="str">
        <f ca="1"/>
        <v>Critical</v>
      </c>
      <c r="H9" t="str">
        <f ca="1"/>
        <v>Minor</v>
      </c>
      <c r="I9" t="str">
        <f ca="1"/>
        <v>Minor</v>
      </c>
      <c r="J9" t="str">
        <f ca="1"/>
        <v>Major</v>
      </c>
      <c r="K9" t="str">
        <f ca="1"/>
        <v>N/A</v>
      </c>
      <c r="L9" t="str">
        <f ca="1"/>
        <v>Major</v>
      </c>
      <c r="M9" t="str">
        <f ca="1"/>
        <v>N/A</v>
      </c>
      <c r="N9" t="str">
        <f ca="1"/>
        <v>N/A</v>
      </c>
      <c r="O9" t="str">
        <f ca="1"/>
        <v>N/A</v>
      </c>
    </row>
    <row r="10" spans="1:15">
      <c r="B10" t="str">
        <f ca="1"/>
        <v>Critical</v>
      </c>
      <c r="C10" t="str">
        <f ca="1"/>
        <v>Major</v>
      </c>
      <c r="D10" t="str">
        <f ca="1"/>
        <v>Minor</v>
      </c>
      <c r="E10" t="str">
        <f ca="1"/>
        <v>Minor</v>
      </c>
      <c r="F10" t="str">
        <f ca="1"/>
        <v>Major</v>
      </c>
      <c r="G10" t="str">
        <f ca="1"/>
        <v>Critical</v>
      </c>
      <c r="H10" t="str">
        <f ca="1"/>
        <v>Major</v>
      </c>
      <c r="I10" t="str">
        <f ca="1"/>
        <v>Minor</v>
      </c>
      <c r="J10" t="str">
        <f ca="1"/>
        <v>Major</v>
      </c>
      <c r="K10" t="str">
        <f ca="1"/>
        <v>Major</v>
      </c>
      <c r="L10" t="str">
        <f ca="1"/>
        <v>Major</v>
      </c>
      <c r="M10" t="str">
        <f ca="1"/>
        <v>Major</v>
      </c>
      <c r="N10" t="str">
        <f ca="1"/>
        <v>Major</v>
      </c>
      <c r="O10" t="str">
        <f ca="1"/>
        <v>Major</v>
      </c>
    </row>
    <row r="11" spans="1:15">
      <c r="B11" t="str">
        <f ca="1"/>
        <v>Major</v>
      </c>
      <c r="C11" t="str">
        <f ca="1"/>
        <v>Major</v>
      </c>
      <c r="D11" t="str">
        <f ca="1"/>
        <v>Minor</v>
      </c>
      <c r="E11" t="str">
        <f ca="1"/>
        <v>Major</v>
      </c>
      <c r="F11" t="str">
        <f ca="1"/>
        <v>Minor</v>
      </c>
      <c r="G11" t="str">
        <f ca="1"/>
        <v>Major</v>
      </c>
      <c r="H11" t="str">
        <f ca="1"/>
        <v>Major</v>
      </c>
      <c r="I11" t="str">
        <f ca="1"/>
        <v>Minor</v>
      </c>
      <c r="J11" t="str">
        <f ca="1"/>
        <v>Major</v>
      </c>
      <c r="K11" t="str">
        <f ca="1"/>
        <v>Minor</v>
      </c>
      <c r="L11" t="str">
        <f ca="1"/>
        <v>Major</v>
      </c>
      <c r="M11" t="str">
        <f ca="1"/>
        <v>Major</v>
      </c>
      <c r="N11" t="str">
        <f ca="1"/>
        <v>Minor</v>
      </c>
      <c r="O11" t="str">
        <f ca="1"/>
        <v>Major</v>
      </c>
    </row>
    <row r="12" spans="1:15">
      <c r="B12" t="str">
        <f ca="1"/>
        <v>Critical</v>
      </c>
      <c r="C12" t="str">
        <f ca="1"/>
        <v>Major</v>
      </c>
      <c r="D12" t="str">
        <f ca="1"/>
        <v>Major</v>
      </c>
      <c r="E12" t="str">
        <f ca="1"/>
        <v>Major</v>
      </c>
      <c r="F12" t="str">
        <f ca="1"/>
        <v>Major</v>
      </c>
      <c r="G12" t="str">
        <f ca="1"/>
        <v>Critical</v>
      </c>
      <c r="H12" t="str">
        <f ca="1"/>
        <v>Major</v>
      </c>
      <c r="I12" t="str">
        <f ca="1"/>
        <v>Major</v>
      </c>
      <c r="J12" t="str">
        <f ca="1"/>
        <v>Major</v>
      </c>
      <c r="K12" t="str">
        <f ca="1"/>
        <v>Minor</v>
      </c>
      <c r="L12" t="str">
        <f ca="1"/>
        <v>Major</v>
      </c>
      <c r="M12" t="str">
        <f ca="1"/>
        <v>Minor</v>
      </c>
      <c r="N12" t="str">
        <f ca="1"/>
        <v>Major</v>
      </c>
      <c r="O12" t="str">
        <f ca="1"/>
        <v>Minor</v>
      </c>
    </row>
    <row r="13" spans="1:15">
      <c r="B13" t="str">
        <f ca="1"/>
        <v>Major</v>
      </c>
      <c r="C13" t="str">
        <f ca="1"/>
        <v>Critical</v>
      </c>
      <c r="D13" t="str">
        <f ca="1"/>
        <v>Minor</v>
      </c>
      <c r="E13" t="str">
        <f ca="1"/>
        <v>Major</v>
      </c>
      <c r="F13" t="str">
        <f ca="1"/>
        <v>Major</v>
      </c>
      <c r="G13" t="str">
        <f ca="1"/>
        <v>Critical</v>
      </c>
      <c r="H13" t="str">
        <f ca="1"/>
        <v>Critical</v>
      </c>
      <c r="I13" t="str">
        <f ca="1"/>
        <v>Major</v>
      </c>
      <c r="J13" t="str">
        <f ca="1"/>
        <v>Major</v>
      </c>
      <c r="K13" t="str">
        <f ca="1"/>
        <v>Minor</v>
      </c>
      <c r="L13" t="str">
        <f ca="1"/>
        <v>Major</v>
      </c>
      <c r="M13" t="str">
        <f ca="1"/>
        <v>Major</v>
      </c>
      <c r="N13" t="str">
        <f ca="1"/>
        <v>Major</v>
      </c>
      <c r="O13" t="str">
        <f ca="1"/>
        <v>Major</v>
      </c>
    </row>
    <row r="14" spans="1:15">
      <c r="B14" t="str">
        <f ca="1"/>
        <v>Critical</v>
      </c>
      <c r="C14" t="str">
        <f ca="1"/>
        <v>Critical</v>
      </c>
      <c r="D14" t="str">
        <f ca="1"/>
        <v>Major</v>
      </c>
      <c r="E14">
        <f ca="1"/>
        <v>0</v>
      </c>
      <c r="F14" t="str">
        <f ca="1"/>
        <v>Critical</v>
      </c>
      <c r="G14" t="str">
        <f ca="1"/>
        <v>Critical</v>
      </c>
      <c r="H14" t="str">
        <f ca="1"/>
        <v>Critical</v>
      </c>
      <c r="I14" t="str">
        <f ca="1"/>
        <v>Critical</v>
      </c>
      <c r="J14" t="str">
        <f ca="1"/>
        <v>Critical</v>
      </c>
      <c r="K14" t="str">
        <f ca="1"/>
        <v>Major</v>
      </c>
      <c r="L14" t="str">
        <f ca="1"/>
        <v>Critical</v>
      </c>
      <c r="M14" t="str">
        <f ca="1"/>
        <v>Major</v>
      </c>
      <c r="N14" t="str">
        <f ca="1"/>
        <v>Critical</v>
      </c>
      <c r="O14" t="str">
        <f ca="1"/>
        <v>Critical</v>
      </c>
    </row>
    <row r="15" spans="1:15">
      <c r="B15" t="str">
        <f ca="1"/>
        <v>Critical</v>
      </c>
      <c r="C15" t="str">
        <f ca="1"/>
        <v>Major</v>
      </c>
      <c r="D15" t="str">
        <f ca="1"/>
        <v>Major</v>
      </c>
      <c r="E15" t="str">
        <f ca="1"/>
        <v>Major</v>
      </c>
      <c r="F15" t="str">
        <f ca="1"/>
        <v>Major</v>
      </c>
      <c r="G15" t="str">
        <f ca="1"/>
        <v>Critical</v>
      </c>
      <c r="H15" t="str">
        <f ca="1"/>
        <v>Critical</v>
      </c>
      <c r="I15" t="str">
        <f ca="1"/>
        <v>Major</v>
      </c>
      <c r="J15" t="str">
        <f ca="1"/>
        <v>Major</v>
      </c>
      <c r="K15" t="str">
        <f ca="1"/>
        <v>Minor</v>
      </c>
      <c r="L15" t="str">
        <f ca="1"/>
        <v>Minor</v>
      </c>
      <c r="M15" t="str">
        <f ca="1"/>
        <v>Minor</v>
      </c>
      <c r="N15" t="str">
        <f ca="1"/>
        <v>Major</v>
      </c>
      <c r="O15" t="str">
        <f ca="1"/>
        <v>Minor</v>
      </c>
    </row>
    <row r="16" spans="1:15">
      <c r="B16" t="str">
        <f ca="1"/>
        <v>Critical</v>
      </c>
      <c r="C16" t="str">
        <f ca="1"/>
        <v>Major</v>
      </c>
      <c r="D16" t="str">
        <f ca="1"/>
        <v>Minor</v>
      </c>
      <c r="E16" t="str">
        <f ca="1"/>
        <v>Major</v>
      </c>
      <c r="F16" t="str">
        <f ca="1"/>
        <v>Critical</v>
      </c>
      <c r="G16" t="str">
        <f ca="1"/>
        <v>Critical</v>
      </c>
      <c r="H16" t="str">
        <f ca="1"/>
        <v>Major</v>
      </c>
      <c r="I16" t="str">
        <f ca="1"/>
        <v>Minor</v>
      </c>
      <c r="J16" t="str">
        <f ca="1"/>
        <v>Major</v>
      </c>
      <c r="K16" t="str">
        <f ca="1"/>
        <v>N/A</v>
      </c>
      <c r="L16" t="str">
        <f ca="1"/>
        <v>Major</v>
      </c>
      <c r="M16" t="str">
        <f ca="1"/>
        <v>Major</v>
      </c>
      <c r="N16" t="str">
        <f ca="1"/>
        <v>N/A</v>
      </c>
      <c r="O16" t="str">
        <f ca="1"/>
        <v>N/A</v>
      </c>
    </row>
    <row r="17" spans="2:15">
      <c r="B17" t="str">
        <f ca="1"/>
        <v>Critical</v>
      </c>
      <c r="C17" t="str">
        <f ca="1"/>
        <v>Major</v>
      </c>
      <c r="D17" t="str">
        <f ca="1"/>
        <v>Minor</v>
      </c>
      <c r="E17" t="str">
        <f ca="1"/>
        <v>Minor</v>
      </c>
      <c r="F17" t="str">
        <f ca="1"/>
        <v>Major</v>
      </c>
      <c r="G17" t="str">
        <f ca="1"/>
        <v>Critical</v>
      </c>
      <c r="H17" t="str">
        <f ca="1"/>
        <v>Critical</v>
      </c>
      <c r="I17" t="str">
        <f ca="1"/>
        <v>Major</v>
      </c>
      <c r="J17" t="str">
        <f ca="1"/>
        <v>Major</v>
      </c>
      <c r="K17" t="str">
        <f ca="1"/>
        <v>Major</v>
      </c>
      <c r="L17" t="str">
        <f ca="1"/>
        <v>Major</v>
      </c>
      <c r="M17" t="str">
        <f ca="1"/>
        <v>Minor</v>
      </c>
      <c r="N17" t="str">
        <f ca="1"/>
        <v>Major</v>
      </c>
      <c r="O17" t="str">
        <f ca="1"/>
        <v>Major</v>
      </c>
    </row>
    <row r="18" spans="2:15">
      <c r="B18" t="str">
        <f ca="1"/>
        <v>Critical</v>
      </c>
      <c r="C18" t="str">
        <f ca="1"/>
        <v>Minor</v>
      </c>
      <c r="D18" t="str">
        <f ca="1"/>
        <v>Minor</v>
      </c>
      <c r="E18" t="str">
        <f ca="1"/>
        <v>Minor</v>
      </c>
      <c r="F18" t="str">
        <f ca="1"/>
        <v>Major</v>
      </c>
      <c r="G18" t="str">
        <f ca="1"/>
        <v>Critical</v>
      </c>
      <c r="H18" t="str">
        <f ca="1"/>
        <v>Critical</v>
      </c>
      <c r="I18" t="str">
        <f ca="1"/>
        <v>Major</v>
      </c>
      <c r="J18" t="str">
        <f ca="1"/>
        <v>Minor</v>
      </c>
      <c r="K18" t="str">
        <f ca="1"/>
        <v>N/A</v>
      </c>
      <c r="L18" t="str">
        <f ca="1"/>
        <v>N/A</v>
      </c>
      <c r="M18" t="str">
        <f ca="1"/>
        <v>N/A</v>
      </c>
      <c r="N18" t="str">
        <f ca="1"/>
        <v>N/A</v>
      </c>
      <c r="O18" t="str">
        <f ca="1"/>
        <v>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DE5-AFA9-464C-AABF-A685E70C75BE}">
  <dimension ref="A3:O18"/>
  <sheetViews>
    <sheetView zoomScale="120" zoomScaleNormal="120" workbookViewId="0">
      <selection activeCell="I21" sqref="I21"/>
    </sheetView>
  </sheetViews>
  <sheetFormatPr defaultColWidth="11.42578125" defaultRowHeight="15"/>
  <sheetData>
    <row r="3" spans="1:15">
      <c r="A3" t="s">
        <v>134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4.5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5.333333333333333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4.333333333333333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3.0833333333333335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4.333333333333333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3.3333333333333335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5.166666666666667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4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1.4166666666666667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3.6666666666666665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2.0833333333333335</v>
      </c>
    </row>
    <row r="4" spans="1:15">
      <c r="A4" t="s">
        <v>135</v>
      </c>
      <c r="B4" t="str" cm="1">
        <f t="array" ref="B4">INDEX(B7:B13,MODE(MATCH(B7:B13,B7:B13,0)))</f>
        <v>Major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Minor</v>
      </c>
      <c r="G4" t="str" cm="1">
        <f t="array" ref="G4">INDEX(G7:G13,MODE(MATCH(G7:G13,G7:G13,0)))</f>
        <v>Major</v>
      </c>
      <c r="H4" t="str" cm="1">
        <f t="array" ref="H4">INDEX(H7:H13,MODE(MATCH(H7:H13,H7:H13,0)))</f>
        <v>Critical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Major</v>
      </c>
    </row>
    <row r="5" spans="1:15">
      <c r="A5" t="s">
        <v>136</v>
      </c>
      <c r="B5" cm="1">
        <f t="array" ref="B5">VLOOKUP(INDEX(B7:B13,MODE(MATCH(B7:B13,B7:B13,0))),Sammanställning!$N$2:$O$5,2,FALSE)</f>
        <v>3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1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3</v>
      </c>
    </row>
    <row r="6" spans="1:15" s="3" customFormat="1">
      <c r="B6" s="3" t="str" cm="1">
        <f t="array" aca="1" ref="B6:O18" ca="1">Svar[[#All],[Sensor Technology2]:[Ethics and Regulations2]]</f>
        <v>Sensor Technology2</v>
      </c>
      <c r="C6" s="3" t="str">
        <f ca="1"/>
        <v>Collaborative systems2</v>
      </c>
      <c r="D6" s="3" t="str">
        <f ca="1"/>
        <v>Technologies enabling mobility2</v>
      </c>
      <c r="E6" s="3" t="str">
        <f ca="1"/>
        <v>Control systems and algorithms2</v>
      </c>
      <c r="F6" s="3" t="str">
        <f ca="1"/>
        <v>Localization and mapping2</v>
      </c>
      <c r="G6" s="3" t="str">
        <f ca="1"/>
        <v>Sensor Fusion2</v>
      </c>
      <c r="H6" s="3" t="str">
        <f ca="1"/>
        <v>AI and Machine Learning2</v>
      </c>
      <c r="I6" s="3" t="str">
        <f ca="1"/>
        <v>Edge computing2</v>
      </c>
      <c r="J6" s="3" t="str">
        <f ca="1"/>
        <v>Communications and networking2</v>
      </c>
      <c r="K6" s="3" t="str">
        <f ca="1"/>
        <v>Energy Management2</v>
      </c>
      <c r="L6" s="3" t="str">
        <f ca="1"/>
        <v>Simulation and modeling2</v>
      </c>
      <c r="M6" s="3" t="str">
        <f ca="1"/>
        <v>Human Machine Interaction2</v>
      </c>
      <c r="N6" s="3" t="str">
        <f ca="1"/>
        <v>Cybersecurity2</v>
      </c>
      <c r="O6" s="3" t="str">
        <f ca="1"/>
        <v>Ethics and Regulations2</v>
      </c>
    </row>
    <row r="7" spans="1:15">
      <c r="B7" t="str">
        <f ca="1"/>
        <v>Minor</v>
      </c>
      <c r="C7" t="str">
        <f ca="1"/>
        <v>Major</v>
      </c>
      <c r="D7" t="str">
        <f ca="1"/>
        <v>Minor</v>
      </c>
      <c r="E7" t="str">
        <f ca="1"/>
        <v>Minor</v>
      </c>
      <c r="F7" t="str">
        <f ca="1"/>
        <v>Critical</v>
      </c>
      <c r="G7" t="str">
        <f ca="1"/>
        <v>Major</v>
      </c>
      <c r="H7" t="str">
        <f ca="1"/>
        <v>Critical</v>
      </c>
      <c r="I7" t="str">
        <f ca="1"/>
        <v>Critical</v>
      </c>
      <c r="J7" t="str">
        <f ca="1"/>
        <v>Critical</v>
      </c>
      <c r="K7" t="str">
        <f ca="1"/>
        <v>Minor</v>
      </c>
      <c r="L7" t="str">
        <f ca="1"/>
        <v>Major</v>
      </c>
      <c r="M7" t="str">
        <f ca="1"/>
        <v>Critical</v>
      </c>
      <c r="N7" t="str">
        <f ca="1"/>
        <v>Critical</v>
      </c>
      <c r="O7" t="str">
        <f ca="1"/>
        <v>Major</v>
      </c>
    </row>
    <row r="8" spans="1:15">
      <c r="B8" t="str">
        <f ca="1"/>
        <v>Critical</v>
      </c>
      <c r="C8" t="str">
        <f ca="1"/>
        <v>Critical</v>
      </c>
      <c r="D8" t="str">
        <f ca="1"/>
        <v>Critical</v>
      </c>
      <c r="E8" t="str">
        <f ca="1"/>
        <v>Minor</v>
      </c>
      <c r="F8" t="str">
        <f ca="1"/>
        <v>Minor</v>
      </c>
      <c r="G8" t="str">
        <f ca="1"/>
        <v>Minor</v>
      </c>
      <c r="H8" t="str">
        <f ca="1"/>
        <v>Critical</v>
      </c>
      <c r="I8" t="str">
        <f ca="1"/>
        <v>Minor</v>
      </c>
      <c r="J8" t="str">
        <f ca="1"/>
        <v>Critical</v>
      </c>
      <c r="K8" t="str">
        <f ca="1"/>
        <v>Minor</v>
      </c>
      <c r="L8" t="str">
        <f ca="1"/>
        <v>Critical</v>
      </c>
      <c r="M8" t="str">
        <f ca="1"/>
        <v>Minor</v>
      </c>
      <c r="N8" t="str">
        <f ca="1"/>
        <v>Critical</v>
      </c>
      <c r="O8" t="str">
        <f ca="1"/>
        <v>N/A</v>
      </c>
    </row>
    <row r="9" spans="1:15">
      <c r="B9" t="str">
        <f ca="1"/>
        <v>Major</v>
      </c>
      <c r="C9" t="str">
        <f ca="1"/>
        <v>Major</v>
      </c>
      <c r="D9" t="str">
        <f ca="1"/>
        <v>Minor</v>
      </c>
      <c r="E9" t="str">
        <f ca="1"/>
        <v>Minor</v>
      </c>
      <c r="F9" t="str">
        <f ca="1"/>
        <v>Minor</v>
      </c>
      <c r="G9" t="str">
        <f ca="1"/>
        <v>Minor</v>
      </c>
      <c r="H9" t="str">
        <f ca="1"/>
        <v>Critical</v>
      </c>
      <c r="I9" t="str">
        <f ca="1"/>
        <v>Minor</v>
      </c>
      <c r="J9" t="str">
        <f ca="1"/>
        <v>Minor</v>
      </c>
      <c r="K9" t="str">
        <f ca="1"/>
        <v>Minor</v>
      </c>
      <c r="L9" t="str">
        <f ca="1"/>
        <v>Major</v>
      </c>
      <c r="M9" t="str">
        <f ca="1"/>
        <v>Minor</v>
      </c>
      <c r="N9" t="str">
        <f ca="1"/>
        <v>N/A</v>
      </c>
      <c r="O9" t="str">
        <f ca="1"/>
        <v>N/A</v>
      </c>
    </row>
    <row r="10" spans="1:15">
      <c r="B10" t="str">
        <f ca="1"/>
        <v>Major</v>
      </c>
      <c r="C10" t="str">
        <f ca="1"/>
        <v>Major</v>
      </c>
      <c r="D10" t="str">
        <f ca="1"/>
        <v>Critical</v>
      </c>
      <c r="E10" t="str">
        <f ca="1"/>
        <v>Major</v>
      </c>
      <c r="F10" t="str">
        <f ca="1"/>
        <v>Major</v>
      </c>
      <c r="G10" t="str">
        <f ca="1"/>
        <v>Major</v>
      </c>
      <c r="H10" t="str">
        <f ca="1"/>
        <v>Major</v>
      </c>
      <c r="I10" t="str">
        <f ca="1"/>
        <v>Major</v>
      </c>
      <c r="J10" t="str">
        <f ca="1"/>
        <v>Major</v>
      </c>
      <c r="K10" t="str">
        <f ca="1"/>
        <v>Minor</v>
      </c>
      <c r="L10" t="str">
        <f ca="1"/>
        <v>Minor</v>
      </c>
      <c r="M10" t="str">
        <f ca="1"/>
        <v>Major</v>
      </c>
      <c r="N10" t="str">
        <f ca="1"/>
        <v>Minor</v>
      </c>
      <c r="O10" t="str">
        <f ca="1"/>
        <v>Minor</v>
      </c>
    </row>
    <row r="11" spans="1:15">
      <c r="B11" t="str">
        <f ca="1"/>
        <v>Major</v>
      </c>
      <c r="C11" t="str">
        <f ca="1"/>
        <v>Major</v>
      </c>
      <c r="D11" t="str">
        <f ca="1"/>
        <v>Minor</v>
      </c>
      <c r="E11" t="str">
        <f ca="1"/>
        <v>Major</v>
      </c>
      <c r="F11" t="str">
        <f ca="1"/>
        <v>Minor</v>
      </c>
      <c r="G11" t="str">
        <f ca="1"/>
        <v>Major</v>
      </c>
      <c r="H11" t="str">
        <f ca="1"/>
        <v>Major</v>
      </c>
      <c r="I11" t="str">
        <f ca="1"/>
        <v>Minor</v>
      </c>
      <c r="J11" t="str">
        <f ca="1"/>
        <v>Major</v>
      </c>
      <c r="K11" t="str">
        <f ca="1"/>
        <v>Minor</v>
      </c>
      <c r="L11" t="str">
        <f ca="1"/>
        <v>Major</v>
      </c>
      <c r="M11" t="str">
        <f ca="1"/>
        <v>Major</v>
      </c>
      <c r="N11" t="str">
        <f ca="1"/>
        <v>Minor</v>
      </c>
      <c r="O11" t="str">
        <f ca="1"/>
        <v>Major</v>
      </c>
    </row>
    <row r="12" spans="1:15">
      <c r="B12" t="str">
        <f ca="1"/>
        <v>Critical</v>
      </c>
      <c r="C12" t="str">
        <f ca="1"/>
        <v>Critical</v>
      </c>
      <c r="D12" t="str">
        <f ca="1"/>
        <v>Major</v>
      </c>
      <c r="E12" t="str">
        <f ca="1"/>
        <v>Major</v>
      </c>
      <c r="F12" t="str">
        <f ca="1"/>
        <v>Critical</v>
      </c>
      <c r="G12" t="str">
        <f ca="1"/>
        <v>Major</v>
      </c>
      <c r="H12" t="str">
        <f ca="1"/>
        <v>Minor</v>
      </c>
      <c r="I12" t="str">
        <f ca="1"/>
        <v>Major</v>
      </c>
      <c r="J12" t="str">
        <f ca="1"/>
        <v>Major</v>
      </c>
      <c r="K12" t="str">
        <f ca="1"/>
        <v>Minor</v>
      </c>
      <c r="L12" t="str">
        <f ca="1"/>
        <v>Minor</v>
      </c>
      <c r="M12" t="str">
        <f ca="1"/>
        <v>Minor</v>
      </c>
      <c r="N12" t="str">
        <f ca="1"/>
        <v>Major</v>
      </c>
      <c r="O12" t="str">
        <f ca="1"/>
        <v>Critical</v>
      </c>
    </row>
    <row r="13" spans="1:15">
      <c r="B13" t="str">
        <f ca="1"/>
        <v>Major</v>
      </c>
      <c r="C13" t="str">
        <f ca="1"/>
        <v>Critical</v>
      </c>
      <c r="D13" t="str">
        <f ca="1"/>
        <v>Major</v>
      </c>
      <c r="E13" t="str">
        <f ca="1"/>
        <v>Major</v>
      </c>
      <c r="F13" t="str">
        <f ca="1"/>
        <v>Major</v>
      </c>
      <c r="G13" t="str">
        <f ca="1"/>
        <v>Minor</v>
      </c>
      <c r="H13" t="str">
        <f ca="1"/>
        <v>Major</v>
      </c>
      <c r="I13" t="str">
        <f ca="1"/>
        <v>Major</v>
      </c>
      <c r="J13" t="str">
        <f ca="1"/>
        <v>Critical</v>
      </c>
      <c r="K13" t="str">
        <f ca="1"/>
        <v>Major</v>
      </c>
      <c r="L13" t="str">
        <f ca="1"/>
        <v>Major</v>
      </c>
      <c r="M13" t="str">
        <f ca="1"/>
        <v>Major</v>
      </c>
      <c r="N13" t="str">
        <f ca="1"/>
        <v>Minor</v>
      </c>
      <c r="O13" t="str">
        <f ca="1"/>
        <v>Minor</v>
      </c>
    </row>
    <row r="14" spans="1:15">
      <c r="B14" t="str">
        <f ca="1"/>
        <v>Minor</v>
      </c>
      <c r="C14" t="str">
        <f ca="1"/>
        <v>Critical</v>
      </c>
      <c r="D14" t="str">
        <f ca="1"/>
        <v>Critical</v>
      </c>
      <c r="E14" t="str">
        <f ca="1"/>
        <v>Minor</v>
      </c>
      <c r="F14" t="str">
        <f ca="1"/>
        <v>Critical</v>
      </c>
      <c r="G14" t="str">
        <f ca="1"/>
        <v>Critical</v>
      </c>
      <c r="H14" t="str">
        <f ca="1"/>
        <v>Critical</v>
      </c>
      <c r="I14" t="str">
        <f ca="1"/>
        <v>Critical</v>
      </c>
      <c r="J14" t="str">
        <f ca="1"/>
        <v>Critical</v>
      </c>
      <c r="K14" t="str">
        <f ca="1"/>
        <v>Major</v>
      </c>
      <c r="L14" t="str">
        <f ca="1"/>
        <v>Major</v>
      </c>
      <c r="M14" t="str">
        <f ca="1"/>
        <v>Critical</v>
      </c>
      <c r="N14" t="str">
        <f ca="1"/>
        <v>Critical</v>
      </c>
      <c r="O14" t="str">
        <f ca="1"/>
        <v>Major</v>
      </c>
    </row>
    <row r="15" spans="1:15">
      <c r="B15" t="str">
        <f ca="1"/>
        <v>Critical</v>
      </c>
      <c r="C15" t="str">
        <f ca="1"/>
        <v>Major</v>
      </c>
      <c r="D15" t="str">
        <f ca="1"/>
        <v>Critical</v>
      </c>
      <c r="E15" t="str">
        <f ca="1"/>
        <v>Critical</v>
      </c>
      <c r="F15" t="str">
        <f ca="1"/>
        <v>Critical</v>
      </c>
      <c r="G15" t="str">
        <f ca="1"/>
        <v>Critical</v>
      </c>
      <c r="H15" t="str">
        <f ca="1"/>
        <v>Critical</v>
      </c>
      <c r="I15" t="str">
        <f ca="1"/>
        <v>Major</v>
      </c>
      <c r="J15" t="str">
        <f ca="1"/>
        <v>Minor</v>
      </c>
      <c r="K15" t="str">
        <f ca="1"/>
        <v>Minor</v>
      </c>
      <c r="L15" t="str">
        <f ca="1"/>
        <v>Minor</v>
      </c>
      <c r="M15" t="str">
        <f ca="1"/>
        <v>Major</v>
      </c>
      <c r="N15" t="str">
        <f ca="1"/>
        <v>Minor</v>
      </c>
      <c r="O15" t="str">
        <f ca="1"/>
        <v>Minor</v>
      </c>
    </row>
    <row r="16" spans="1:15">
      <c r="B16" t="str">
        <f ca="1"/>
        <v>Critical</v>
      </c>
      <c r="C16" t="str">
        <f ca="1"/>
        <v>Major</v>
      </c>
      <c r="D16" t="str">
        <f ca="1"/>
        <v>Major</v>
      </c>
      <c r="E16" t="str">
        <f ca="1"/>
        <v>Critical</v>
      </c>
      <c r="F16" t="str">
        <f ca="1"/>
        <v>Major</v>
      </c>
      <c r="G16" t="str">
        <f ca="1"/>
        <v>Major</v>
      </c>
      <c r="H16" t="str">
        <f ca="1"/>
        <v>Major</v>
      </c>
      <c r="I16" t="str">
        <f ca="1"/>
        <v>Major</v>
      </c>
      <c r="J16" t="str">
        <f ca="1"/>
        <v>Minor</v>
      </c>
      <c r="K16" t="str">
        <f ca="1"/>
        <v>N/A</v>
      </c>
      <c r="L16" t="str">
        <f ca="1"/>
        <v>Major</v>
      </c>
      <c r="M16" t="str">
        <f ca="1"/>
        <v>Minor</v>
      </c>
      <c r="N16" t="str">
        <f ca="1"/>
        <v>N/A</v>
      </c>
      <c r="O16" t="str">
        <f ca="1"/>
        <v>N/A</v>
      </c>
    </row>
    <row r="17" spans="2:15">
      <c r="B17" t="str">
        <f ca="1"/>
        <v>Minor</v>
      </c>
      <c r="C17" t="str">
        <f ca="1"/>
        <v>Critical</v>
      </c>
      <c r="D17" t="str">
        <f ca="1"/>
        <v>Minor</v>
      </c>
      <c r="E17" t="str">
        <f ca="1"/>
        <v>Major</v>
      </c>
      <c r="F17" t="str">
        <f ca="1"/>
        <v>Major</v>
      </c>
      <c r="G17" t="str">
        <f ca="1"/>
        <v>Major</v>
      </c>
      <c r="H17" t="str">
        <f ca="1"/>
        <v>Minor</v>
      </c>
      <c r="I17" t="str">
        <f ca="1"/>
        <v>Major</v>
      </c>
      <c r="J17" t="str">
        <f ca="1"/>
        <v>Minor</v>
      </c>
      <c r="K17" t="str">
        <f ca="1"/>
        <v>Minor</v>
      </c>
      <c r="L17" t="str">
        <f ca="1"/>
        <v>Major</v>
      </c>
      <c r="M17" t="str">
        <f ca="1"/>
        <v>Critical</v>
      </c>
      <c r="N17" t="str">
        <f ca="1"/>
        <v>Minor</v>
      </c>
      <c r="O17" t="str">
        <f ca="1"/>
        <v>Minor</v>
      </c>
    </row>
    <row r="18" spans="2:15">
      <c r="B18" t="str">
        <f ca="1"/>
        <v>Major</v>
      </c>
      <c r="C18" t="str">
        <f ca="1"/>
        <v>Minor</v>
      </c>
      <c r="D18" t="str">
        <f ca="1"/>
        <v>Major</v>
      </c>
      <c r="E18" t="str">
        <f ca="1"/>
        <v>N/A</v>
      </c>
      <c r="F18" t="str">
        <f ca="1"/>
        <v>Minor</v>
      </c>
      <c r="G18" t="str">
        <f ca="1"/>
        <v>Minor</v>
      </c>
      <c r="H18" t="str">
        <f ca="1"/>
        <v>Major</v>
      </c>
      <c r="I18" t="str">
        <f ca="1"/>
        <v>Critical</v>
      </c>
      <c r="J18" t="str">
        <f ca="1"/>
        <v>Critical</v>
      </c>
      <c r="K18" t="str">
        <f ca="1"/>
        <v>Major</v>
      </c>
      <c r="L18" t="str">
        <f ca="1"/>
        <v>Critical</v>
      </c>
      <c r="M18" t="str">
        <f ca="1"/>
        <v>Minor</v>
      </c>
      <c r="N18" t="str">
        <f ca="1"/>
        <v>Minor</v>
      </c>
      <c r="O18" t="str">
        <f ca="1"/>
        <v>Major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C626-133A-F74F-9EAA-8F3B2E6E439C}">
  <dimension ref="A3:O18"/>
  <sheetViews>
    <sheetView zoomScale="120" zoomScaleNormal="120" workbookViewId="0">
      <selection activeCell="B7" sqref="B7"/>
    </sheetView>
  </sheetViews>
  <sheetFormatPr defaultColWidth="11.42578125" defaultRowHeight="15"/>
  <sheetData>
    <row r="3" spans="1:15">
      <c r="A3" t="s">
        <v>134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3.25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4.333333333333333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5.166666666666667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3.5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3.9166666666666665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3.0833333333333335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3.5833333333333335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</v>
      </c>
    </row>
    <row r="4" spans="1:15">
      <c r="A4" t="s">
        <v>135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Minor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Critical</v>
      </c>
      <c r="G4" t="str" cm="1">
        <f t="array" ref="G4">INDEX(G7:G13,MODE(MATCH(G7:G13,G7:G13,0)))</f>
        <v>Major</v>
      </c>
      <c r="H4" t="str" cm="1">
        <f t="array" ref="H4">INDEX(H7:H13,MODE(MATCH(H7:H13,H7:H13,0)))</f>
        <v>Minor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Major</v>
      </c>
      <c r="N4" t="str" cm="1">
        <f t="array" ref="N4">INDEX(N7:N13,MODE(MATCH(N7:N13,N7:N13,0)))</f>
        <v>Critical</v>
      </c>
      <c r="O4" t="str" cm="1">
        <f t="array" ref="O4">INDEX(O7:O13,MODE(MATCH(O7:O13,O7:O13,0)))</f>
        <v>N/A</v>
      </c>
    </row>
    <row r="5" spans="1:15">
      <c r="A5" t="s">
        <v>136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1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9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1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9</v>
      </c>
      <c r="O5" cm="1">
        <f t="array" ref="O5">VLOOKUP(INDEX(O7:O13,MODE(MATCH(O7:O13,O7:O13,0))),Sammanställning!$N$2:$O$5,2,FALSE)</f>
        <v>0</v>
      </c>
    </row>
    <row r="6" spans="1:15" s="3" customFormat="1">
      <c r="B6" s="3" t="str" cm="1">
        <f t="array" aca="1" ref="B6:O18" ca="1">Svar[[#All],[Sensor Technology3]:[Ethics and Regulations3]]</f>
        <v>Sensor Technology3</v>
      </c>
      <c r="C6" s="3" t="str">
        <f ca="1"/>
        <v>Collaborative systems3</v>
      </c>
      <c r="D6" s="3" t="str">
        <f ca="1"/>
        <v>Technologies enabling mobility3</v>
      </c>
      <c r="E6" s="3" t="str">
        <f ca="1"/>
        <v>Control systems and algorithms3</v>
      </c>
      <c r="F6" s="3" t="str">
        <f ca="1"/>
        <v>Localization and mapping3</v>
      </c>
      <c r="G6" s="3" t="str">
        <f ca="1"/>
        <v>Sensor Fusion3</v>
      </c>
      <c r="H6" s="3" t="str">
        <f ca="1"/>
        <v>AI and Machine Learning3</v>
      </c>
      <c r="I6" s="3" t="str">
        <f ca="1"/>
        <v>Edge computing3</v>
      </c>
      <c r="J6" s="3" t="str">
        <f ca="1"/>
        <v>Communications and networking3</v>
      </c>
      <c r="K6" s="3" t="str">
        <f ca="1"/>
        <v>Energy Management3</v>
      </c>
      <c r="L6" s="3" t="str">
        <f ca="1"/>
        <v>Simulation and modeling3</v>
      </c>
      <c r="M6" s="3" t="str">
        <f ca="1"/>
        <v>Human Machine Interaction3</v>
      </c>
      <c r="N6" s="3" t="str">
        <f ca="1"/>
        <v>Cybersecurity3</v>
      </c>
      <c r="O6" s="3" t="str">
        <f ca="1"/>
        <v>Ethics and Regulations3</v>
      </c>
    </row>
    <row r="7" spans="1:15">
      <c r="B7" t="str">
        <f ca="1"/>
        <v>Critical</v>
      </c>
      <c r="C7" t="str">
        <f ca="1"/>
        <v>Minor</v>
      </c>
      <c r="D7" t="str">
        <f ca="1"/>
        <v>N/A</v>
      </c>
      <c r="E7" t="str">
        <f ca="1"/>
        <v>Critical</v>
      </c>
      <c r="F7" t="str">
        <f ca="1"/>
        <v>Critical</v>
      </c>
      <c r="G7" t="str">
        <f ca="1"/>
        <v>Critical</v>
      </c>
      <c r="H7" t="str">
        <f ca="1"/>
        <v>Minor</v>
      </c>
      <c r="I7" t="str">
        <f ca="1"/>
        <v>Minor</v>
      </c>
      <c r="J7" t="str">
        <f ca="1"/>
        <v>Critical</v>
      </c>
      <c r="K7" t="str">
        <f ca="1"/>
        <v>Minor</v>
      </c>
      <c r="L7" t="str">
        <f ca="1"/>
        <v>Minor</v>
      </c>
      <c r="M7" t="str">
        <f ca="1"/>
        <v>Major</v>
      </c>
      <c r="N7" t="str">
        <f ca="1"/>
        <v>N/A</v>
      </c>
      <c r="O7" t="str">
        <f ca="1"/>
        <v>N/A</v>
      </c>
    </row>
    <row r="8" spans="1:15">
      <c r="B8" t="str">
        <f ca="1"/>
        <v>Critical</v>
      </c>
      <c r="C8" t="str">
        <f ca="1"/>
        <v>Minor</v>
      </c>
      <c r="D8" t="str">
        <f ca="1"/>
        <v>Minor</v>
      </c>
      <c r="E8" t="str">
        <f ca="1"/>
        <v>Major</v>
      </c>
      <c r="F8" t="str">
        <f ca="1"/>
        <v>Critical</v>
      </c>
      <c r="G8" t="str">
        <f ca="1"/>
        <v>Major</v>
      </c>
      <c r="H8" t="str">
        <f ca="1"/>
        <v>Critical</v>
      </c>
      <c r="I8" t="str">
        <f ca="1"/>
        <v>Minor</v>
      </c>
      <c r="J8" t="str">
        <f ca="1"/>
        <v>Critical</v>
      </c>
      <c r="K8" t="str">
        <f ca="1"/>
        <v>Major</v>
      </c>
      <c r="L8" t="str">
        <f ca="1"/>
        <v>Critical</v>
      </c>
      <c r="M8" t="str">
        <f ca="1"/>
        <v>Minor</v>
      </c>
      <c r="N8" t="str">
        <f ca="1"/>
        <v>Critical</v>
      </c>
      <c r="O8" t="str">
        <f ca="1"/>
        <v>N/A</v>
      </c>
    </row>
    <row r="9" spans="1:15">
      <c r="B9" t="str">
        <f ca="1"/>
        <v>Major</v>
      </c>
      <c r="C9" t="str">
        <f ca="1"/>
        <v>Minor</v>
      </c>
      <c r="D9" t="str">
        <f ca="1"/>
        <v>Minor</v>
      </c>
      <c r="E9" t="str">
        <f ca="1"/>
        <v>Major</v>
      </c>
      <c r="F9" t="str">
        <f ca="1"/>
        <v>Major</v>
      </c>
      <c r="G9" t="str">
        <f ca="1"/>
        <v>Major</v>
      </c>
      <c r="H9" t="str">
        <f ca="1"/>
        <v>Critical</v>
      </c>
      <c r="I9" t="str">
        <f ca="1"/>
        <v>N/A</v>
      </c>
      <c r="J9" t="str">
        <f ca="1"/>
        <v>Minor</v>
      </c>
      <c r="K9" t="str">
        <f ca="1"/>
        <v>N/A</v>
      </c>
      <c r="L9" t="str">
        <f ca="1"/>
        <v>Critical</v>
      </c>
      <c r="M9" t="str">
        <f ca="1"/>
        <v>Minor</v>
      </c>
      <c r="N9" t="str">
        <f ca="1"/>
        <v>N/A</v>
      </c>
      <c r="O9" t="str">
        <f ca="1"/>
        <v>N/A</v>
      </c>
    </row>
    <row r="10" spans="1:15">
      <c r="B10" t="str">
        <f ca="1"/>
        <v>Critical</v>
      </c>
      <c r="C10" t="str">
        <f ca="1"/>
        <v>Critical</v>
      </c>
      <c r="D10" t="str">
        <f ca="1"/>
        <v>Minor</v>
      </c>
      <c r="E10" t="str">
        <f ca="1"/>
        <v>Minor</v>
      </c>
      <c r="F10" t="str">
        <f ca="1"/>
        <v>Major</v>
      </c>
      <c r="G10" t="str">
        <f ca="1"/>
        <v>Major</v>
      </c>
      <c r="H10" t="str">
        <f ca="1"/>
        <v>Major</v>
      </c>
      <c r="I10" t="str">
        <f ca="1"/>
        <v>Major</v>
      </c>
      <c r="J10" t="str">
        <f ca="1"/>
        <v>Major</v>
      </c>
      <c r="K10" t="str">
        <f ca="1"/>
        <v>Minor</v>
      </c>
      <c r="L10" t="str">
        <f ca="1"/>
        <v>Major</v>
      </c>
      <c r="M10" t="str">
        <f ca="1"/>
        <v>Major</v>
      </c>
      <c r="N10" t="str">
        <f ca="1"/>
        <v>Critical</v>
      </c>
      <c r="O10" t="str">
        <f ca="1"/>
        <v>Minor</v>
      </c>
    </row>
    <row r="11" spans="1:15">
      <c r="B11" t="str">
        <f ca="1"/>
        <v>Critical</v>
      </c>
      <c r="C11" t="str">
        <f ca="1"/>
        <v>Critical</v>
      </c>
      <c r="D11" t="str">
        <f ca="1"/>
        <v>Minor</v>
      </c>
      <c r="E11" t="str">
        <f ca="1"/>
        <v>Major</v>
      </c>
      <c r="F11" t="str">
        <f ca="1"/>
        <v>Minor</v>
      </c>
      <c r="G11" t="str">
        <f ca="1"/>
        <v>Major</v>
      </c>
      <c r="H11" t="str">
        <f ca="1"/>
        <v>Minor</v>
      </c>
      <c r="I11" t="str">
        <f ca="1"/>
        <v>Minor</v>
      </c>
      <c r="J11" t="str">
        <f ca="1"/>
        <v>Major</v>
      </c>
      <c r="K11" t="str">
        <f ca="1"/>
        <v>Minor</v>
      </c>
      <c r="L11" t="str">
        <f ca="1"/>
        <v>Major</v>
      </c>
      <c r="M11" t="str">
        <f ca="1"/>
        <v>Critical</v>
      </c>
      <c r="N11" t="str">
        <f ca="1"/>
        <v>Minor</v>
      </c>
      <c r="O11" t="str">
        <f ca="1"/>
        <v>Major</v>
      </c>
    </row>
    <row r="12" spans="1:15">
      <c r="B12" t="str">
        <f ca="1"/>
        <v>Major</v>
      </c>
      <c r="C12" t="str">
        <f ca="1"/>
        <v>Major</v>
      </c>
      <c r="D12" t="str">
        <f ca="1"/>
        <v>Minor</v>
      </c>
      <c r="E12" t="str">
        <f ca="1"/>
        <v>Critical</v>
      </c>
      <c r="F12" t="str">
        <f ca="1"/>
        <v>Critical</v>
      </c>
      <c r="G12" t="str">
        <f ca="1"/>
        <v>Major</v>
      </c>
      <c r="H12" t="str">
        <f ca="1"/>
        <v>Minor</v>
      </c>
      <c r="I12" t="str">
        <f ca="1"/>
        <v>Minor</v>
      </c>
      <c r="J12" t="str">
        <f ca="1"/>
        <v>Major</v>
      </c>
      <c r="K12" t="str">
        <f ca="1"/>
        <v>Minor</v>
      </c>
      <c r="L12" t="str">
        <f ca="1"/>
        <v>Critical</v>
      </c>
      <c r="M12" t="str">
        <f ca="1"/>
        <v>Minor</v>
      </c>
      <c r="N12" t="str">
        <f ca="1"/>
        <v>Critical</v>
      </c>
      <c r="O12" t="str">
        <f ca="1"/>
        <v>N/A</v>
      </c>
    </row>
    <row r="13" spans="1:15">
      <c r="B13" t="str">
        <f ca="1"/>
        <v>Major</v>
      </c>
      <c r="C13" t="str">
        <f ca="1"/>
        <v>Critical</v>
      </c>
      <c r="D13" t="str">
        <f ca="1"/>
        <v>Major</v>
      </c>
      <c r="E13" t="str">
        <f ca="1"/>
        <v>Major</v>
      </c>
      <c r="F13" t="str">
        <f ca="1"/>
        <v>Major</v>
      </c>
      <c r="G13" t="str">
        <f ca="1"/>
        <v>Major</v>
      </c>
      <c r="H13" t="str">
        <f ca="1"/>
        <v>Major</v>
      </c>
      <c r="I13" t="str">
        <f ca="1"/>
        <v>Major</v>
      </c>
      <c r="J13" t="str">
        <f ca="1"/>
        <v>Critical</v>
      </c>
      <c r="K13" t="str">
        <f ca="1"/>
        <v>Major</v>
      </c>
      <c r="L13" t="str">
        <f ca="1"/>
        <v>Major</v>
      </c>
      <c r="M13" t="str">
        <f ca="1"/>
        <v>Major</v>
      </c>
      <c r="N13" t="str">
        <f ca="1"/>
        <v>Minor</v>
      </c>
      <c r="O13" t="str">
        <f ca="1"/>
        <v>Critical</v>
      </c>
    </row>
    <row r="14" spans="1:15">
      <c r="B14" t="str">
        <f ca="1"/>
        <v>Critical</v>
      </c>
      <c r="C14" t="str">
        <f ca="1"/>
        <v>Critical</v>
      </c>
      <c r="D14" t="str">
        <f ca="1"/>
        <v>Minor</v>
      </c>
      <c r="E14" t="str">
        <f ca="1"/>
        <v>Major</v>
      </c>
      <c r="F14" t="str">
        <f ca="1"/>
        <v>Critical</v>
      </c>
      <c r="G14" t="str">
        <f ca="1"/>
        <v>Critical</v>
      </c>
      <c r="H14" t="str">
        <f ca="1"/>
        <v>Critical</v>
      </c>
      <c r="I14" t="str">
        <f ca="1"/>
        <v>Critical</v>
      </c>
      <c r="J14" t="str">
        <f ca="1"/>
        <v>Critical</v>
      </c>
      <c r="K14" t="str">
        <f ca="1"/>
        <v>Minor</v>
      </c>
      <c r="L14" t="str">
        <f ca="1"/>
        <v>Major</v>
      </c>
      <c r="M14" t="str">
        <f ca="1"/>
        <v>Critical</v>
      </c>
      <c r="N14" t="str">
        <f ca="1"/>
        <v>Critical</v>
      </c>
      <c r="O14" t="str">
        <f ca="1"/>
        <v>Critical</v>
      </c>
    </row>
    <row r="15" spans="1:15">
      <c r="B15" t="str">
        <f ca="1"/>
        <v>Critical</v>
      </c>
      <c r="C15" t="str">
        <f ca="1"/>
        <v>Critical</v>
      </c>
      <c r="D15" t="str">
        <f ca="1"/>
        <v>Critical</v>
      </c>
      <c r="E15" t="str">
        <f ca="1"/>
        <v>Major</v>
      </c>
      <c r="F15" t="str">
        <f ca="1"/>
        <v>Major</v>
      </c>
      <c r="G15" t="str">
        <f ca="1"/>
        <v>Critical</v>
      </c>
      <c r="H15" t="str">
        <f ca="1"/>
        <v>Minor</v>
      </c>
      <c r="I15" t="str">
        <f ca="1"/>
        <v>Major</v>
      </c>
      <c r="J15" t="str">
        <f ca="1"/>
        <v>Minor</v>
      </c>
      <c r="K15" t="str">
        <f ca="1"/>
        <v>Minor</v>
      </c>
      <c r="L15" t="str">
        <f ca="1"/>
        <v>Minor</v>
      </c>
      <c r="M15" t="str">
        <f ca="1"/>
        <v>Major</v>
      </c>
      <c r="N15" t="str">
        <f ca="1"/>
        <v>Major</v>
      </c>
      <c r="O15" t="str">
        <f ca="1"/>
        <v>Minor</v>
      </c>
    </row>
    <row r="16" spans="1:15">
      <c r="B16" t="str">
        <f ca="1"/>
        <v>Critical</v>
      </c>
      <c r="C16" t="str">
        <f ca="1"/>
        <v>Minor</v>
      </c>
      <c r="D16" t="str">
        <f ca="1"/>
        <v>Critical</v>
      </c>
      <c r="E16" t="str">
        <f ca="1"/>
        <v>Major</v>
      </c>
      <c r="F16" t="str">
        <f ca="1"/>
        <v>Critical</v>
      </c>
      <c r="G16" t="str">
        <f ca="1"/>
        <v>Major</v>
      </c>
      <c r="H16" t="str">
        <f ca="1"/>
        <v>Minor</v>
      </c>
      <c r="I16" t="str">
        <f ca="1"/>
        <v>Critical</v>
      </c>
      <c r="J16" t="str">
        <f ca="1"/>
        <v>Minor</v>
      </c>
      <c r="K16" t="str">
        <f ca="1"/>
        <v>N/A</v>
      </c>
      <c r="L16" t="str">
        <f ca="1"/>
        <v>N/A</v>
      </c>
      <c r="M16" t="str">
        <f ca="1"/>
        <v>N/A</v>
      </c>
      <c r="N16" t="str">
        <f ca="1"/>
        <v>N/A</v>
      </c>
      <c r="O16" t="str">
        <f ca="1"/>
        <v>N/A</v>
      </c>
    </row>
    <row r="17" spans="2:15">
      <c r="B17" t="str">
        <f ca="1"/>
        <v>Major</v>
      </c>
      <c r="C17" t="str">
        <f ca="1"/>
        <v>Major</v>
      </c>
      <c r="D17" t="str">
        <f ca="1"/>
        <v>Major</v>
      </c>
      <c r="E17" t="str">
        <f ca="1"/>
        <v>Major</v>
      </c>
      <c r="F17" t="str">
        <f ca="1"/>
        <v>Minor</v>
      </c>
      <c r="G17" t="str">
        <f ca="1"/>
        <v>Minor</v>
      </c>
      <c r="H17" t="str">
        <f ca="1"/>
        <v>Minor</v>
      </c>
      <c r="I17" t="str">
        <f ca="1"/>
        <v>Major</v>
      </c>
      <c r="J17" t="str">
        <f ca="1"/>
        <v>Minor</v>
      </c>
      <c r="K17" t="str">
        <f ca="1"/>
        <v>Minor</v>
      </c>
      <c r="L17" t="str">
        <f ca="1"/>
        <v>Major</v>
      </c>
      <c r="M17" t="str">
        <f ca="1"/>
        <v>Minor</v>
      </c>
      <c r="N17" t="str">
        <f ca="1"/>
        <v>Minor</v>
      </c>
      <c r="O17" t="str">
        <f ca="1"/>
        <v>Minor</v>
      </c>
    </row>
    <row r="18" spans="2:15">
      <c r="B18" t="str">
        <f ca="1"/>
        <v>Major</v>
      </c>
      <c r="C18" t="str">
        <f ca="1"/>
        <v>Major</v>
      </c>
      <c r="D18" t="str">
        <f ca="1"/>
        <v>Critical</v>
      </c>
      <c r="E18" t="str">
        <f ca="1"/>
        <v>Critical</v>
      </c>
      <c r="F18" t="str">
        <f ca="1"/>
        <v>Major</v>
      </c>
      <c r="G18" t="str">
        <f ca="1"/>
        <v>Critical</v>
      </c>
      <c r="H18" t="str">
        <f ca="1"/>
        <v>Major</v>
      </c>
      <c r="I18" t="str">
        <f ca="1"/>
        <v>Critical</v>
      </c>
      <c r="J18" t="str">
        <f ca="1"/>
        <v>Critical</v>
      </c>
      <c r="K18" t="str">
        <f ca="1"/>
        <v>Minor</v>
      </c>
      <c r="L18" t="str">
        <f ca="1"/>
        <v>Major</v>
      </c>
      <c r="M18" t="str">
        <f ca="1"/>
        <v>Major</v>
      </c>
      <c r="N18" t="str">
        <f ca="1"/>
        <v>Minor</v>
      </c>
      <c r="O18" t="str">
        <f ca="1"/>
        <v>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83AC-3723-8146-871E-39165557EB9D}">
  <dimension ref="A3:O18"/>
  <sheetViews>
    <sheetView zoomScale="120" zoomScaleNormal="120" workbookViewId="0">
      <selection activeCell="J12" sqref="J12"/>
    </sheetView>
  </sheetViews>
  <sheetFormatPr defaultColWidth="11.42578125" defaultRowHeight="15"/>
  <sheetData>
    <row r="3" spans="1:15">
      <c r="A3" t="s">
        <v>134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6.833333333333333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5.083333333333333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4.416666666666667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4.833333333333333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2.4166666666666665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6.083333333333333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5.833333333333333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3.75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4.916666666666667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1.3333333333333333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2.6666666666666665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2.1666666666666665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1</v>
      </c>
    </row>
    <row r="4" spans="1:15">
      <c r="A4" t="s">
        <v>135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Critical</v>
      </c>
      <c r="D4" t="str" cm="1">
        <f t="array" ref="D4">INDEX(D7:D13,MODE(MATCH(D7:D13,D7:D13,0)))</f>
        <v>Critical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N/A</v>
      </c>
    </row>
    <row r="5" spans="1:15">
      <c r="A5" t="s">
        <v>136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9</v>
      </c>
      <c r="D5" cm="1">
        <f t="array" ref="D5">VLOOKUP(INDEX(D7:D13,MODE(MATCH(D7:D13,D7:D13,0))),Sammanställning!$N$2:$O$5,2,FALSE)</f>
        <v>9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0</v>
      </c>
    </row>
    <row r="6" spans="1:15" s="3" customFormat="1">
      <c r="B6" s="3" t="str" cm="1">
        <f t="array" aca="1" ref="B6:O18" ca="1">Svar[[#All],[Sensor Technology4]:[Ethics and Regulations4]]</f>
        <v>Sensor Technology4</v>
      </c>
      <c r="C6" s="3" t="str">
        <f ca="1"/>
        <v>Collaborative systems4</v>
      </c>
      <c r="D6" s="3" t="str">
        <f ca="1"/>
        <v>Technologies enabling mobility4</v>
      </c>
      <c r="E6" s="3" t="str">
        <f ca="1"/>
        <v>Control systems and algorithms4</v>
      </c>
      <c r="F6" s="3" t="str">
        <f ca="1"/>
        <v>Localization and mapping4</v>
      </c>
      <c r="G6" s="3" t="str">
        <f ca="1"/>
        <v>Sensor Fusion4</v>
      </c>
      <c r="H6" s="3" t="str">
        <f ca="1"/>
        <v>AI and Machine Learning4</v>
      </c>
      <c r="I6" s="3" t="str">
        <f ca="1"/>
        <v>Edge computing4</v>
      </c>
      <c r="J6" s="3" t="str">
        <f ca="1"/>
        <v>Communications and networking4</v>
      </c>
      <c r="K6" s="3" t="str">
        <f ca="1"/>
        <v>Energy Management4</v>
      </c>
      <c r="L6" s="3" t="str">
        <f ca="1"/>
        <v>Simulation and modeling4</v>
      </c>
      <c r="M6" s="3" t="str">
        <f ca="1"/>
        <v>Human Machine Interaction4</v>
      </c>
      <c r="N6" s="3" t="str">
        <f ca="1"/>
        <v>Cybersecurity4</v>
      </c>
      <c r="O6" s="3" t="str">
        <f ca="1"/>
        <v>Ethics and Regulations4</v>
      </c>
    </row>
    <row r="7" spans="1:15">
      <c r="B7" t="str">
        <f ca="1"/>
        <v>Critical</v>
      </c>
      <c r="C7" t="str">
        <f ca="1"/>
        <v>Critical</v>
      </c>
      <c r="D7" t="str">
        <f ca="1"/>
        <v>N/A</v>
      </c>
      <c r="E7" t="str">
        <f ca="1"/>
        <v>Critical</v>
      </c>
      <c r="F7" t="str">
        <f ca="1"/>
        <v>N/A</v>
      </c>
      <c r="G7" t="str">
        <f ca="1"/>
        <v>Critical</v>
      </c>
      <c r="H7" t="str">
        <f ca="1"/>
        <v>Critical</v>
      </c>
      <c r="I7" t="str">
        <f ca="1"/>
        <v>Critical</v>
      </c>
      <c r="J7" t="str">
        <f ca="1"/>
        <v>Major</v>
      </c>
      <c r="K7" t="str">
        <f ca="1"/>
        <v>Minor</v>
      </c>
      <c r="L7" t="str">
        <f ca="1"/>
        <v>N/A</v>
      </c>
      <c r="M7" t="str">
        <f ca="1"/>
        <v>Minor</v>
      </c>
      <c r="N7" t="str">
        <f ca="1"/>
        <v>Major</v>
      </c>
      <c r="O7" t="str">
        <f ca="1"/>
        <v>N/A</v>
      </c>
    </row>
    <row r="8" spans="1:15">
      <c r="B8" t="str">
        <f ca="1"/>
        <v>Critical</v>
      </c>
      <c r="C8" t="str">
        <f ca="1"/>
        <v>Critical</v>
      </c>
      <c r="D8" t="str">
        <f ca="1"/>
        <v>Critical</v>
      </c>
      <c r="E8" t="str">
        <f ca="1"/>
        <v>Minor</v>
      </c>
      <c r="F8" t="str">
        <f ca="1"/>
        <v>Major</v>
      </c>
      <c r="G8" t="str">
        <f ca="1"/>
        <v>Critical</v>
      </c>
      <c r="H8" t="str">
        <f ca="1"/>
        <v>Critical</v>
      </c>
      <c r="I8" t="str">
        <f ca="1"/>
        <v>Minor</v>
      </c>
      <c r="J8" t="str">
        <f ca="1"/>
        <v>Critical</v>
      </c>
      <c r="K8" t="str">
        <f ca="1"/>
        <v>Minor</v>
      </c>
      <c r="L8" t="str">
        <f ca="1"/>
        <v>Critical</v>
      </c>
      <c r="M8" t="str">
        <f ca="1"/>
        <v>Minor</v>
      </c>
      <c r="N8" t="str">
        <f ca="1"/>
        <v>Major</v>
      </c>
      <c r="O8" t="str">
        <f ca="1"/>
        <v>N/A</v>
      </c>
    </row>
    <row r="9" spans="1:15">
      <c r="B9" t="str">
        <f ca="1"/>
        <v>Minor</v>
      </c>
      <c r="C9" t="str">
        <f ca="1"/>
        <v>Minor</v>
      </c>
      <c r="D9" t="str">
        <f ca="1"/>
        <v>Minor</v>
      </c>
      <c r="E9" t="str">
        <f ca="1"/>
        <v>Critical</v>
      </c>
      <c r="F9" t="str">
        <f ca="1"/>
        <v>Major</v>
      </c>
      <c r="G9" t="str">
        <f ca="1"/>
        <v>Major</v>
      </c>
      <c r="H9" t="str">
        <f ca="1"/>
        <v>Critical</v>
      </c>
      <c r="I9" t="str">
        <f ca="1"/>
        <v>N/A</v>
      </c>
      <c r="J9" t="str">
        <f ca="1"/>
        <v>Minor</v>
      </c>
      <c r="K9" t="str">
        <f ca="1"/>
        <v>N/A</v>
      </c>
      <c r="L9" t="str">
        <f ca="1"/>
        <v>Critical</v>
      </c>
      <c r="M9" t="str">
        <f ca="1"/>
        <v>N/A</v>
      </c>
      <c r="N9" t="str">
        <f ca="1"/>
        <v>N/A</v>
      </c>
      <c r="O9" t="str">
        <f ca="1"/>
        <v>N/A</v>
      </c>
    </row>
    <row r="10" spans="1:15">
      <c r="B10" t="str">
        <f ca="1"/>
        <v>Major</v>
      </c>
      <c r="C10" t="str">
        <f ca="1"/>
        <v>Major</v>
      </c>
      <c r="D10" t="str">
        <f ca="1"/>
        <v>Critical</v>
      </c>
      <c r="E10" t="str">
        <f ca="1"/>
        <v>Major</v>
      </c>
      <c r="F10" t="str">
        <f ca="1"/>
        <v>Major</v>
      </c>
      <c r="G10">
        <f ca="1"/>
        <v>0</v>
      </c>
      <c r="H10" t="str">
        <f ca="1"/>
        <v>Major</v>
      </c>
      <c r="I10" t="str">
        <f ca="1"/>
        <v>Major</v>
      </c>
      <c r="J10" t="str">
        <f ca="1"/>
        <v>Major</v>
      </c>
      <c r="K10" t="str">
        <f ca="1"/>
        <v>Minor</v>
      </c>
      <c r="L10" t="str">
        <f ca="1"/>
        <v>Minor</v>
      </c>
      <c r="M10" t="str">
        <f ca="1"/>
        <v>Major</v>
      </c>
      <c r="N10" t="str">
        <f ca="1"/>
        <v>Minor</v>
      </c>
      <c r="O10" t="str">
        <f ca="1"/>
        <v>Minor</v>
      </c>
    </row>
    <row r="11" spans="1:15">
      <c r="B11" t="str">
        <f ca="1"/>
        <v>Major</v>
      </c>
      <c r="C11" t="str">
        <f ca="1"/>
        <v>Major</v>
      </c>
      <c r="D11" t="str">
        <f ca="1"/>
        <v>Minor</v>
      </c>
      <c r="E11" t="str">
        <f ca="1"/>
        <v>Major</v>
      </c>
      <c r="F11" t="str">
        <f ca="1"/>
        <v>Minor</v>
      </c>
      <c r="G11" t="str">
        <f ca="1"/>
        <v>Major</v>
      </c>
      <c r="H11" t="str">
        <f ca="1"/>
        <v>Major</v>
      </c>
      <c r="I11" t="str">
        <f ca="1"/>
        <v>Minor</v>
      </c>
      <c r="J11" t="str">
        <f ca="1"/>
        <v>Major</v>
      </c>
      <c r="K11" t="str">
        <f ca="1"/>
        <v>Minor</v>
      </c>
      <c r="L11" t="str">
        <f ca="1"/>
        <v>Major</v>
      </c>
      <c r="M11" t="str">
        <f ca="1"/>
        <v>Major</v>
      </c>
      <c r="N11" t="str">
        <f ca="1"/>
        <v>Minor</v>
      </c>
      <c r="O11" t="str">
        <f ca="1"/>
        <v>Major</v>
      </c>
    </row>
    <row r="12" spans="1:15">
      <c r="B12" t="str">
        <f ca="1"/>
        <v>Critical</v>
      </c>
      <c r="C12" t="str">
        <f ca="1"/>
        <v>Major</v>
      </c>
      <c r="D12" t="str">
        <f ca="1"/>
        <v>Major</v>
      </c>
      <c r="E12" t="str">
        <f ca="1"/>
        <v>Major</v>
      </c>
      <c r="F12" t="str">
        <f ca="1"/>
        <v>Minor</v>
      </c>
      <c r="G12" t="str">
        <f ca="1"/>
        <v>Critical</v>
      </c>
      <c r="H12" t="str">
        <f ca="1"/>
        <v>Major</v>
      </c>
      <c r="I12" t="str">
        <f ca="1"/>
        <v>Minor</v>
      </c>
      <c r="J12" t="str">
        <f ca="1"/>
        <v>Minor</v>
      </c>
      <c r="K12" t="str">
        <f ca="1"/>
        <v>Minor</v>
      </c>
      <c r="L12" t="str">
        <f ca="1"/>
        <v>Minor</v>
      </c>
      <c r="M12" t="str">
        <f ca="1"/>
        <v>Major</v>
      </c>
      <c r="N12" t="str">
        <f ca="1"/>
        <v>Minor</v>
      </c>
      <c r="O12" t="str">
        <f ca="1"/>
        <v>Minor</v>
      </c>
    </row>
    <row r="13" spans="1:15">
      <c r="B13" t="str">
        <f ca="1"/>
        <v>Critical</v>
      </c>
      <c r="C13" t="str">
        <f ca="1"/>
        <v>Critical</v>
      </c>
      <c r="D13" t="str">
        <f ca="1"/>
        <v>Major</v>
      </c>
      <c r="E13" t="str">
        <f ca="1"/>
        <v>Major</v>
      </c>
      <c r="F13" t="str">
        <f ca="1"/>
        <v>Major</v>
      </c>
      <c r="G13" t="str">
        <f ca="1"/>
        <v>Major</v>
      </c>
      <c r="H13" t="str">
        <f ca="1"/>
        <v>Major</v>
      </c>
      <c r="I13" t="str">
        <f ca="1"/>
        <v>Major</v>
      </c>
      <c r="J13" t="str">
        <f ca="1"/>
        <v>Critical</v>
      </c>
      <c r="K13" t="str">
        <f ca="1"/>
        <v>Major</v>
      </c>
      <c r="L13" t="str">
        <f ca="1"/>
        <v>Major</v>
      </c>
      <c r="M13" t="str">
        <f ca="1"/>
        <v>Minor</v>
      </c>
      <c r="N13" t="str">
        <f ca="1"/>
        <v>Minor</v>
      </c>
      <c r="O13" t="str">
        <f ca="1"/>
        <v>Minor</v>
      </c>
    </row>
    <row r="14" spans="1:15">
      <c r="B14" t="str">
        <f ca="1"/>
        <v>Major</v>
      </c>
      <c r="C14" t="str">
        <f ca="1"/>
        <v>Critical</v>
      </c>
      <c r="D14" t="str">
        <f ca="1"/>
        <v>Critical</v>
      </c>
      <c r="E14" t="str">
        <f ca="1"/>
        <v>Major</v>
      </c>
      <c r="F14" t="str">
        <f ca="1"/>
        <v>Critical</v>
      </c>
      <c r="G14" t="str">
        <f ca="1"/>
        <v>Critical</v>
      </c>
      <c r="H14" t="str">
        <f ca="1"/>
        <v>Critical</v>
      </c>
      <c r="I14" t="str">
        <f ca="1"/>
        <v>Critical</v>
      </c>
      <c r="J14" t="str">
        <f ca="1"/>
        <v>Critical</v>
      </c>
      <c r="K14" t="str">
        <f ca="1"/>
        <v>Major</v>
      </c>
      <c r="L14" t="str">
        <f ca="1"/>
        <v>Major</v>
      </c>
      <c r="M14" t="str">
        <f ca="1"/>
        <v>Critical</v>
      </c>
      <c r="N14" t="str">
        <f ca="1"/>
        <v>Critical</v>
      </c>
      <c r="O14" t="str">
        <f ca="1"/>
        <v>Major</v>
      </c>
    </row>
    <row r="15" spans="1:15">
      <c r="B15" t="str">
        <f ca="1"/>
        <v>Critical</v>
      </c>
      <c r="C15" t="str">
        <f ca="1"/>
        <v>Major</v>
      </c>
      <c r="D15" t="str">
        <f ca="1"/>
        <v>Critical</v>
      </c>
      <c r="E15" t="str">
        <f ca="1"/>
        <v>Critical</v>
      </c>
      <c r="F15" t="str">
        <f ca="1"/>
        <v>Minor</v>
      </c>
      <c r="G15" t="str">
        <f ca="1"/>
        <v>Critical</v>
      </c>
      <c r="H15" t="str">
        <f ca="1"/>
        <v>Major</v>
      </c>
      <c r="I15" t="str">
        <f ca="1"/>
        <v>Major</v>
      </c>
      <c r="J15" t="str">
        <f ca="1"/>
        <v>Major</v>
      </c>
      <c r="K15" t="str">
        <f ca="1"/>
        <v>Minor</v>
      </c>
      <c r="L15" t="str">
        <f ca="1"/>
        <v>Minor</v>
      </c>
      <c r="M15" t="str">
        <f ca="1"/>
        <v>Minor</v>
      </c>
      <c r="N15" t="str">
        <f ca="1"/>
        <v>Major</v>
      </c>
      <c r="O15" t="str">
        <f ca="1"/>
        <v>Minor</v>
      </c>
    </row>
    <row r="16" spans="1:15">
      <c r="B16" t="str">
        <f ca="1"/>
        <v>Critical</v>
      </c>
      <c r="C16" t="str">
        <f ca="1"/>
        <v>N/A</v>
      </c>
      <c r="D16" t="str">
        <f ca="1"/>
        <v>Major</v>
      </c>
      <c r="E16" t="str">
        <f ca="1"/>
        <v>Critical</v>
      </c>
      <c r="F16" t="str">
        <f ca="1"/>
        <v>Major</v>
      </c>
      <c r="G16" t="str">
        <f ca="1"/>
        <v>Minor</v>
      </c>
      <c r="H16" t="str">
        <f ca="1"/>
        <v>Minor</v>
      </c>
      <c r="I16" t="str">
        <f ca="1"/>
        <v>Critical</v>
      </c>
      <c r="J16" t="str">
        <f ca="1"/>
        <v>N/A</v>
      </c>
      <c r="K16" t="str">
        <f ca="1"/>
        <v>N/A</v>
      </c>
      <c r="L16" t="str">
        <f ca="1"/>
        <v>N/A</v>
      </c>
      <c r="M16" t="str">
        <f ca="1"/>
        <v>N/A</v>
      </c>
      <c r="N16" t="str">
        <f ca="1"/>
        <v>N/A</v>
      </c>
      <c r="O16" t="str">
        <f ca="1"/>
        <v>N/A</v>
      </c>
    </row>
    <row r="17" spans="2:15">
      <c r="B17" t="str">
        <f ca="1"/>
        <v>Critical</v>
      </c>
      <c r="C17" t="str">
        <f ca="1"/>
        <v>Critical</v>
      </c>
      <c r="D17" t="str">
        <f ca="1"/>
        <v>Major</v>
      </c>
      <c r="E17" t="str">
        <f ca="1"/>
        <v>Major</v>
      </c>
      <c r="F17" t="str">
        <f ca="1"/>
        <v>Minor</v>
      </c>
      <c r="G17" t="str">
        <f ca="1"/>
        <v>Critical</v>
      </c>
      <c r="H17" t="str">
        <f ca="1"/>
        <v>Critical</v>
      </c>
      <c r="I17" t="str">
        <f ca="1"/>
        <v>Major</v>
      </c>
      <c r="J17" t="str">
        <f ca="1"/>
        <v>Critical</v>
      </c>
      <c r="K17" t="str">
        <f ca="1"/>
        <v>Major</v>
      </c>
      <c r="L17" t="str">
        <f ca="1"/>
        <v>Minor</v>
      </c>
      <c r="M17" t="str">
        <f ca="1"/>
        <v>Minor</v>
      </c>
      <c r="N17" t="str">
        <f ca="1"/>
        <v>Major</v>
      </c>
      <c r="O17" t="str">
        <f ca="1"/>
        <v>Minor</v>
      </c>
    </row>
    <row r="18" spans="2:15">
      <c r="B18" t="str">
        <f ca="1"/>
        <v>Critical</v>
      </c>
      <c r="C18" t="str">
        <f ca="1"/>
        <v>Major</v>
      </c>
      <c r="D18" t="str">
        <f ca="1"/>
        <v>Major</v>
      </c>
      <c r="E18" t="str">
        <f ca="1"/>
        <v>Major</v>
      </c>
      <c r="F18" t="str">
        <f ca="1"/>
        <v>Minor</v>
      </c>
      <c r="G18" t="str">
        <f ca="1"/>
        <v>Critical</v>
      </c>
      <c r="H18" t="str">
        <f ca="1"/>
        <v>Critical</v>
      </c>
      <c r="I18" t="str">
        <f ca="1"/>
        <v>Major</v>
      </c>
      <c r="J18" t="str">
        <f ca="1"/>
        <v>Critical</v>
      </c>
      <c r="K18" t="str">
        <f ca="1"/>
        <v>Minor</v>
      </c>
      <c r="L18" t="str">
        <f ca="1"/>
        <v>Minor</v>
      </c>
      <c r="M18" t="str">
        <f ca="1"/>
        <v>Major</v>
      </c>
      <c r="N18" t="str">
        <f ca="1"/>
        <v>Critical</v>
      </c>
      <c r="O18" t="str">
        <f ca="1"/>
        <v>Minor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E2E-9D2C-344A-9A72-B68EBF9A12CE}">
  <dimension ref="A3:O18"/>
  <sheetViews>
    <sheetView zoomScale="120" zoomScaleNormal="120" workbookViewId="0">
      <selection activeCell="B4" sqref="B4"/>
    </sheetView>
  </sheetViews>
  <sheetFormatPr defaultColWidth="11.42578125" defaultRowHeight="15"/>
  <sheetData>
    <row r="3" spans="1:15">
      <c r="A3" t="s">
        <v>134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8.3333333333333339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4.666666666666667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3.75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5.666666666666667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4.833333333333333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4.333333333333333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1.25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3.25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3.8333333333333335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0.66666666666666663</v>
      </c>
    </row>
    <row r="4" spans="1:15">
      <c r="A4" t="s">
        <v>135</v>
      </c>
      <c r="B4" t="str" cm="1">
        <f t="array" ref="B4">INDEX(B7:B18,MODE(MATCH(B7:B18,B7:B18,0)))</f>
        <v>Critical</v>
      </c>
      <c r="C4" t="str" cm="1">
        <f t="array" ref="C4">INDEX(C7:C18,MODE(MATCH(C7:C18,C7:C18,0)))</f>
        <v>Major</v>
      </c>
      <c r="D4" t="str" cm="1">
        <f t="array" ref="D4">INDEX(D7:D18,MODE(MATCH(D7:D18,D7:D18,0)))</f>
        <v>Major</v>
      </c>
      <c r="E4" t="str" cm="1">
        <f t="array" ref="E4">INDEX(E7:E18,MODE(MATCH(E7:E18,E7:E18,0)))</f>
        <v>Critical</v>
      </c>
      <c r="F4" t="str" cm="1">
        <f t="array" ref="F4">INDEX(F7:F18,MODE(MATCH(F7:F18,F7:F18,0)))</f>
        <v>Critical</v>
      </c>
      <c r="G4" t="str" cm="1">
        <f t="array" ref="G4">INDEX(G7:G18,MODE(MATCH(G7:G18,G7:G18,0)))</f>
        <v>Major</v>
      </c>
      <c r="H4" t="str" cm="1">
        <f t="array" ref="H4">INDEX(H7:H18,MODE(MATCH(H7:H18,H7:H18,0)))</f>
        <v>Critical</v>
      </c>
      <c r="I4" t="str" cm="1">
        <f t="array" ref="I4">INDEX(I7:I18,MODE(MATCH(I7:I18,I7:I18,0)))</f>
        <v>Major</v>
      </c>
      <c r="J4" t="str" cm="1">
        <f t="array" ref="J4">INDEX(J7:J18,MODE(MATCH(J7:J18,J7:J18,0)))</f>
        <v>Minor</v>
      </c>
      <c r="K4" t="str" cm="1">
        <f t="array" ref="K4">INDEX(K7:K18,MODE(MATCH(K7:K18,K7:K18,0)))</f>
        <v>Minor</v>
      </c>
      <c r="L4" t="str" cm="1">
        <f t="array" ref="L4">INDEX(L7:L18,MODE(MATCH(L7:L18,L7:L18,0)))</f>
        <v>Major</v>
      </c>
      <c r="M4" t="str" cm="1">
        <f t="array" ref="M4">INDEX(M7:M18,MODE(MATCH(M7:M18,M7:M18,0)))</f>
        <v>Critical</v>
      </c>
      <c r="N4" t="str" cm="1">
        <f t="array" ref="N4">INDEX(N7:N18,MODE(MATCH(N7:N18,N7:N18,0)))</f>
        <v>Major</v>
      </c>
      <c r="O4" t="str" cm="1">
        <f t="array" ref="O4">INDEX(O7:O18,MODE(MATCH(O7:O18,O7:O18,0)))</f>
        <v>N/A</v>
      </c>
    </row>
    <row r="5" spans="1:15">
      <c r="A5" t="s">
        <v>136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3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1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9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0</v>
      </c>
    </row>
    <row r="6" spans="1:15" s="3" customFormat="1">
      <c r="B6" s="3" t="str" cm="1">
        <f t="array" aca="1" ref="B6:O18" ca="1">Svar[[#All],[Sensor Technology5]:[Ethics and Regulations5]]</f>
        <v>Sensor Technology5</v>
      </c>
      <c r="C6" s="3" t="str">
        <f ca="1"/>
        <v>Collaborative systems5</v>
      </c>
      <c r="D6" s="3" t="str">
        <f ca="1"/>
        <v>Technologies enabling mobility5</v>
      </c>
      <c r="E6" s="3" t="str">
        <f ca="1"/>
        <v>Control systems and algorithms5</v>
      </c>
      <c r="F6" s="3" t="str">
        <f ca="1"/>
        <v>Localization and mapping5</v>
      </c>
      <c r="G6" s="3" t="str">
        <f ca="1"/>
        <v>Sensor Fusion5</v>
      </c>
      <c r="H6" s="3" t="str">
        <f ca="1"/>
        <v>AI and Machine Learning5</v>
      </c>
      <c r="I6" s="3" t="str">
        <f ca="1"/>
        <v>Edge computing5</v>
      </c>
      <c r="J6" s="3" t="str">
        <f ca="1"/>
        <v>Communications and networking5</v>
      </c>
      <c r="K6" s="3" t="str">
        <f ca="1"/>
        <v>Energy Management5</v>
      </c>
      <c r="L6" s="3" t="str">
        <f ca="1"/>
        <v>Simulation and modeling5</v>
      </c>
      <c r="M6" s="3" t="str">
        <f ca="1"/>
        <v>Human Machine Interaction5</v>
      </c>
      <c r="N6" s="3" t="str">
        <f ca="1"/>
        <v>Cybersecurity5</v>
      </c>
      <c r="O6" s="3" t="str">
        <f ca="1"/>
        <v>Ethics and Regulations5</v>
      </c>
    </row>
    <row r="7" spans="1:15">
      <c r="B7" t="str">
        <f ca="1"/>
        <v>Critical</v>
      </c>
      <c r="C7" t="str">
        <f ca="1"/>
        <v>Minor</v>
      </c>
      <c r="D7" t="str">
        <f ca="1"/>
        <v>N/A</v>
      </c>
      <c r="E7" t="str">
        <f ca="1"/>
        <v>Critical</v>
      </c>
      <c r="F7" t="str">
        <f ca="1"/>
        <v>Major</v>
      </c>
      <c r="G7" t="str">
        <f ca="1"/>
        <v>Major</v>
      </c>
      <c r="H7" t="str">
        <f ca="1"/>
        <v>Critical</v>
      </c>
      <c r="I7" t="str">
        <f ca="1"/>
        <v>Major</v>
      </c>
      <c r="J7" t="str">
        <f ca="1"/>
        <v>Minor</v>
      </c>
      <c r="K7" t="str">
        <f ca="1"/>
        <v>N/A</v>
      </c>
      <c r="L7" t="str">
        <f ca="1"/>
        <v>Minor</v>
      </c>
      <c r="M7" t="str">
        <f ca="1"/>
        <v>Critical</v>
      </c>
      <c r="N7" t="str">
        <f ca="1"/>
        <v>Major</v>
      </c>
      <c r="O7" t="str">
        <f ca="1"/>
        <v>N/A</v>
      </c>
    </row>
    <row r="8" spans="1:15">
      <c r="B8" t="str">
        <f ca="1"/>
        <v>Critical</v>
      </c>
      <c r="C8" t="str">
        <f ca="1"/>
        <v>Major</v>
      </c>
      <c r="D8" t="str">
        <f ca="1"/>
        <v>Major</v>
      </c>
      <c r="E8" t="str">
        <f ca="1"/>
        <v>Minor</v>
      </c>
      <c r="F8" t="str">
        <f ca="1"/>
        <v>Major</v>
      </c>
      <c r="G8" t="str">
        <f ca="1"/>
        <v>Critical</v>
      </c>
      <c r="H8" t="str">
        <f ca="1"/>
        <v>Critical</v>
      </c>
      <c r="I8" t="str">
        <f ca="1"/>
        <v>Minor</v>
      </c>
      <c r="J8" t="str">
        <f ca="1"/>
        <v>Critical</v>
      </c>
      <c r="K8" t="str">
        <f ca="1"/>
        <v>Minor</v>
      </c>
      <c r="L8" t="str">
        <f ca="1"/>
        <v>Critical</v>
      </c>
      <c r="M8" t="str">
        <f ca="1"/>
        <v>Minor</v>
      </c>
      <c r="N8" t="str">
        <f ca="1"/>
        <v>Major</v>
      </c>
      <c r="O8" t="str">
        <f ca="1"/>
        <v>Minor</v>
      </c>
    </row>
    <row r="9" spans="1:15">
      <c r="B9" t="str">
        <f ca="1"/>
        <v>Minor</v>
      </c>
      <c r="C9" t="str">
        <f ca="1"/>
        <v>Minor</v>
      </c>
      <c r="D9" t="str">
        <f ca="1"/>
        <v>Minor</v>
      </c>
      <c r="E9" t="str">
        <f ca="1"/>
        <v>Critical</v>
      </c>
      <c r="F9" t="str">
        <f ca="1"/>
        <v>Critical</v>
      </c>
      <c r="G9" t="str">
        <f ca="1"/>
        <v>Minor</v>
      </c>
      <c r="H9" t="str">
        <f ca="1"/>
        <v>Critical</v>
      </c>
      <c r="I9" t="str">
        <f ca="1"/>
        <v>N/A</v>
      </c>
      <c r="J9" t="str">
        <f ca="1"/>
        <v>Minor</v>
      </c>
      <c r="K9" t="str">
        <f ca="1"/>
        <v>N/A</v>
      </c>
      <c r="L9" t="str">
        <f ca="1"/>
        <v>Minor</v>
      </c>
      <c r="M9" t="str">
        <f ca="1"/>
        <v>N/A</v>
      </c>
      <c r="N9" t="str">
        <f ca="1"/>
        <v>N/A</v>
      </c>
      <c r="O9" t="str">
        <f ca="1"/>
        <v>N/A</v>
      </c>
    </row>
    <row r="10" spans="1:15">
      <c r="B10" t="str">
        <f ca="1"/>
        <v>Critical</v>
      </c>
      <c r="C10" t="str">
        <f ca="1"/>
        <v>Major</v>
      </c>
      <c r="D10" t="str">
        <f ca="1"/>
        <v>Minor</v>
      </c>
      <c r="E10" t="str">
        <f ca="1"/>
        <v>Minor</v>
      </c>
      <c r="F10" t="str">
        <f ca="1"/>
        <v>Major</v>
      </c>
      <c r="G10" t="str">
        <f ca="1"/>
        <v>Major</v>
      </c>
      <c r="H10" t="str">
        <f ca="1"/>
        <v>Major</v>
      </c>
      <c r="I10" t="str">
        <f ca="1"/>
        <v>Minor</v>
      </c>
      <c r="J10" t="str">
        <f ca="1"/>
        <v>Major</v>
      </c>
      <c r="K10" t="str">
        <f ca="1"/>
        <v>Minor</v>
      </c>
      <c r="L10" t="str">
        <f ca="1"/>
        <v>Major</v>
      </c>
      <c r="M10" t="str">
        <f ca="1"/>
        <v>Major</v>
      </c>
      <c r="N10" t="str">
        <f ca="1"/>
        <v>Major</v>
      </c>
      <c r="O10" t="str">
        <f ca="1"/>
        <v>Minor</v>
      </c>
    </row>
    <row r="11" spans="1:15">
      <c r="B11" t="str">
        <f ca="1"/>
        <v>Critical</v>
      </c>
      <c r="C11" t="str">
        <f ca="1"/>
        <v>Critical</v>
      </c>
      <c r="D11" t="str">
        <f ca="1"/>
        <v>Minor</v>
      </c>
      <c r="E11" t="str">
        <f ca="1"/>
        <v>Major</v>
      </c>
      <c r="F11" t="str">
        <f ca="1"/>
        <v>Minor</v>
      </c>
      <c r="G11" t="str">
        <f ca="1"/>
        <v>Major</v>
      </c>
      <c r="H11" t="str">
        <f ca="1"/>
        <v>Major</v>
      </c>
      <c r="I11" t="str">
        <f ca="1"/>
        <v>Minor</v>
      </c>
      <c r="J11" t="str">
        <f ca="1"/>
        <v>Major</v>
      </c>
      <c r="K11" t="str">
        <f ca="1"/>
        <v>Minor</v>
      </c>
      <c r="L11" t="str">
        <f ca="1"/>
        <v>Major</v>
      </c>
      <c r="M11" t="str">
        <f ca="1"/>
        <v>Critical</v>
      </c>
      <c r="N11" t="str">
        <f ca="1"/>
        <v>Minor</v>
      </c>
      <c r="O11" t="str">
        <f ca="1"/>
        <v>Major</v>
      </c>
    </row>
    <row r="12" spans="1:15">
      <c r="B12" t="str">
        <f ca="1"/>
        <v>Critical</v>
      </c>
      <c r="C12" t="str">
        <f ca="1"/>
        <v>Major</v>
      </c>
      <c r="D12" t="str">
        <f ca="1"/>
        <v>Major</v>
      </c>
      <c r="E12" t="str">
        <f ca="1"/>
        <v>Major</v>
      </c>
      <c r="F12" t="str">
        <f ca="1"/>
        <v>Critical</v>
      </c>
      <c r="G12" t="str">
        <f ca="1"/>
        <v>Major</v>
      </c>
      <c r="H12" t="str">
        <f ca="1"/>
        <v>Minor</v>
      </c>
      <c r="I12" t="str">
        <f ca="1"/>
        <v>Minor</v>
      </c>
      <c r="J12" t="str">
        <f ca="1"/>
        <v>Minor</v>
      </c>
      <c r="K12" t="str">
        <f ca="1"/>
        <v>Minor</v>
      </c>
      <c r="L12" t="str">
        <f ca="1"/>
        <v>Critical</v>
      </c>
      <c r="M12" t="str">
        <f ca="1"/>
        <v>Major</v>
      </c>
      <c r="N12" t="str">
        <f ca="1"/>
        <v>Minor</v>
      </c>
      <c r="O12" t="str">
        <f ca="1"/>
        <v>N/A</v>
      </c>
    </row>
    <row r="13" spans="1:15">
      <c r="B13" t="str">
        <f ca="1"/>
        <v>Critical</v>
      </c>
      <c r="C13" t="str">
        <f ca="1"/>
        <v>Critical</v>
      </c>
      <c r="D13" t="str">
        <f ca="1"/>
        <v>Major</v>
      </c>
      <c r="E13" t="str">
        <f ca="1"/>
        <v>Major</v>
      </c>
      <c r="F13" t="str">
        <f ca="1"/>
        <v>Critical</v>
      </c>
      <c r="G13" t="str">
        <f ca="1"/>
        <v>Major</v>
      </c>
      <c r="H13" t="str">
        <f ca="1"/>
        <v>Critical</v>
      </c>
      <c r="I13" t="str">
        <f ca="1"/>
        <v>Critical</v>
      </c>
      <c r="J13" t="str">
        <f ca="1"/>
        <v>Major</v>
      </c>
      <c r="K13" t="str">
        <f ca="1"/>
        <v>Major</v>
      </c>
      <c r="L13" t="str">
        <f ca="1"/>
        <v>Major</v>
      </c>
      <c r="M13" t="str">
        <f ca="1"/>
        <v>Minor</v>
      </c>
      <c r="N13" t="str">
        <f ca="1"/>
        <v>Minor</v>
      </c>
      <c r="O13" t="str">
        <f ca="1"/>
        <v>Minor</v>
      </c>
    </row>
    <row r="14" spans="1:15">
      <c r="B14" t="str">
        <f ca="1"/>
        <v>Critical</v>
      </c>
      <c r="C14" t="str">
        <f ca="1"/>
        <v>Critical</v>
      </c>
      <c r="D14" t="str">
        <f ca="1"/>
        <v>Critical</v>
      </c>
      <c r="E14" t="str">
        <f ca="1"/>
        <v>Critical</v>
      </c>
      <c r="F14" t="str">
        <f ca="1"/>
        <v>Critical</v>
      </c>
      <c r="G14" t="str">
        <f ca="1"/>
        <v>Critical</v>
      </c>
      <c r="H14" t="str">
        <f ca="1"/>
        <v>Critical</v>
      </c>
      <c r="I14" t="str">
        <f ca="1"/>
        <v>Critical</v>
      </c>
      <c r="J14" t="str">
        <f ca="1"/>
        <v>Critical</v>
      </c>
      <c r="K14" t="str">
        <f ca="1"/>
        <v>Major</v>
      </c>
      <c r="L14" t="str">
        <f ca="1"/>
        <v>Major</v>
      </c>
      <c r="M14" t="str">
        <f ca="1"/>
        <v>Critical</v>
      </c>
      <c r="N14" t="str">
        <f ca="1"/>
        <v>Critical</v>
      </c>
      <c r="O14" t="str">
        <f ca="1"/>
        <v>Minor</v>
      </c>
    </row>
    <row r="15" spans="1:15">
      <c r="B15" t="str">
        <f ca="1"/>
        <v>Critical</v>
      </c>
      <c r="C15" t="str">
        <f ca="1"/>
        <v>Critical</v>
      </c>
      <c r="D15" t="str">
        <f ca="1"/>
        <v>Critical</v>
      </c>
      <c r="E15" t="str">
        <f ca="1"/>
        <v>Critical</v>
      </c>
      <c r="F15" t="str">
        <f ca="1"/>
        <v>Minor</v>
      </c>
      <c r="G15" t="str">
        <f ca="1"/>
        <v>Critical</v>
      </c>
      <c r="H15" t="str">
        <f ca="1"/>
        <v>Major</v>
      </c>
      <c r="I15" t="str">
        <f ca="1"/>
        <v>Major</v>
      </c>
      <c r="J15" t="str">
        <f ca="1"/>
        <v>Major</v>
      </c>
      <c r="K15" t="str">
        <f ca="1"/>
        <v>Minor</v>
      </c>
      <c r="L15" t="str">
        <f ca="1"/>
        <v>Minor</v>
      </c>
      <c r="M15" t="str">
        <f ca="1"/>
        <v>Minor</v>
      </c>
      <c r="N15" t="str">
        <f ca="1"/>
        <v>Major</v>
      </c>
      <c r="O15" t="str">
        <f ca="1"/>
        <v>N/A</v>
      </c>
    </row>
    <row r="16" spans="1:15">
      <c r="B16" t="str">
        <f ca="1"/>
        <v>Critical</v>
      </c>
      <c r="C16" t="str">
        <f ca="1"/>
        <v>Major</v>
      </c>
      <c r="D16" t="str">
        <f ca="1"/>
        <v>Critical</v>
      </c>
      <c r="E16" t="str">
        <f ca="1"/>
        <v>Critical</v>
      </c>
      <c r="F16" t="str">
        <f ca="1"/>
        <v>Critical</v>
      </c>
      <c r="G16" t="str">
        <f ca="1"/>
        <v>Major</v>
      </c>
      <c r="H16" t="str">
        <f ca="1"/>
        <v>Minor</v>
      </c>
      <c r="I16" t="str">
        <f ca="1"/>
        <v>Critical</v>
      </c>
      <c r="J16" t="str">
        <f ca="1"/>
        <v>Minor</v>
      </c>
      <c r="K16" t="str">
        <f ca="1"/>
        <v>N/A</v>
      </c>
      <c r="L16" t="str">
        <f ca="1"/>
        <v>N/A</v>
      </c>
      <c r="M16" t="str">
        <f ca="1"/>
        <v>N/A</v>
      </c>
      <c r="N16" t="str">
        <f ca="1"/>
        <v>N/A</v>
      </c>
      <c r="O16" t="str">
        <f ca="1"/>
        <v>N/A</v>
      </c>
    </row>
    <row r="17" spans="2:15">
      <c r="B17" t="str">
        <f ca="1"/>
        <v>Critical</v>
      </c>
      <c r="C17" t="str">
        <f ca="1"/>
        <v>Major</v>
      </c>
      <c r="D17" t="str">
        <f ca="1"/>
        <v>Major</v>
      </c>
      <c r="E17" t="str">
        <f ca="1"/>
        <v>Major</v>
      </c>
      <c r="F17" t="str">
        <f ca="1"/>
        <v>Minor</v>
      </c>
      <c r="G17" t="str">
        <f ca="1"/>
        <v>Major</v>
      </c>
      <c r="H17" t="str">
        <f ca="1"/>
        <v>Minor</v>
      </c>
      <c r="I17" t="str">
        <f ca="1"/>
        <v>Major</v>
      </c>
      <c r="J17" t="str">
        <f ca="1"/>
        <v>Critical</v>
      </c>
      <c r="K17" t="str">
        <f ca="1"/>
        <v>Minor</v>
      </c>
      <c r="L17" t="str">
        <f ca="1"/>
        <v>Major</v>
      </c>
      <c r="M17" t="str">
        <f ca="1"/>
        <v>Minor</v>
      </c>
      <c r="N17" t="str">
        <f ca="1"/>
        <v>Minor</v>
      </c>
      <c r="O17" t="str">
        <f ca="1"/>
        <v>Minor</v>
      </c>
    </row>
    <row r="18" spans="2:15">
      <c r="B18" t="str">
        <f ca="1"/>
        <v>Critical</v>
      </c>
      <c r="C18" t="str">
        <f ca="1"/>
        <v>Major</v>
      </c>
      <c r="D18" t="str">
        <f ca="1"/>
        <v>Major</v>
      </c>
      <c r="E18" t="str">
        <f ca="1"/>
        <v>Critical</v>
      </c>
      <c r="F18" t="str">
        <f ca="1"/>
        <v>Minor</v>
      </c>
      <c r="G18" t="str">
        <f ca="1"/>
        <v>Critical</v>
      </c>
      <c r="H18" t="str">
        <f ca="1"/>
        <v>Major</v>
      </c>
      <c r="I18" t="str">
        <f ca="1"/>
        <v>Major</v>
      </c>
      <c r="J18" t="str">
        <f ca="1"/>
        <v>Critical</v>
      </c>
      <c r="K18" t="str">
        <f ca="1"/>
        <v>Major</v>
      </c>
      <c r="L18" t="str">
        <f ca="1"/>
        <v>Major</v>
      </c>
      <c r="M18" t="str">
        <f ca="1"/>
        <v>Critical</v>
      </c>
      <c r="N18" t="str">
        <f ca="1"/>
        <v>Critical</v>
      </c>
      <c r="O18" t="str">
        <f ca="1"/>
        <v>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8BD-5754-C44D-9492-8D7ECAF963BA}">
  <dimension ref="A3:O39"/>
  <sheetViews>
    <sheetView workbookViewId="0">
      <selection activeCell="P10" sqref="P10"/>
    </sheetView>
  </sheetViews>
  <sheetFormatPr defaultColWidth="11.42578125" defaultRowHeight="15"/>
  <sheetData>
    <row r="3" spans="1:15">
      <c r="A3" t="s">
        <v>134</v>
      </c>
      <c r="B3" s="7">
        <f>AVERAGE(B7:B10000)</f>
        <v>4.1818181818181817</v>
      </c>
      <c r="C3" s="7">
        <f t="shared" ref="C3:O3" si="0">AVERAGE(C7:C10000)</f>
        <v>2.25</v>
      </c>
      <c r="D3" s="7">
        <f t="shared" si="0"/>
        <v>3.6666666666666665</v>
      </c>
      <c r="E3" s="7">
        <f t="shared" si="0"/>
        <v>4.3636363636363633</v>
      </c>
      <c r="F3" s="7">
        <f t="shared" si="0"/>
        <v>3.6363636363636362</v>
      </c>
      <c r="G3" s="7">
        <f t="shared" si="0"/>
        <v>3.4545454545454546</v>
      </c>
      <c r="H3" s="7">
        <f t="shared" si="0"/>
        <v>2.0833333333333335</v>
      </c>
      <c r="I3" s="7">
        <f t="shared" si="0"/>
        <v>2.7272727272727271</v>
      </c>
      <c r="J3" s="7">
        <f t="shared" si="0"/>
        <v>3.75</v>
      </c>
      <c r="K3" s="7">
        <f t="shared" si="0"/>
        <v>3.4545454545454546</v>
      </c>
      <c r="L3" s="7">
        <f t="shared" si="0"/>
        <v>3.1818181818181817</v>
      </c>
      <c r="M3" s="7">
        <f t="shared" si="0"/>
        <v>3.1666666666666665</v>
      </c>
      <c r="N3" s="7">
        <f t="shared" si="0"/>
        <v>2.8181818181818183</v>
      </c>
      <c r="O3" s="7">
        <f t="shared" si="0"/>
        <v>2.4</v>
      </c>
    </row>
    <row r="4" spans="1:15">
      <c r="A4" t="s">
        <v>135</v>
      </c>
      <c r="B4">
        <f>MODE(B7:B18)</f>
        <v>4</v>
      </c>
      <c r="C4">
        <f t="shared" ref="C4:N4" si="1">MODE(C7:C18)</f>
        <v>2</v>
      </c>
      <c r="D4">
        <f t="shared" si="1"/>
        <v>3</v>
      </c>
      <c r="E4">
        <f t="shared" si="1"/>
        <v>5</v>
      </c>
      <c r="F4">
        <f t="shared" si="1"/>
        <v>3</v>
      </c>
      <c r="G4">
        <f t="shared" si="1"/>
        <v>3</v>
      </c>
      <c r="H4">
        <f t="shared" si="1"/>
        <v>2</v>
      </c>
      <c r="I4">
        <f t="shared" si="1"/>
        <v>2</v>
      </c>
      <c r="J4">
        <f t="shared" si="1"/>
        <v>4</v>
      </c>
      <c r="K4">
        <f t="shared" si="1"/>
        <v>4</v>
      </c>
      <c r="L4">
        <f t="shared" si="1"/>
        <v>2</v>
      </c>
      <c r="M4">
        <f t="shared" si="1"/>
        <v>3</v>
      </c>
      <c r="N4">
        <f t="shared" si="1"/>
        <v>3</v>
      </c>
      <c r="O4">
        <f>MODE(O7:O18)</f>
        <v>2</v>
      </c>
    </row>
    <row r="5" spans="1: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B6" s="3" t="str" cm="1">
        <f t="array" aca="1" ref="B6:O18" ca="1">Svar[[#All],[Sensor Technology6]:[Ethics and Regulations6]]</f>
        <v>Sensor Technology6</v>
      </c>
      <c r="C6" s="3" t="str">
        <f ca="1"/>
        <v>Collaborative systems6</v>
      </c>
      <c r="D6" s="3" t="str">
        <f ca="1"/>
        <v>Technologies enabling mobility6</v>
      </c>
      <c r="E6" s="3" t="str">
        <f ca="1"/>
        <v>Control systems and algorithms6</v>
      </c>
      <c r="F6" s="3" t="str">
        <f ca="1"/>
        <v>Localization and mapping6</v>
      </c>
      <c r="G6" s="3" t="str">
        <f ca="1"/>
        <v>Sensor Fusion6</v>
      </c>
      <c r="H6" s="3" t="str">
        <f ca="1"/>
        <v>AI and Machine Learning6</v>
      </c>
      <c r="I6" s="3" t="str">
        <f ca="1"/>
        <v>Edge computing6</v>
      </c>
      <c r="J6" s="3" t="str">
        <f ca="1"/>
        <v>Communications and networking6</v>
      </c>
      <c r="K6" s="3" t="str">
        <f ca="1"/>
        <v>Energy Management6</v>
      </c>
      <c r="L6" s="3" t="str">
        <f ca="1"/>
        <v>Simulation and modeling6</v>
      </c>
      <c r="M6" s="3" t="str">
        <f ca="1"/>
        <v>Human Machine Interaction6</v>
      </c>
      <c r="N6" s="3" t="str">
        <f ca="1"/>
        <v>Cybersecurity6</v>
      </c>
      <c r="O6" s="3" t="str">
        <f ca="1"/>
        <v>Ethics and Regulations6</v>
      </c>
    </row>
    <row r="7" spans="1:15">
      <c r="B7" s="7">
        <f ca="1"/>
        <v>4</v>
      </c>
      <c r="C7" s="7">
        <f ca="1"/>
        <v>2</v>
      </c>
      <c r="D7" s="7">
        <f ca="1"/>
        <v>3</v>
      </c>
      <c r="E7" s="7">
        <f ca="1"/>
        <v>5</v>
      </c>
      <c r="F7" s="7">
        <f ca="1"/>
        <v>3</v>
      </c>
      <c r="G7" s="7">
        <f ca="1"/>
        <v>2</v>
      </c>
      <c r="H7" s="7">
        <f ca="1"/>
        <v>1</v>
      </c>
      <c r="I7" s="7">
        <f ca="1"/>
        <v>3</v>
      </c>
      <c r="J7" s="7">
        <f ca="1"/>
        <v>4</v>
      </c>
      <c r="K7" s="7">
        <f ca="1"/>
        <v>4</v>
      </c>
      <c r="L7" s="7">
        <f ca="1"/>
        <v>2</v>
      </c>
      <c r="M7" s="7">
        <f ca="1"/>
        <v>4</v>
      </c>
      <c r="N7" s="7">
        <f ca="1"/>
        <v>3</v>
      </c>
      <c r="O7" s="7">
        <f ca="1"/>
        <v>5</v>
      </c>
    </row>
    <row r="8" spans="1:15">
      <c r="B8" s="7">
        <f ca="1"/>
        <v>4</v>
      </c>
      <c r="C8" s="7">
        <f ca="1"/>
        <v>2</v>
      </c>
      <c r="D8" s="7">
        <f ca="1"/>
        <v>2</v>
      </c>
      <c r="E8" s="7">
        <f ca="1"/>
        <v>5</v>
      </c>
      <c r="F8" s="7">
        <f ca="1"/>
        <v>4</v>
      </c>
      <c r="G8" s="7">
        <f ca="1"/>
        <v>3</v>
      </c>
      <c r="H8" s="7">
        <f ca="1"/>
        <v>2</v>
      </c>
      <c r="I8" s="7">
        <f ca="1"/>
        <v>4</v>
      </c>
      <c r="J8" s="7">
        <f ca="1"/>
        <v>4</v>
      </c>
      <c r="K8" s="7">
        <f ca="1"/>
        <v>5</v>
      </c>
      <c r="L8" s="7">
        <f ca="1"/>
        <v>2</v>
      </c>
      <c r="M8" s="7">
        <f ca="1"/>
        <v>4</v>
      </c>
      <c r="N8" s="7">
        <f ca="1"/>
        <v>3</v>
      </c>
      <c r="O8" s="7" t="str">
        <f ca="1"/>
        <v>Pass</v>
      </c>
    </row>
    <row r="9" spans="1:15">
      <c r="B9" s="7">
        <f ca="1"/>
        <v>5</v>
      </c>
      <c r="C9" s="7">
        <f ca="1"/>
        <v>3</v>
      </c>
      <c r="D9" s="7">
        <f ca="1"/>
        <v>5</v>
      </c>
      <c r="E9" s="7">
        <f ca="1"/>
        <v>3</v>
      </c>
      <c r="F9" s="7" t="str">
        <f ca="1"/>
        <v>Pass</v>
      </c>
      <c r="G9" s="7">
        <f ca="1"/>
        <v>3</v>
      </c>
      <c r="H9" s="7">
        <f ca="1"/>
        <v>2</v>
      </c>
      <c r="I9" s="7" t="str">
        <f ca="1"/>
        <v>Pass</v>
      </c>
      <c r="J9" s="7">
        <f ca="1"/>
        <v>4</v>
      </c>
      <c r="K9" s="7">
        <f ca="1"/>
        <v>4</v>
      </c>
      <c r="L9" s="7">
        <f ca="1"/>
        <v>4</v>
      </c>
      <c r="M9" s="7">
        <f ca="1"/>
        <v>3</v>
      </c>
      <c r="N9" s="7">
        <f ca="1"/>
        <v>2</v>
      </c>
      <c r="O9" s="7">
        <f ca="1"/>
        <v>2</v>
      </c>
    </row>
    <row r="10" spans="1:15">
      <c r="B10" s="7">
        <f ca="1"/>
        <v>4</v>
      </c>
      <c r="C10" s="7">
        <f ca="1"/>
        <v>2</v>
      </c>
      <c r="D10" s="7">
        <f ca="1"/>
        <v>3</v>
      </c>
      <c r="E10" s="7">
        <f ca="1"/>
        <v>5</v>
      </c>
      <c r="F10" s="7">
        <f ca="1"/>
        <v>3</v>
      </c>
      <c r="G10" s="7">
        <f ca="1"/>
        <v>5</v>
      </c>
      <c r="H10" s="7">
        <f ca="1"/>
        <v>2</v>
      </c>
      <c r="I10" s="7">
        <f ca="1"/>
        <v>2</v>
      </c>
      <c r="J10" s="7">
        <f ca="1"/>
        <v>4</v>
      </c>
      <c r="K10" s="7">
        <f ca="1"/>
        <v>3</v>
      </c>
      <c r="L10" s="7">
        <f ca="1"/>
        <v>4</v>
      </c>
      <c r="M10" s="7">
        <f ca="1"/>
        <v>3</v>
      </c>
      <c r="N10" s="7">
        <f ca="1"/>
        <v>3</v>
      </c>
      <c r="O10" s="7">
        <f ca="1"/>
        <v>2</v>
      </c>
    </row>
    <row r="11" spans="1:15">
      <c r="B11" s="7">
        <f ca="1"/>
        <v>4</v>
      </c>
      <c r="C11" s="7">
        <f ca="1"/>
        <v>5</v>
      </c>
      <c r="D11" s="7">
        <f ca="1"/>
        <v>5</v>
      </c>
      <c r="E11" s="7">
        <f ca="1"/>
        <v>5</v>
      </c>
      <c r="F11" s="7">
        <f ca="1"/>
        <v>5</v>
      </c>
      <c r="G11" s="7">
        <f ca="1"/>
        <v>5</v>
      </c>
      <c r="H11" s="7">
        <f ca="1"/>
        <v>2</v>
      </c>
      <c r="I11" s="7">
        <f ca="1"/>
        <v>2</v>
      </c>
      <c r="J11" s="7">
        <f ca="1"/>
        <v>5</v>
      </c>
      <c r="K11" s="7">
        <f ca="1"/>
        <v>4</v>
      </c>
      <c r="L11" s="7">
        <f ca="1"/>
        <v>5</v>
      </c>
      <c r="M11" s="7">
        <f ca="1"/>
        <v>4</v>
      </c>
      <c r="N11" s="7">
        <f ca="1"/>
        <v>4</v>
      </c>
      <c r="O11" s="7">
        <f ca="1"/>
        <v>4</v>
      </c>
    </row>
    <row r="12" spans="1:15">
      <c r="B12" s="7">
        <f ca="1"/>
        <v>5</v>
      </c>
      <c r="C12" s="7">
        <f ca="1"/>
        <v>2</v>
      </c>
      <c r="D12" s="7">
        <f ca="1"/>
        <v>5</v>
      </c>
      <c r="E12" s="7">
        <f ca="1"/>
        <v>5</v>
      </c>
      <c r="F12" s="7">
        <f ca="1"/>
        <v>5</v>
      </c>
      <c r="G12" s="7">
        <f ca="1"/>
        <v>4</v>
      </c>
      <c r="H12" s="7">
        <f ca="1"/>
        <v>3</v>
      </c>
      <c r="I12" s="7">
        <f ca="1"/>
        <v>3</v>
      </c>
      <c r="J12" s="7">
        <f ca="1"/>
        <v>5</v>
      </c>
      <c r="K12" s="7">
        <f ca="1"/>
        <v>4</v>
      </c>
      <c r="L12" s="7">
        <f ca="1"/>
        <v>4</v>
      </c>
      <c r="M12" s="7">
        <f ca="1"/>
        <v>4</v>
      </c>
      <c r="N12" s="7">
        <f ca="1"/>
        <v>2</v>
      </c>
      <c r="O12" s="7">
        <f ca="1"/>
        <v>2</v>
      </c>
    </row>
    <row r="13" spans="1:15">
      <c r="B13" s="7">
        <f ca="1"/>
        <v>4</v>
      </c>
      <c r="C13" s="7">
        <f ca="1"/>
        <v>1</v>
      </c>
      <c r="D13" s="7">
        <f ca="1"/>
        <v>3</v>
      </c>
      <c r="E13" s="7">
        <f ca="1"/>
        <v>5</v>
      </c>
      <c r="F13" s="7">
        <f ca="1"/>
        <v>5</v>
      </c>
      <c r="G13" s="7">
        <f ca="1"/>
        <v>3</v>
      </c>
      <c r="H13" s="7">
        <f ca="1"/>
        <v>2</v>
      </c>
      <c r="I13" s="7">
        <f ca="1"/>
        <v>4</v>
      </c>
      <c r="J13" s="7">
        <f ca="1"/>
        <v>2</v>
      </c>
      <c r="K13" s="7">
        <f ca="1"/>
        <v>4</v>
      </c>
      <c r="L13" s="7">
        <f ca="1"/>
        <v>3</v>
      </c>
      <c r="M13" s="7">
        <f ca="1"/>
        <v>3</v>
      </c>
      <c r="N13" s="7">
        <f ca="1"/>
        <v>2</v>
      </c>
      <c r="O13" s="7">
        <f ca="1"/>
        <v>2</v>
      </c>
    </row>
    <row r="14" spans="1:15">
      <c r="B14" s="7" t="str">
        <f ca="1"/>
        <v>Pass</v>
      </c>
      <c r="C14" s="7">
        <f ca="1"/>
        <v>2</v>
      </c>
      <c r="D14" s="7">
        <f ca="1"/>
        <v>2</v>
      </c>
      <c r="E14" s="7" t="str">
        <f ca="1"/>
        <v>Pass</v>
      </c>
      <c r="F14" s="7">
        <f ca="1"/>
        <v>3</v>
      </c>
      <c r="G14" s="7" t="str">
        <f ca="1"/>
        <v>Pass</v>
      </c>
      <c r="H14" s="7">
        <f ca="1"/>
        <v>2</v>
      </c>
      <c r="I14" s="7">
        <f ca="1"/>
        <v>2</v>
      </c>
      <c r="J14" s="7">
        <f ca="1"/>
        <v>3</v>
      </c>
      <c r="K14" s="7" t="str">
        <f ca="1"/>
        <v>Pass</v>
      </c>
      <c r="L14" s="7">
        <f ca="1"/>
        <v>2</v>
      </c>
      <c r="M14" s="7">
        <f ca="1"/>
        <v>2</v>
      </c>
      <c r="N14" s="7" t="str">
        <f ca="1"/>
        <v>Pass</v>
      </c>
      <c r="O14" s="7" t="str">
        <f ca="1"/>
        <v>Pass</v>
      </c>
    </row>
    <row r="15" spans="1:15">
      <c r="B15" s="7">
        <f ca="1"/>
        <v>4</v>
      </c>
      <c r="C15" s="7">
        <f ca="1"/>
        <v>2</v>
      </c>
      <c r="D15" s="7">
        <f ca="1"/>
        <v>3</v>
      </c>
      <c r="E15" s="7">
        <f ca="1"/>
        <v>3</v>
      </c>
      <c r="F15" s="7">
        <f ca="1"/>
        <v>3</v>
      </c>
      <c r="G15" s="7">
        <f ca="1"/>
        <v>4</v>
      </c>
      <c r="H15" s="7">
        <f ca="1"/>
        <v>3</v>
      </c>
      <c r="I15" s="7">
        <f ca="1"/>
        <v>3</v>
      </c>
      <c r="J15" s="7">
        <f ca="1"/>
        <v>3</v>
      </c>
      <c r="K15" s="7">
        <f ca="1"/>
        <v>2</v>
      </c>
      <c r="L15" s="7" t="str">
        <f ca="1"/>
        <v>Pass</v>
      </c>
      <c r="M15" s="7">
        <f ca="1"/>
        <v>3</v>
      </c>
      <c r="N15" s="7">
        <f ca="1"/>
        <v>4</v>
      </c>
      <c r="O15" s="7">
        <f ca="1"/>
        <v>2</v>
      </c>
    </row>
    <row r="16" spans="1:15">
      <c r="B16" s="7">
        <f ca="1"/>
        <v>4</v>
      </c>
      <c r="C16" s="7">
        <f ca="1"/>
        <v>2</v>
      </c>
      <c r="D16" s="7">
        <f ca="1"/>
        <v>4</v>
      </c>
      <c r="E16" s="7">
        <f ca="1"/>
        <v>2</v>
      </c>
      <c r="F16" s="7">
        <f ca="1"/>
        <v>3</v>
      </c>
      <c r="G16" s="7">
        <f ca="1"/>
        <v>3</v>
      </c>
      <c r="H16" s="7">
        <f ca="1"/>
        <v>1</v>
      </c>
      <c r="I16" s="7">
        <f ca="1"/>
        <v>2</v>
      </c>
      <c r="J16" s="7">
        <f ca="1"/>
        <v>3</v>
      </c>
      <c r="K16" s="7">
        <f ca="1"/>
        <v>2</v>
      </c>
      <c r="L16" s="7">
        <f ca="1"/>
        <v>2</v>
      </c>
      <c r="M16" s="7">
        <f ca="1"/>
        <v>2</v>
      </c>
      <c r="N16" s="7">
        <f ca="1"/>
        <v>3</v>
      </c>
      <c r="O16" s="7">
        <f ca="1"/>
        <v>1</v>
      </c>
    </row>
    <row r="17" spans="2:15">
      <c r="B17" s="7">
        <f ca="1"/>
        <v>4</v>
      </c>
      <c r="C17" s="7">
        <f ca="1"/>
        <v>2</v>
      </c>
      <c r="D17" s="7">
        <f ca="1"/>
        <v>4</v>
      </c>
      <c r="E17" s="7">
        <f ca="1"/>
        <v>5</v>
      </c>
      <c r="F17" s="7">
        <f ca="1"/>
        <v>3</v>
      </c>
      <c r="G17" s="7">
        <f ca="1"/>
        <v>3</v>
      </c>
      <c r="H17" s="7">
        <f ca="1"/>
        <v>3</v>
      </c>
      <c r="I17" s="7">
        <f ca="1"/>
        <v>3</v>
      </c>
      <c r="J17" s="7">
        <f ca="1"/>
        <v>4</v>
      </c>
      <c r="K17" s="7">
        <f ca="1"/>
        <v>3</v>
      </c>
      <c r="L17" s="7">
        <f ca="1"/>
        <v>4</v>
      </c>
      <c r="M17" s="7">
        <f ca="1"/>
        <v>3</v>
      </c>
      <c r="N17" s="7">
        <f ca="1"/>
        <v>3</v>
      </c>
      <c r="O17" s="7">
        <f ca="1"/>
        <v>2</v>
      </c>
    </row>
    <row r="18" spans="2:15">
      <c r="B18" s="7">
        <f ca="1"/>
        <v>4</v>
      </c>
      <c r="C18" s="7">
        <f ca="1"/>
        <v>2</v>
      </c>
      <c r="D18" s="7">
        <f ca="1"/>
        <v>5</v>
      </c>
      <c r="E18" s="7">
        <f ca="1"/>
        <v>5</v>
      </c>
      <c r="F18" s="7">
        <f ca="1"/>
        <v>3</v>
      </c>
      <c r="G18" s="7">
        <f ca="1"/>
        <v>3</v>
      </c>
      <c r="H18" s="7">
        <f ca="1"/>
        <v>2</v>
      </c>
      <c r="I18" s="7">
        <f ca="1"/>
        <v>2</v>
      </c>
      <c r="J18" s="7">
        <f ca="1"/>
        <v>4</v>
      </c>
      <c r="K18" s="7">
        <f ca="1"/>
        <v>3</v>
      </c>
      <c r="L18" s="7">
        <f ca="1"/>
        <v>3</v>
      </c>
      <c r="M18" s="7">
        <f ca="1"/>
        <v>3</v>
      </c>
      <c r="N18" s="7">
        <f ca="1"/>
        <v>2</v>
      </c>
      <c r="O18" s="7">
        <f ca="1"/>
        <v>2</v>
      </c>
    </row>
    <row r="21" spans="2: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/>
  <sheetData>
    <row r="1" spans="1:1">
      <c r="A1" t="s">
        <v>137</v>
      </c>
    </row>
    <row r="2" spans="1:1">
      <c r="A2" t="s">
        <v>138</v>
      </c>
    </row>
    <row r="3" spans="1:1">
      <c r="A3" t="s">
        <v>139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B21DCB732F554E987E9492B21347DB" ma:contentTypeVersion="10" ma:contentTypeDescription="Skapa ett nytt dokument." ma:contentTypeScope="" ma:versionID="bfbc4f1336637a71548d0312365bfd65">
  <xsd:schema xmlns:xsd="http://www.w3.org/2001/XMLSchema" xmlns:xs="http://www.w3.org/2001/XMLSchema" xmlns:p="http://schemas.microsoft.com/office/2006/metadata/properties" xmlns:ns2="dc4417ab-57e7-4e1c-9da8-e07bf8fce2aa" xmlns:ns3="a6949cbf-6185-4000-ad09-6ccd2758cad5" targetNamespace="http://schemas.microsoft.com/office/2006/metadata/properties" ma:root="true" ma:fieldsID="7a9fc7021594913e7ea907481551a91b" ns2:_="" ns3:_="">
    <xsd:import namespace="dc4417ab-57e7-4e1c-9da8-e07bf8fce2aa"/>
    <xsd:import namespace="a6949cbf-6185-4000-ad09-6ccd2758c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417ab-57e7-4e1c-9da8-e07bf8fce2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49cbf-6185-4000-ad09-6ccd2758cad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60626f-a98a-49ce-afd0-a4d93adff172}" ma:internalName="TaxCatchAll" ma:showField="CatchAllData" ma:web="a6949cbf-6185-4000-ad09-6ccd2758ca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4417ab-57e7-4e1c-9da8-e07bf8fce2aa">
      <Terms xmlns="http://schemas.microsoft.com/office/infopath/2007/PartnerControls"/>
    </lcf76f155ced4ddcb4097134ff3c332f>
    <TaxCatchAll xmlns="a6949cbf-6185-4000-ad09-6ccd2758ca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FDB04A-9560-4CE6-9E67-F5F28406E0F8}"/>
</file>

<file path=customXml/itemProps2.xml><?xml version="1.0" encoding="utf-8"?>
<ds:datastoreItem xmlns:ds="http://schemas.openxmlformats.org/officeDocument/2006/customXml" ds:itemID="{60013D14-2CBB-4465-8219-EFB55907661B}"/>
</file>

<file path=customXml/itemProps3.xml><?xml version="1.0" encoding="utf-8"?>
<ds:datastoreItem xmlns:ds="http://schemas.openxmlformats.org/officeDocument/2006/customXml" ds:itemID="{B76B859D-A811-4493-84DA-CB431A622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SharePoint-program</cp:lastModifiedBy>
  <cp:revision/>
  <dcterms:created xsi:type="dcterms:W3CDTF">2023-03-14T09:34:37Z</dcterms:created>
  <dcterms:modified xsi:type="dcterms:W3CDTF">2023-05-02T13:37:15Z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0x010100C3B21DCB732F554E987E9492B21347DB</vt:lpwstr>
  </property>
  <property fmtid="{D5CDD505-2E9C-101B-9397-08002B2CF9AE}" pid="11" name="MediaServiceImageTags">
    <vt:lpwstr/>
  </property>
</Properties>
</file>