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PERFORMANCE COMPARISON/"/>
    </mc:Choice>
  </mc:AlternateContent>
  <xr:revisionPtr revIDLastSave="0" documentId="8_{BBF4D967-5CF2-4646-81E7-5445537A1C97}" xr6:coauthVersionLast="46" xr6:coauthVersionMax="46" xr10:uidLastSave="{00000000-0000-0000-0000-000000000000}"/>
  <bookViews>
    <workbookView xWindow="7260" yWindow="3580" windowWidth="27240" windowHeight="16440" activeTab="4" xr2:uid="{3C81DC50-E642-394E-8C53-C7A1949BB253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5" l="1"/>
  <c r="X7" i="5"/>
  <c r="W7" i="5"/>
  <c r="V7" i="5"/>
  <c r="U7" i="5"/>
  <c r="Y6" i="5"/>
  <c r="X6" i="5"/>
  <c r="W6" i="5"/>
  <c r="V6" i="5"/>
  <c r="U6" i="5"/>
  <c r="Y5" i="5"/>
  <c r="X5" i="5"/>
  <c r="W5" i="5"/>
  <c r="V5" i="5"/>
  <c r="U5" i="5"/>
  <c r="Y4" i="5"/>
  <c r="X4" i="5"/>
  <c r="W4" i="5"/>
  <c r="V4" i="5"/>
  <c r="U4" i="5"/>
  <c r="Y3" i="5"/>
  <c r="X3" i="5"/>
  <c r="W3" i="5"/>
  <c r="V3" i="5"/>
  <c r="U3" i="5"/>
  <c r="Y2" i="5"/>
  <c r="X2" i="5"/>
  <c r="W2" i="5"/>
  <c r="V2" i="5"/>
  <c r="U2" i="5"/>
  <c r="X7" i="4"/>
  <c r="W7" i="4"/>
  <c r="V7" i="4"/>
  <c r="U7" i="4"/>
  <c r="T7" i="4"/>
  <c r="X6" i="4"/>
  <c r="W6" i="4"/>
  <c r="V6" i="4"/>
  <c r="U6" i="4"/>
  <c r="T6" i="4"/>
  <c r="X5" i="4"/>
  <c r="W5" i="4"/>
  <c r="V5" i="4"/>
  <c r="U5" i="4"/>
  <c r="T5" i="4"/>
  <c r="X4" i="4"/>
  <c r="W4" i="4"/>
  <c r="V4" i="4"/>
  <c r="U4" i="4"/>
  <c r="T4" i="4"/>
  <c r="X3" i="4"/>
  <c r="W3" i="4"/>
  <c r="V3" i="4"/>
  <c r="U3" i="4"/>
  <c r="T3" i="4"/>
  <c r="X2" i="4"/>
  <c r="W2" i="4"/>
  <c r="V2" i="4"/>
  <c r="U2" i="4"/>
  <c r="T2" i="4"/>
  <c r="X7" i="3"/>
  <c r="W7" i="3"/>
  <c r="V7" i="3"/>
  <c r="U7" i="3"/>
  <c r="T7" i="3"/>
  <c r="X6" i="3"/>
  <c r="W6" i="3"/>
  <c r="V6" i="3"/>
  <c r="U6" i="3"/>
  <c r="T6" i="3"/>
  <c r="X5" i="3"/>
  <c r="W5" i="3"/>
  <c r="V5" i="3"/>
  <c r="U5" i="3"/>
  <c r="T5" i="3"/>
  <c r="X4" i="3"/>
  <c r="W4" i="3"/>
  <c r="V4" i="3"/>
  <c r="U4" i="3"/>
  <c r="T4" i="3"/>
  <c r="X3" i="3"/>
  <c r="W3" i="3"/>
  <c r="V3" i="3"/>
  <c r="U3" i="3"/>
  <c r="T3" i="3"/>
  <c r="X2" i="3"/>
  <c r="W2" i="3"/>
  <c r="V2" i="3"/>
  <c r="U2" i="3"/>
  <c r="T2" i="3"/>
  <c r="X7" i="2"/>
  <c r="W7" i="2"/>
  <c r="V7" i="2"/>
  <c r="U7" i="2"/>
  <c r="T7" i="2"/>
  <c r="X6" i="2"/>
  <c r="W6" i="2"/>
  <c r="V6" i="2"/>
  <c r="U6" i="2"/>
  <c r="T6" i="2"/>
  <c r="X5" i="2"/>
  <c r="W5" i="2"/>
  <c r="V5" i="2"/>
  <c r="U5" i="2"/>
  <c r="T5" i="2"/>
  <c r="X4" i="2"/>
  <c r="W4" i="2"/>
  <c r="V4" i="2"/>
  <c r="U4" i="2"/>
  <c r="T4" i="2"/>
  <c r="X3" i="2"/>
  <c r="W3" i="2"/>
  <c r="V3" i="2"/>
  <c r="U3" i="2"/>
  <c r="T3" i="2"/>
  <c r="X2" i="2"/>
  <c r="W2" i="2"/>
  <c r="V2" i="2"/>
  <c r="U2" i="2"/>
  <c r="T2" i="2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<sst xmlns="http://schemas.openxmlformats.org/spreadsheetml/2006/main" count="4050" uniqueCount="462">
  <si>
    <t>SYSTEM</t>
  </si>
  <si>
    <t>BUG ID</t>
  </si>
  <si>
    <t>BUGGY STM</t>
  </si>
  <si>
    <t>MUTATION OPERATOR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</si>
  <si>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</si>
  <si>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</si>
  <si>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</si>
  <si>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</si>
  <si>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</si>
  <si>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</si>
  <si>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</si>
  <si>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</si>
  <si>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</si>
  <si>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</si>
  <si>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Group</t>
  </si>
  <si>
    <t>Mutation Operator</t>
  </si>
  <si>
    <t>#Bugs</t>
  </si>
  <si>
    <t>VARCOP:Rank</t>
  </si>
  <si>
    <t>VARCOP:EXAM</t>
  </si>
  <si>
    <t>SBFL:Rank</t>
  </si>
  <si>
    <t>BankAccountTP</t>
  </si>
  <si>
    <t>_MultipleBugs_.NOB_1.ID_264</t>
  </si>
  <si>
    <t>Transaction.Transaction.12</t>
  </si>
  <si>
    <t>COD</t>
  </si>
  <si>
    <t>Conditional</t>
  </si>
  <si>
    <t>COR, COI, COD</t>
  </si>
  <si>
    <t>_MultipleBugs_.NOB_1.ID_1</t>
  </si>
  <si>
    <t>BankAccount.Account.20</t>
  </si>
  <si>
    <t>AOIU</t>
  </si>
  <si>
    <t>Logical</t>
  </si>
  <si>
    <t>LOI</t>
  </si>
  <si>
    <t>_MultipleBugs_.NOB_1.ID_154</t>
  </si>
  <si>
    <t>DailyLimit.Account.32</t>
  </si>
  <si>
    <t>Assignment</t>
  </si>
  <si>
    <t>ASRS</t>
  </si>
  <si>
    <t>_MultipleBugs_.NOB_1.ID_134</t>
  </si>
  <si>
    <t>DailyLimit.Account.23</t>
  </si>
  <si>
    <t>Relational</t>
  </si>
  <si>
    <t>ROR</t>
  </si>
  <si>
    <t>_MultipleBugs_.NOB_1.ID_204</t>
  </si>
  <si>
    <t>DailyLimit.Account.39</t>
  </si>
  <si>
    <t>Arithmetic</t>
  </si>
  <si>
    <t>AODU, AOIU, AORB, AOIS, AORS, AODS</t>
  </si>
  <si>
    <t>_MultipleBugs_.NOB_1.ID_96</t>
  </si>
  <si>
    <t>DailyLimit.Account.19</t>
  </si>
  <si>
    <t>Deletion</t>
  </si>
  <si>
    <t>ODL</t>
  </si>
  <si>
    <t>_MultipleBugs_.NOB_1.ID_93</t>
  </si>
  <si>
    <t>DailyLimit.Account.17</t>
  </si>
  <si>
    <t>_MultipleBugs_.NOB_1.ID_260</t>
  </si>
  <si>
    <t>Transaction.Transaction.16</t>
  </si>
  <si>
    <t>_MultipleBugs_.NOB_1.ID_251</t>
  </si>
  <si>
    <t>AOIS</t>
  </si>
  <si>
    <t>_MultipleBugs_.NOB_1.ID_265</t>
  </si>
  <si>
    <t>Transaction.Transaction.19</t>
  </si>
  <si>
    <t>_MultipleBugs_.NOB_1.ID_4</t>
  </si>
  <si>
    <t>BankAccount.Account.24</t>
  </si>
  <si>
    <t>_MultipleBugs_.NOB_1.ID_101</t>
  </si>
  <si>
    <t>_MultipleBugs_.NOB_1.ID_157</t>
  </si>
  <si>
    <t>DailyLimit.Account.35</t>
  </si>
  <si>
    <t>_MultipleBugs_.NOB_1.ID_74</t>
  </si>
  <si>
    <t>BankAccount.Account.30</t>
  </si>
  <si>
    <t>_MultipleBugs_.NOB_1.ID_196</t>
  </si>
  <si>
    <t>_MultipleBugs_.NOB_1.ID_45</t>
  </si>
  <si>
    <t>BankAccount.Account.34</t>
  </si>
  <si>
    <t>_MultipleBugs_.NOB_1.ID_220</t>
  </si>
  <si>
    <t>Interest.Account.16</t>
  </si>
  <si>
    <t>_MultipleBugs_.NOB_1.ID_83</t>
  </si>
  <si>
    <t>CreditWorthiness.Account.12</t>
  </si>
  <si>
    <t>_MultipleBugs_.NOB_1.ID_84</t>
  </si>
  <si>
    <t>_MultipleBugs_.NOB_1.ID_42</t>
  </si>
  <si>
    <t>_MultipleBugs_.NOB_1.ID_85</t>
  </si>
  <si>
    <t>_MultipleBugs_.NOB_1.ID_22</t>
  </si>
  <si>
    <t>_MultipleBugs_.NOB_1.ID_131</t>
  </si>
  <si>
    <t>_MultipleBugs_.NOB_1.ID_137</t>
  </si>
  <si>
    <t>DailyLimit.Account.16</t>
  </si>
  <si>
    <t>_MultipleBugs_.NOB_1.ID_77</t>
  </si>
  <si>
    <t>BankAccount.Account.31</t>
  </si>
  <si>
    <t>_MultipleBugs_.NOB_1.ID_92</t>
  </si>
  <si>
    <t>_MultipleBugs_.NOB_1.ID_36</t>
  </si>
  <si>
    <t>BankAccount.Account.21</t>
  </si>
  <si>
    <t>_MultipleBugs_.NOB_1.ID_193</t>
  </si>
  <si>
    <t>_MultipleBugs_.NOB_1.ID_266</t>
  </si>
  <si>
    <t>Transaction.Transaction.22</t>
  </si>
  <si>
    <t>_MultipleBugs_.NOB_1.ID_39</t>
  </si>
  <si>
    <t>_MultipleBugs_.NOB_1.ID_3</t>
  </si>
  <si>
    <t>_MultipleBugs_.NOB_1.ID_127</t>
  </si>
  <si>
    <t>_MultipleBugs_.NOB_1.ID_270</t>
  </si>
  <si>
    <t>_MultipleBugs_.NOB_1.ID_108</t>
  </si>
  <si>
    <t>_MultipleBugs_.NOB_1.ID_277</t>
  </si>
  <si>
    <t>_MultipleBugs_.NOB_1.ID_44</t>
  </si>
  <si>
    <t>_MultipleBugs_.NOB_1.ID_107</t>
  </si>
  <si>
    <t>DailyLimit.Account.18</t>
  </si>
  <si>
    <t>_MultipleBugs_.NOB_1.ID_155</t>
  </si>
  <si>
    <t>DailyLimit.Account.33</t>
  </si>
  <si>
    <t>_MultipleBugs_.NOB_1.ID_16</t>
  </si>
  <si>
    <t>_MultipleBugs_.NOB_1.ID_156</t>
  </si>
  <si>
    <t>DailyLimit.Account.34</t>
  </si>
  <si>
    <t>_MultipleBugs_.NOB_1.ID_124</t>
  </si>
  <si>
    <t>_MultipleBugs_.NOB_1.ID_109</t>
  </si>
  <si>
    <t>_MultipleBugs_.NOB_1.ID_247</t>
  </si>
  <si>
    <t>_MultipleBugs_.NOB_1.ID_150</t>
  </si>
  <si>
    <t>_MultipleBugs_.NOB_1.ID_105</t>
  </si>
  <si>
    <t>Elevator</t>
  </si>
  <si>
    <t>_MultipleBugs_.NOB_1.ID_29</t>
  </si>
  <si>
    <t>Base.ElevatorSystem.Person.42</t>
  </si>
  <si>
    <t>_MultipleBugs_.NOB_1.ID_122</t>
  </si>
  <si>
    <t>Empty.ElevatorSystem.Environment.14</t>
  </si>
  <si>
    <t>_MultipleBugs_.NOB_1.ID_176</t>
  </si>
  <si>
    <t>Weight.ElevatorSystem.Elevator.22</t>
  </si>
  <si>
    <t>_MultipleBugs_.NOB_1.ID_178</t>
  </si>
  <si>
    <t>Weight.ElevatorSystem.Elevator.32</t>
  </si>
  <si>
    <t>_MultipleBugs_.NOB_1.ID_147</t>
  </si>
  <si>
    <t>Empty.ElevatorSystem.Environment.30</t>
  </si>
  <si>
    <t>_MultipleBugs_.NOB_1.ID_165</t>
  </si>
  <si>
    <t>Empty.PL_Interface_impl.21</t>
  </si>
  <si>
    <t>_MultipleBugs_.NOB_1.ID_2</t>
  </si>
  <si>
    <t>Base.ElevatorSystem.Person.22</t>
  </si>
  <si>
    <t>_MultipleBugs_.NOB_1.ID_166</t>
  </si>
  <si>
    <t>_MultipleBugs_.NOB_1.ID_177</t>
  </si>
  <si>
    <t>_MultipleBugs_.NOB_1.ID_106</t>
  </si>
  <si>
    <t>Empty.ElevatorSystem.Environment.12</t>
  </si>
  <si>
    <t>_MultipleBugs_.NOB_1.ID_174</t>
  </si>
  <si>
    <t>_MultipleBugs_.NOB_1.ID_123</t>
  </si>
  <si>
    <t>_MultipleBugs_.NOB_1.ID_143</t>
  </si>
  <si>
    <t>Empty.ElevatorSystem.Environment.20</t>
  </si>
  <si>
    <t>_MultipleBugs_.NOB_1.ID_33</t>
  </si>
  <si>
    <t>Base.ElevatorSystem.Person.47</t>
  </si>
  <si>
    <t>_MultipleBugs_.NOB_1.ID_175</t>
  </si>
  <si>
    <t>_MultipleBugs_.NOB_1.ID_32</t>
  </si>
  <si>
    <t>Empty.ElevatorSystem.Environment.13</t>
  </si>
  <si>
    <t>AORS</t>
  </si>
  <si>
    <t>_MultipleBugs_.NOB_1.ID_139</t>
  </si>
  <si>
    <t>Email</t>
  </si>
  <si>
    <t>_MultipleBugs_.NOB_1.ID_25</t>
  </si>
  <si>
    <t>Base.EmailSystem.Client.74</t>
  </si>
  <si>
    <t>AODS</t>
  </si>
  <si>
    <t>_MultipleBugs_.NOB_1.ID_24</t>
  </si>
  <si>
    <t>_MultipleBugs_.NOB_1.ID_192</t>
  </si>
  <si>
    <t>Encrypt.EmailSystem.Email.46</t>
  </si>
  <si>
    <t>_MultipleBugs_.NOB_1.ID_201</t>
  </si>
  <si>
    <t>Sign.EmailSystem.Client.29</t>
  </si>
  <si>
    <t>_MultipleBugs_.NOB_1.ID_179</t>
  </si>
  <si>
    <t>Encrypt.EmailSystem.Email.16</t>
  </si>
  <si>
    <t>Forward.EmailSystem.Client.33</t>
  </si>
  <si>
    <t>_MultipleBugs_.NOB_1.ID_225</t>
  </si>
  <si>
    <t>Sign.EmailSystem.Email.23</t>
  </si>
  <si>
    <t>COI</t>
  </si>
  <si>
    <t>_MultipleBugs_.NOB_1.ID_185</t>
  </si>
  <si>
    <t>Encrypt.EmailSystem.Email.36</t>
  </si>
  <si>
    <t>_MultipleBugs_.NOB_1.ID_202</t>
  </si>
  <si>
    <t>Sign.EmailSystem.Client.25</t>
  </si>
  <si>
    <t>_MultipleBugs_.NOB_1.ID_135</t>
  </si>
  <si>
    <t>Decrypt.EmailSystem.Client.16</t>
  </si>
  <si>
    <t>_MultipleBugs_.NOB_1.ID_47</t>
  </si>
  <si>
    <t>Base.EmailSystem.Client.89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</si>
  <si>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</si>
  <si>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</si>
  <si>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</si>
  <si>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</si>
  <si>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</si>
  <si>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</si>
  <si>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</si>
  <si>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</si>
  <si>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</si>
  <si>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</si>
  <si>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</si>
  <si>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</si>
  <si>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</si>
  <si>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AutoResponder.EmailSystem.Client.19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</si>
  <si>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</si>
  <si>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</si>
  <si>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</si>
  <si>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</si>
  <si>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</si>
  <si>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</si>
  <si>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</si>
  <si>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ExamDB</t>
  </si>
  <si>
    <t>_MultipleBugs_.NOB_1.ID_275</t>
  </si>
  <si>
    <t>BonusPointsBackOutStatistics.ExamDataBaseImpl.48</t>
  </si>
  <si>
    <t>_MultipleBugs_.NOB_1.ID_342</t>
  </si>
  <si>
    <t>BonusPointsStatistics.ExamDataBaseImpl.13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</si>
  <si>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</si>
  <si>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</si>
  <si>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</si>
  <si>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</si>
  <si>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</si>
  <si>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</si>
  <si>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</si>
  <si>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</si>
  <si>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</si>
  <si>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</si>
  <si>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</si>
  <si>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</si>
  <si>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</si>
  <si>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</si>
  <si>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</si>
  <si>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</si>
  <si>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</si>
  <si>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</si>
  <si>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</si>
  <si>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</si>
  <si>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</si>
  <si>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</si>
  <si>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</si>
  <si>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</si>
  <si>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</si>
  <si>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</si>
  <si>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</si>
  <si>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</si>
  <si>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</si>
  <si>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</si>
  <si>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</si>
  <si>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</si>
  <si>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AODU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</si>
  <si>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</si>
  <si>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</si>
  <si>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</si>
  <si>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</si>
  <si>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</si>
  <si>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</si>
  <si>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</si>
  <si>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BonusPoints.ExamDataBaseImpl.28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</si>
  <si>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</si>
  <si>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</si>
  <si>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</si>
  <si>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</si>
  <si>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</si>
  <si>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</si>
  <si>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</si>
  <si>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BackOut.ExamDataBaseImpl.25</t>
  </si>
  <si>
    <t>_MultipleBugs_.NOB_1.ID_197</t>
  </si>
  <si>
    <t>BonusPointsBackOutStatistics.ExamDataBaseImpl.31</t>
  </si>
  <si>
    <t>BonusPointsBackOutStatistics.ExamDataBaseImpl.61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</si>
  <si>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</si>
  <si>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</si>
  <si>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</si>
  <si>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</si>
  <si>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</si>
  <si>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</si>
  <si>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</si>
  <si>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</si>
  <si>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</si>
  <si>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</si>
  <si>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</si>
  <si>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</si>
  <si>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</si>
  <si>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</si>
  <si>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</si>
  <si>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</si>
  <si>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</si>
  <si>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</si>
  <si>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</si>
  <si>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</si>
  <si>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</si>
  <si>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</si>
  <si>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</si>
  <si>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</si>
  <si>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</si>
  <si>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</si>
  <si>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</si>
  <si>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</si>
  <si>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</si>
  <si>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</si>
  <si>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</si>
  <si>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</si>
  <si>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BonusPointsBackOutStatistics.ExamDataBaseImpl.17</t>
  </si>
  <si>
    <t>_MultipleBugs_.NOB_1.ID_510</t>
  </si>
  <si>
    <t>GPL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</si>
  <si>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</si>
  <si>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</si>
  <si>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</si>
  <si>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</si>
  <si>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</si>
  <si>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</si>
  <si>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</si>
  <si>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</si>
  <si>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</si>
  <si>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</si>
  <si>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</si>
  <si>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</si>
  <si>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</si>
  <si>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</si>
  <si>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</si>
  <si>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</si>
  <si>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</si>
  <si>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</si>
  <si>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</si>
  <si>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</si>
  <si>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</si>
  <si>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</si>
  <si>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</si>
  <si>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</si>
  <si>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</si>
  <si>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</si>
  <si>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CDL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</si>
  <si>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</si>
  <si>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</si>
  <si>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</si>
  <si>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</si>
  <si>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</si>
  <si>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</si>
  <si>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</si>
  <si>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</si>
  <si>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</si>
  <si>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</si>
  <si>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</si>
  <si>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</si>
  <si>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</si>
  <si>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</si>
  <si>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</si>
  <si>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</si>
  <si>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</si>
  <si>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</si>
  <si>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</si>
  <si>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</si>
  <si>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</si>
  <si>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</si>
  <si>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</si>
  <si>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</si>
  <si>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</si>
  <si>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</si>
  <si>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</si>
  <si>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</si>
  <si>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COR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</si>
  <si>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</si>
  <si>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</si>
  <si>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</si>
  <si>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</si>
  <si>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</si>
  <si>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</si>
  <si>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</si>
  <si>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</si>
  <si>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</si>
  <si>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</si>
  <si>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</si>
  <si>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</si>
  <si>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</si>
  <si>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</si>
  <si>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</si>
  <si>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</si>
  <si>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</si>
  <si>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</si>
  <si>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</si>
  <si>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</si>
  <si>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</si>
  <si>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</si>
  <si>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</si>
  <si>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</si>
  <si>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</si>
  <si>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</si>
  <si>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</si>
  <si>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</si>
  <si>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</si>
  <si>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</si>
  <si>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</si>
  <si>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</si>
  <si>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</si>
  <si>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</si>
  <si>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</si>
  <si>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</si>
  <si>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</si>
  <si>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</si>
  <si>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</si>
  <si>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</si>
  <si>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</si>
  <si>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</si>
  <si>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</si>
  <si>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</si>
  <si>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</si>
  <si>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</si>
  <si>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</si>
  <si>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</si>
  <si>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</si>
  <si>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</si>
  <si>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</si>
  <si>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</si>
  <si>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</si>
  <si>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</si>
  <si>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</si>
  <si>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</si>
  <si>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</si>
  <si>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</si>
  <si>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</si>
  <si>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</si>
  <si>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</si>
  <si>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</si>
  <si>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</si>
  <si>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</si>
  <si>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</si>
  <si>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</si>
  <si>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</si>
  <si>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</si>
  <si>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</si>
  <si>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</si>
  <si>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</si>
  <si>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</si>
  <si>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</si>
  <si>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</si>
  <si>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</si>
  <si>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</si>
  <si>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</si>
  <si>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</si>
  <si>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</si>
  <si>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</si>
  <si>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</si>
  <si>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</si>
  <si>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</si>
  <si>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</si>
  <si>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</si>
  <si>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</si>
  <si>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</si>
  <si>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</si>
  <si>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</si>
  <si>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Zipme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</si>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</sst>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B51D-0C17-7247-A9AF-872C5EC8C680}">
  <dimension ref="A1:X258"/>
  <sheetViews>
    <sheetView topLeftCell="G1" workbookViewId="0">
      <selection activeCell="V13" sqref="V13"/>
    </sheetView>
  </sheetViews>
  <sheetFormatPr baseColWidth="10" defaultColWidth="8.83203125" defaultRowHeight="16" x14ac:dyDescent="0.2"/>
  <cols>
    <col min="1" max="1" width="17.5" customWidth="1"/>
    <col min="4" max="4" width="24.6640625" customWidth="1"/>
    <col min="19" max="19" width="25" customWidth="1"/>
  </cols>
  <sheetData>
    <row r="1" spans="1:24" s="1" customFormat="1" ht="15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10</v>
      </c>
    </row>
    <row r="2" spans="1:24" x14ac:dyDescent="0.2">
      <c r="A2" s="3" t="s">
        <v>20</v>
      </c>
      <c r="B2" t="s">
        <v>21</v>
      </c>
      <c r="C2" t="s">
        <v>22</v>
      </c>
      <c r="D2" t="s">
        <v>23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R2" s="5" t="s">
        <v>24</v>
      </c>
      <c r="S2" s="5" t="s">
        <v>25</v>
      </c>
      <c r="T2" s="6">
        <f>COUNTIFS($D$2:$D$263, "*CO*")</f>
        <v>40</v>
      </c>
      <c r="U2" s="7">
        <f>AVERAGEIF($D$2:$D$263,"*CO*", $E$2:$E$263)</f>
        <v>3.4</v>
      </c>
      <c r="V2" s="7">
        <f>AVERAGEIF($D$2:$D$263,"*CO*", $F$2:$F$263)</f>
        <v>1.3211985774026096</v>
      </c>
      <c r="W2" s="7">
        <f>AVERAGEIF($D$2:$D$263,"*CO*", $J$2:$J$263)</f>
        <v>4.5999999999999996</v>
      </c>
      <c r="X2" s="7">
        <f>AVERAGEIF($D$2:$D$263,"*CO*", $K$2:$K$263)</f>
        <v>1.9594077955559583</v>
      </c>
    </row>
    <row r="3" spans="1:24" x14ac:dyDescent="0.2">
      <c r="A3" s="3"/>
      <c r="B3" t="s">
        <v>26</v>
      </c>
      <c r="C3" t="s">
        <v>27</v>
      </c>
      <c r="D3" t="s">
        <v>28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R3" s="5" t="s">
        <v>29</v>
      </c>
      <c r="S3" s="5" t="s">
        <v>30</v>
      </c>
      <c r="T3" s="6">
        <f>COUNTIFS($D$2:$D$263, "*LO*")</f>
        <v>16</v>
      </c>
      <c r="U3" s="7">
        <f>AVERAGEIF($D$2:$D$263,"*LO*", $E$2:$E$263)</f>
        <v>2.125</v>
      </c>
      <c r="V3" s="7">
        <f>AVERAGEIF($D$2:$D$263,"*LO*", $F$2:$F$263)</f>
        <v>1.6863504256306698</v>
      </c>
      <c r="W3" s="7">
        <f>AVERAGEIF($D$2:$D$263,"*LO*", $J$2:$J$263)</f>
        <v>8</v>
      </c>
      <c r="X3" s="7">
        <f>AVERAGEIF($D$2:$D$263,"*LO*", $K$2:$K$263)</f>
        <v>3.6678248242113951</v>
      </c>
    </row>
    <row r="4" spans="1:24" x14ac:dyDescent="0.2">
      <c r="A4" s="3"/>
      <c r="B4" t="s">
        <v>31</v>
      </c>
      <c r="C4" t="s">
        <v>32</v>
      </c>
      <c r="D4" t="s">
        <v>28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5" t="s">
        <v>33</v>
      </c>
      <c r="S4" s="5" t="s">
        <v>34</v>
      </c>
      <c r="T4" s="6">
        <f>COUNTIFS($D$2:$D$263, "*AS*")</f>
        <v>8</v>
      </c>
      <c r="U4" s="7">
        <f>AVERAGEIF($D$2:$D$263,"*AS*", $E$2:$E$263)</f>
        <v>3.5</v>
      </c>
      <c r="V4" s="7">
        <f>AVERAGEIF($D$2:$D$263,"*AS*", $F$2:$F$263)</f>
        <v>0.91427062808981885</v>
      </c>
      <c r="W4" s="7">
        <f>AVERAGEIF($D$2:$D$263,"*AS*", $J$2:$J$263)</f>
        <v>14.125</v>
      </c>
      <c r="X4" s="7">
        <f>AVERAGEIF($D$2:$D$263,"*AS*", $K$2:$K$263)</f>
        <v>3.2859224138041032</v>
      </c>
    </row>
    <row r="5" spans="1:24" x14ac:dyDescent="0.2">
      <c r="A5" s="3"/>
      <c r="B5" t="s">
        <v>35</v>
      </c>
      <c r="C5" t="s">
        <v>36</v>
      </c>
      <c r="D5" t="s">
        <v>23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5" t="s">
        <v>37</v>
      </c>
      <c r="S5" s="5" t="s">
        <v>38</v>
      </c>
      <c r="T5" s="6">
        <f>COUNTIFS($D$2:$D$263, "*RO*")</f>
        <v>22</v>
      </c>
      <c r="U5" s="7">
        <f>AVERAGEIF($D$2:$D$263,"*RO*", $E$2:$E$263)</f>
        <v>6.9090909090909092</v>
      </c>
      <c r="V5" s="7">
        <f>AVERAGEIF($D$2:$D$263,"*RO*", $F$2:$F$263)</f>
        <v>3.269689899720682</v>
      </c>
      <c r="W5" s="7">
        <f>AVERAGEIF($D$2:$D$263,"*RO*", $J$2:$J$263)</f>
        <v>7.7272727272727275</v>
      </c>
      <c r="X5" s="7">
        <f>AVERAGEIF($D$2:$D$263,"*RO*", $K$2:$K$263)</f>
        <v>3.7179883339960456</v>
      </c>
    </row>
    <row r="6" spans="1:24" x14ac:dyDescent="0.2">
      <c r="A6" s="3"/>
      <c r="B6" t="s">
        <v>39</v>
      </c>
      <c r="C6" t="s">
        <v>40</v>
      </c>
      <c r="D6" t="s">
        <v>30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R6" s="5" t="s">
        <v>41</v>
      </c>
      <c r="S6" s="5" t="s">
        <v>42</v>
      </c>
      <c r="T6" s="6">
        <f>COUNTIFS($D$2:$D$263, "*AO*")</f>
        <v>140</v>
      </c>
      <c r="U6" s="7">
        <f>AVERAGEIF($D$2:$D$263,"*AO*", $E$2:$E$263)</f>
        <v>7.4142857142857146</v>
      </c>
      <c r="V6" s="7">
        <f>AVERAGEIF($D$2:$D$263,"*AO*", $F$2:$F$263)</f>
        <v>2.4976275428602448</v>
      </c>
      <c r="W6" s="7">
        <f>AVERAGEIF($D$2:$D$263,"*AO*", $J$2:$J$263)</f>
        <v>11.7</v>
      </c>
      <c r="X6" s="7">
        <f>AVERAGEIF($D$2:$D$263,"*AO*", $K$2:$K$263)</f>
        <v>3.8416339698896</v>
      </c>
    </row>
    <row r="7" spans="1:24" x14ac:dyDescent="0.2">
      <c r="A7" s="3"/>
      <c r="B7" t="s">
        <v>43</v>
      </c>
      <c r="C7" t="s">
        <v>44</v>
      </c>
      <c r="D7" t="s">
        <v>28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5" t="s">
        <v>45</v>
      </c>
      <c r="S7" s="5" t="s">
        <v>46</v>
      </c>
      <c r="T7" s="6">
        <f>COUNTIFS($D$2:$D$263, "*DL*")</f>
        <v>31</v>
      </c>
      <c r="U7" s="7">
        <f>AVERAGEIF($D$2:$D$263,"*DL*", $E$2:$E$263)</f>
        <v>5.67741935483871</v>
      </c>
      <c r="V7" s="7">
        <f>AVERAGEIF($D$2:$D$263,"*DL*", $F$2:$F$263)</f>
        <v>1.1617971053211793</v>
      </c>
      <c r="W7" s="7">
        <f>AVERAGEIF($D$2:$D$263,"*DL*", $J$2:$J$263)</f>
        <v>15.935483870967742</v>
      </c>
      <c r="X7" s="7">
        <f>AVERAGEIF($D$2:$D$263,"*DL*", $K$2:$K$263)</f>
        <v>3.4239862576592985</v>
      </c>
    </row>
    <row r="8" spans="1:24" x14ac:dyDescent="0.2">
      <c r="A8" s="3"/>
      <c r="B8" t="s">
        <v>47</v>
      </c>
      <c r="C8" t="s">
        <v>48</v>
      </c>
      <c r="D8" t="s">
        <v>28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4" x14ac:dyDescent="0.2">
      <c r="A9" s="3"/>
      <c r="B9" t="s">
        <v>49</v>
      </c>
      <c r="C9" t="s">
        <v>50</v>
      </c>
      <c r="D9" t="s">
        <v>38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3"/>
      <c r="B10" t="s">
        <v>51</v>
      </c>
      <c r="C10" t="s">
        <v>50</v>
      </c>
      <c r="D10" t="s">
        <v>52</v>
      </c>
      <c r="E10">
        <v>9</v>
      </c>
      <c r="F10">
        <v>11.39240506329114</v>
      </c>
      <c r="G10">
        <v>24</v>
      </c>
      <c r="H10">
        <v>10</v>
      </c>
      <c r="I10">
        <v>12.658227848101269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3"/>
      <c r="B11" t="s">
        <v>53</v>
      </c>
      <c r="C11" t="s">
        <v>54</v>
      </c>
      <c r="D11" t="s">
        <v>23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4" x14ac:dyDescent="0.2">
      <c r="A12" s="3"/>
      <c r="B12" t="s">
        <v>55</v>
      </c>
      <c r="C12" t="s">
        <v>56</v>
      </c>
      <c r="D12" t="s">
        <v>28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4" x14ac:dyDescent="0.2">
      <c r="A13" s="3"/>
      <c r="B13" t="s">
        <v>57</v>
      </c>
      <c r="C13" t="s">
        <v>48</v>
      </c>
      <c r="D13" t="s">
        <v>52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4" x14ac:dyDescent="0.2">
      <c r="A14" s="3"/>
      <c r="B14" t="s">
        <v>58</v>
      </c>
      <c r="C14" t="s">
        <v>59</v>
      </c>
      <c r="D14" t="s">
        <v>28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4" x14ac:dyDescent="0.2">
      <c r="A15" s="3"/>
      <c r="B15" t="s">
        <v>60</v>
      </c>
      <c r="C15" t="s">
        <v>61</v>
      </c>
      <c r="D15" t="s">
        <v>30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4" x14ac:dyDescent="0.2">
      <c r="A16" s="3"/>
      <c r="B16" t="s">
        <v>62</v>
      </c>
      <c r="C16" t="s">
        <v>40</v>
      </c>
      <c r="D16" t="s">
        <v>23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3"/>
      <c r="B17" t="s">
        <v>63</v>
      </c>
      <c r="C17" t="s">
        <v>64</v>
      </c>
      <c r="D17" t="s">
        <v>28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3"/>
      <c r="B18" t="s">
        <v>65</v>
      </c>
      <c r="C18" t="s">
        <v>66</v>
      </c>
      <c r="D18" t="s">
        <v>30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3"/>
      <c r="B19" t="s">
        <v>67</v>
      </c>
      <c r="C19" t="s">
        <v>68</v>
      </c>
      <c r="D19" t="s">
        <v>28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3"/>
      <c r="B20" t="s">
        <v>69</v>
      </c>
      <c r="C20" t="s">
        <v>68</v>
      </c>
      <c r="D20" t="s">
        <v>52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3"/>
      <c r="B21" t="s">
        <v>70</v>
      </c>
      <c r="C21" t="s">
        <v>61</v>
      </c>
      <c r="D21" t="s">
        <v>28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3"/>
      <c r="B22" t="s">
        <v>71</v>
      </c>
      <c r="C22" t="s">
        <v>68</v>
      </c>
      <c r="D22" t="s">
        <v>52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3"/>
      <c r="B23" t="s">
        <v>72</v>
      </c>
      <c r="C23" t="s">
        <v>56</v>
      </c>
      <c r="D23" t="s">
        <v>52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3"/>
      <c r="B24" t="s">
        <v>73</v>
      </c>
      <c r="C24" t="s">
        <v>44</v>
      </c>
      <c r="D24" t="s">
        <v>38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3"/>
      <c r="B25" t="s">
        <v>74</v>
      </c>
      <c r="C25" t="s">
        <v>75</v>
      </c>
      <c r="D25" t="s">
        <v>30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3"/>
      <c r="B26" t="s">
        <v>76</v>
      </c>
      <c r="C26" t="s">
        <v>77</v>
      </c>
      <c r="D26" t="s">
        <v>30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3"/>
      <c r="B27" t="s">
        <v>78</v>
      </c>
      <c r="C27" t="s">
        <v>75</v>
      </c>
      <c r="D27" t="s">
        <v>28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3"/>
      <c r="B28" t="s">
        <v>79</v>
      </c>
      <c r="C28" t="s">
        <v>80</v>
      </c>
      <c r="D28" t="s">
        <v>30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3"/>
      <c r="B29" t="s">
        <v>81</v>
      </c>
      <c r="C29" t="s">
        <v>59</v>
      </c>
      <c r="D29" t="s">
        <v>38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3"/>
      <c r="B30" t="s">
        <v>82</v>
      </c>
      <c r="C30" t="s">
        <v>83</v>
      </c>
      <c r="D30" t="s">
        <v>23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3"/>
      <c r="B31" t="s">
        <v>84</v>
      </c>
      <c r="C31" t="s">
        <v>27</v>
      </c>
      <c r="D31" t="s">
        <v>46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3"/>
      <c r="B32" t="s">
        <v>85</v>
      </c>
      <c r="C32" t="s">
        <v>80</v>
      </c>
      <c r="D32" t="s">
        <v>28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3"/>
      <c r="B33" t="s">
        <v>86</v>
      </c>
      <c r="C33" t="s">
        <v>44</v>
      </c>
      <c r="D33" t="s">
        <v>38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3"/>
      <c r="B34" t="s">
        <v>87</v>
      </c>
      <c r="C34" t="s">
        <v>83</v>
      </c>
      <c r="D34" t="s">
        <v>30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3"/>
      <c r="B35" t="s">
        <v>88</v>
      </c>
      <c r="C35" t="s">
        <v>44</v>
      </c>
      <c r="D35" t="s">
        <v>52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3"/>
      <c r="B36" t="s">
        <v>89</v>
      </c>
      <c r="C36" t="s">
        <v>54</v>
      </c>
      <c r="D36" t="s">
        <v>46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3"/>
      <c r="B37" t="s">
        <v>90</v>
      </c>
      <c r="C37" t="s">
        <v>77</v>
      </c>
      <c r="D37" t="s">
        <v>28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3"/>
      <c r="B38" t="s">
        <v>91</v>
      </c>
      <c r="C38" t="s">
        <v>92</v>
      </c>
      <c r="D38" t="s">
        <v>52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3"/>
      <c r="B39" t="s">
        <v>93</v>
      </c>
      <c r="C39" t="s">
        <v>94</v>
      </c>
      <c r="D39" t="s">
        <v>28</v>
      </c>
      <c r="E39">
        <v>6</v>
      </c>
      <c r="F39">
        <v>7.8947368421052628</v>
      </c>
      <c r="G39">
        <v>24</v>
      </c>
      <c r="H39">
        <v>7</v>
      </c>
      <c r="I39">
        <v>9.2105263157894726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3"/>
      <c r="B40" t="s">
        <v>95</v>
      </c>
      <c r="C40" t="s">
        <v>80</v>
      </c>
      <c r="D40" t="s">
        <v>52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3"/>
      <c r="B41" t="s">
        <v>96</v>
      </c>
      <c r="C41" t="s">
        <v>97</v>
      </c>
      <c r="D41" t="s">
        <v>28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3"/>
      <c r="B42" t="s">
        <v>98</v>
      </c>
      <c r="C42" t="s">
        <v>48</v>
      </c>
      <c r="D42" t="s">
        <v>38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3"/>
      <c r="B43" t="s">
        <v>99</v>
      </c>
      <c r="C43" t="s">
        <v>44</v>
      </c>
      <c r="D43" t="s">
        <v>52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3"/>
      <c r="B44" t="s">
        <v>100</v>
      </c>
      <c r="C44" t="s">
        <v>50</v>
      </c>
      <c r="D44" t="s">
        <v>28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3"/>
      <c r="B45" t="s">
        <v>101</v>
      </c>
      <c r="C45" t="s">
        <v>92</v>
      </c>
      <c r="D45" t="s">
        <v>46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3"/>
      <c r="B46" t="s">
        <v>102</v>
      </c>
      <c r="C46" t="s">
        <v>92</v>
      </c>
      <c r="D46" t="s">
        <v>52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3" t="s">
        <v>103</v>
      </c>
      <c r="B47" t="s">
        <v>104</v>
      </c>
      <c r="C47" t="s">
        <v>105</v>
      </c>
      <c r="D47" t="s">
        <v>52</v>
      </c>
      <c r="E47">
        <v>6</v>
      </c>
      <c r="F47">
        <v>1.339285714285714</v>
      </c>
      <c r="G47">
        <v>72</v>
      </c>
      <c r="H47">
        <v>6</v>
      </c>
      <c r="I47">
        <v>1.339285714285714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3"/>
      <c r="B48" t="s">
        <v>106</v>
      </c>
      <c r="C48" t="s">
        <v>107</v>
      </c>
      <c r="D48" t="s">
        <v>52</v>
      </c>
      <c r="E48">
        <v>124</v>
      </c>
      <c r="F48">
        <v>27.678571428571431</v>
      </c>
      <c r="G48">
        <v>219</v>
      </c>
      <c r="H48">
        <v>165</v>
      </c>
      <c r="I48">
        <v>36.830357142857153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3"/>
      <c r="B49" t="s">
        <v>108</v>
      </c>
      <c r="C49" t="s">
        <v>109</v>
      </c>
      <c r="D49" t="s">
        <v>34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3"/>
      <c r="B50" t="s">
        <v>110</v>
      </c>
      <c r="C50" t="s">
        <v>111</v>
      </c>
      <c r="D50" t="s">
        <v>34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3"/>
      <c r="B51" t="s">
        <v>112</v>
      </c>
      <c r="C51" t="s">
        <v>113</v>
      </c>
      <c r="D51" t="s">
        <v>28</v>
      </c>
      <c r="E51">
        <v>72</v>
      </c>
      <c r="F51">
        <v>16.071428571428569</v>
      </c>
      <c r="G51">
        <v>287</v>
      </c>
      <c r="H51">
        <v>90</v>
      </c>
      <c r="I51">
        <v>20.089285714285719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3"/>
      <c r="B52" t="s">
        <v>114</v>
      </c>
      <c r="C52" t="s">
        <v>115</v>
      </c>
      <c r="D52" t="s">
        <v>28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3"/>
      <c r="B53" t="s">
        <v>116</v>
      </c>
      <c r="C53" t="s">
        <v>117</v>
      </c>
      <c r="D53" t="s">
        <v>52</v>
      </c>
      <c r="E53">
        <v>10</v>
      </c>
      <c r="F53">
        <v>2.2321428571428572</v>
      </c>
      <c r="G53">
        <v>72</v>
      </c>
      <c r="H53">
        <v>8</v>
      </c>
      <c r="I53">
        <v>1.785714285714286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3"/>
      <c r="B54" t="s">
        <v>118</v>
      </c>
      <c r="C54" t="s">
        <v>115</v>
      </c>
      <c r="D54" t="s">
        <v>28</v>
      </c>
      <c r="E54">
        <v>17</v>
      </c>
      <c r="F54">
        <v>3.7946428571428572</v>
      </c>
      <c r="G54">
        <v>286</v>
      </c>
      <c r="H54">
        <v>24</v>
      </c>
      <c r="I54">
        <v>5.3571428571428568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3"/>
      <c r="B55" t="s">
        <v>119</v>
      </c>
      <c r="C55" t="s">
        <v>111</v>
      </c>
      <c r="D55" t="s">
        <v>34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3"/>
      <c r="B56" t="s">
        <v>120</v>
      </c>
      <c r="C56" t="s">
        <v>121</v>
      </c>
      <c r="D56" t="s">
        <v>28</v>
      </c>
      <c r="E56">
        <v>26</v>
      </c>
      <c r="F56">
        <v>5.8035714285714288</v>
      </c>
      <c r="G56">
        <v>56</v>
      </c>
      <c r="H56">
        <v>45</v>
      </c>
      <c r="I56">
        <v>10.044642857142859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3"/>
      <c r="B57" t="s">
        <v>122</v>
      </c>
      <c r="C57" t="s">
        <v>111</v>
      </c>
      <c r="D57" t="s">
        <v>46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3"/>
      <c r="B58" t="s">
        <v>123</v>
      </c>
      <c r="C58" t="s">
        <v>107</v>
      </c>
      <c r="D58" t="s">
        <v>52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3"/>
      <c r="B59" t="s">
        <v>124</v>
      </c>
      <c r="C59" t="s">
        <v>125</v>
      </c>
      <c r="D59" t="s">
        <v>28</v>
      </c>
      <c r="E59">
        <v>79</v>
      </c>
      <c r="F59">
        <v>17.633928571428569</v>
      </c>
      <c r="G59">
        <v>213</v>
      </c>
      <c r="H59">
        <v>110</v>
      </c>
      <c r="I59">
        <v>24.553571428571431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3"/>
      <c r="B60" t="s">
        <v>126</v>
      </c>
      <c r="C60" t="s">
        <v>127</v>
      </c>
      <c r="D60" t="s">
        <v>52</v>
      </c>
      <c r="E60">
        <v>4</v>
      </c>
      <c r="F60">
        <v>0.89285714285714279</v>
      </c>
      <c r="G60">
        <v>114</v>
      </c>
      <c r="H60">
        <v>4</v>
      </c>
      <c r="I60">
        <v>0.89285714285714279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3"/>
      <c r="B61" t="s">
        <v>99</v>
      </c>
      <c r="C61" t="s">
        <v>107</v>
      </c>
      <c r="D61" t="s">
        <v>28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3"/>
      <c r="B62" t="s">
        <v>128</v>
      </c>
      <c r="C62" t="s">
        <v>109</v>
      </c>
      <c r="D62" t="s">
        <v>34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3"/>
      <c r="B63" t="s">
        <v>129</v>
      </c>
      <c r="C63" t="s">
        <v>127</v>
      </c>
      <c r="D63" t="s">
        <v>52</v>
      </c>
      <c r="E63">
        <v>4</v>
      </c>
      <c r="F63">
        <v>0.89285714285714279</v>
      </c>
      <c r="G63">
        <v>111</v>
      </c>
      <c r="H63">
        <v>4</v>
      </c>
      <c r="I63">
        <v>0.89285714285714279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3"/>
      <c r="B64" t="s">
        <v>102</v>
      </c>
      <c r="C64" t="s">
        <v>130</v>
      </c>
      <c r="D64" t="s">
        <v>131</v>
      </c>
      <c r="E64">
        <v>28</v>
      </c>
      <c r="F64">
        <v>6.25</v>
      </c>
      <c r="G64">
        <v>57</v>
      </c>
      <c r="H64">
        <v>47</v>
      </c>
      <c r="I64">
        <v>10.491071428571431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3"/>
      <c r="B65" t="s">
        <v>132</v>
      </c>
      <c r="C65" t="s">
        <v>107</v>
      </c>
      <c r="D65" t="s">
        <v>30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3" t="s">
        <v>133</v>
      </c>
      <c r="B66" t="s">
        <v>134</v>
      </c>
      <c r="C66" t="s">
        <v>135</v>
      </c>
      <c r="D66" t="s">
        <v>136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3"/>
      <c r="B67" t="s">
        <v>137</v>
      </c>
      <c r="C67" t="s">
        <v>135</v>
      </c>
      <c r="D67" t="s">
        <v>131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3"/>
      <c r="B68" t="s">
        <v>138</v>
      </c>
      <c r="C68" t="s">
        <v>139</v>
      </c>
      <c r="D68" t="s">
        <v>28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3"/>
      <c r="B69" t="s">
        <v>140</v>
      </c>
      <c r="C69" t="s">
        <v>141</v>
      </c>
      <c r="D69" t="s">
        <v>28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3"/>
      <c r="B70" t="s">
        <v>142</v>
      </c>
      <c r="C70" t="s">
        <v>143</v>
      </c>
      <c r="D70" t="s">
        <v>23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3"/>
      <c r="B71" t="s">
        <v>62</v>
      </c>
      <c r="C71" t="s">
        <v>144</v>
      </c>
      <c r="D71" t="s">
        <v>38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3"/>
      <c r="B72" t="s">
        <v>145</v>
      </c>
      <c r="C72" t="s">
        <v>146</v>
      </c>
      <c r="D72" t="s">
        <v>147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3"/>
      <c r="B73" t="s">
        <v>148</v>
      </c>
      <c r="C73" t="s">
        <v>149</v>
      </c>
      <c r="D73" t="s">
        <v>147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3"/>
      <c r="B74" t="s">
        <v>150</v>
      </c>
      <c r="C74" t="s">
        <v>151</v>
      </c>
      <c r="D74" t="s">
        <v>52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3"/>
      <c r="B75" t="s">
        <v>152</v>
      </c>
      <c r="C75" t="s">
        <v>153</v>
      </c>
      <c r="D75" t="s">
        <v>52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3"/>
      <c r="B76" t="s">
        <v>154</v>
      </c>
      <c r="C76" t="s">
        <v>155</v>
      </c>
      <c r="D76" t="s">
        <v>52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3"/>
      <c r="B77" t="s">
        <v>156</v>
      </c>
      <c r="C77" t="s">
        <v>157</v>
      </c>
      <c r="D77" t="s">
        <v>147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3"/>
      <c r="B78" t="s">
        <v>116</v>
      </c>
      <c r="C78" t="s">
        <v>158</v>
      </c>
      <c r="D78" t="s">
        <v>147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3"/>
      <c r="B79" t="s">
        <v>159</v>
      </c>
      <c r="C79" t="s">
        <v>160</v>
      </c>
      <c r="D79" t="s">
        <v>52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3"/>
      <c r="B80" t="s">
        <v>79</v>
      </c>
      <c r="C80" t="s">
        <v>160</v>
      </c>
      <c r="D80" t="s">
        <v>52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3"/>
      <c r="B81" t="s">
        <v>161</v>
      </c>
      <c r="C81" t="s">
        <v>162</v>
      </c>
      <c r="D81" t="s">
        <v>147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3"/>
      <c r="B82" t="s">
        <v>163</v>
      </c>
      <c r="C82" t="s">
        <v>164</v>
      </c>
      <c r="D82" t="s">
        <v>28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3"/>
      <c r="B83" t="s">
        <v>165</v>
      </c>
      <c r="C83" t="s">
        <v>166</v>
      </c>
      <c r="D83" t="s">
        <v>28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3"/>
      <c r="B84" t="s">
        <v>167</v>
      </c>
      <c r="C84" t="s">
        <v>168</v>
      </c>
      <c r="D84" t="s">
        <v>147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3"/>
      <c r="B85" t="s">
        <v>85</v>
      </c>
      <c r="C85" t="s">
        <v>169</v>
      </c>
      <c r="D85" t="s">
        <v>147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3"/>
      <c r="B86" t="s">
        <v>170</v>
      </c>
      <c r="C86" t="s">
        <v>171</v>
      </c>
      <c r="D86" t="s">
        <v>147</v>
      </c>
      <c r="E86">
        <v>4</v>
      </c>
      <c r="F86">
        <v>1.619433198380567</v>
      </c>
      <c r="G86">
        <v>8</v>
      </c>
      <c r="H86">
        <v>7</v>
      </c>
      <c r="I86">
        <v>2.834008097165992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3"/>
      <c r="B87" t="s">
        <v>172</v>
      </c>
      <c r="C87" t="s">
        <v>173</v>
      </c>
      <c r="D87" t="s">
        <v>52</v>
      </c>
      <c r="E87">
        <v>8</v>
      </c>
      <c r="F87">
        <v>3.238866396761134</v>
      </c>
      <c r="G87">
        <v>143</v>
      </c>
      <c r="H87">
        <v>11</v>
      </c>
      <c r="I87">
        <v>4.4534412955465594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3"/>
      <c r="B88" t="s">
        <v>174</v>
      </c>
      <c r="C88" t="s">
        <v>151</v>
      </c>
      <c r="D88" t="s">
        <v>38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3"/>
      <c r="B89" t="s">
        <v>175</v>
      </c>
      <c r="C89" t="s">
        <v>176</v>
      </c>
      <c r="D89" t="s">
        <v>28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3"/>
      <c r="B90" t="s">
        <v>90</v>
      </c>
      <c r="C90" t="s">
        <v>155</v>
      </c>
      <c r="D90" t="s">
        <v>52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3" t="s">
        <v>177</v>
      </c>
      <c r="B91" t="s">
        <v>178</v>
      </c>
      <c r="C91" t="s">
        <v>179</v>
      </c>
      <c r="D91" t="s">
        <v>23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3"/>
      <c r="B92" t="s">
        <v>180</v>
      </c>
      <c r="C92" t="s">
        <v>181</v>
      </c>
      <c r="D92" t="s">
        <v>23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3"/>
      <c r="B93" t="s">
        <v>26</v>
      </c>
      <c r="C93" t="s">
        <v>182</v>
      </c>
      <c r="D93" t="s">
        <v>147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3"/>
      <c r="B94" t="s">
        <v>183</v>
      </c>
      <c r="C94" t="s">
        <v>184</v>
      </c>
      <c r="D94" t="s">
        <v>28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3"/>
      <c r="B95" t="s">
        <v>185</v>
      </c>
      <c r="C95" t="s">
        <v>186</v>
      </c>
      <c r="D95" t="s">
        <v>38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3"/>
      <c r="B96" t="s">
        <v>187</v>
      </c>
      <c r="C96" t="s">
        <v>188</v>
      </c>
      <c r="D96" t="s">
        <v>46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3"/>
      <c r="B97" t="s">
        <v>189</v>
      </c>
      <c r="C97" t="s">
        <v>190</v>
      </c>
      <c r="D97" t="s">
        <v>131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3"/>
      <c r="B98" t="s">
        <v>191</v>
      </c>
      <c r="C98" t="s">
        <v>192</v>
      </c>
      <c r="D98" t="s">
        <v>28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3"/>
      <c r="B99" t="s">
        <v>193</v>
      </c>
      <c r="C99" t="s">
        <v>194</v>
      </c>
      <c r="D99" t="s">
        <v>23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3"/>
      <c r="B100" t="s">
        <v>134</v>
      </c>
      <c r="C100" t="s">
        <v>195</v>
      </c>
      <c r="D100" t="s">
        <v>52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3"/>
      <c r="B101" t="s">
        <v>196</v>
      </c>
      <c r="C101" t="s">
        <v>197</v>
      </c>
      <c r="D101" t="s">
        <v>28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3"/>
      <c r="B102" t="s">
        <v>198</v>
      </c>
      <c r="C102" t="s">
        <v>199</v>
      </c>
      <c r="D102" t="s">
        <v>28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3"/>
      <c r="B103" t="s">
        <v>200</v>
      </c>
      <c r="C103" t="s">
        <v>201</v>
      </c>
      <c r="D103" t="s">
        <v>131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3"/>
      <c r="B104" t="s">
        <v>202</v>
      </c>
      <c r="C104" t="s">
        <v>203</v>
      </c>
      <c r="D104" t="s">
        <v>52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3"/>
      <c r="B105" t="s">
        <v>204</v>
      </c>
      <c r="C105" t="s">
        <v>205</v>
      </c>
      <c r="D105" t="s">
        <v>28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3"/>
      <c r="B106" t="s">
        <v>206</v>
      </c>
      <c r="C106" t="s">
        <v>207</v>
      </c>
      <c r="D106" t="s">
        <v>23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3"/>
      <c r="B107" t="s">
        <v>208</v>
      </c>
      <c r="C107" t="s">
        <v>209</v>
      </c>
      <c r="D107" t="s">
        <v>52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3"/>
      <c r="B108" t="s">
        <v>210</v>
      </c>
      <c r="C108" t="s">
        <v>211</v>
      </c>
      <c r="D108" t="s">
        <v>46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3"/>
      <c r="B109" t="s">
        <v>212</v>
      </c>
      <c r="C109" t="s">
        <v>213</v>
      </c>
      <c r="D109" t="s">
        <v>214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3"/>
      <c r="B110" t="s">
        <v>215</v>
      </c>
      <c r="C110" t="s">
        <v>216</v>
      </c>
      <c r="D110" t="s">
        <v>131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3"/>
      <c r="B111" t="s">
        <v>217</v>
      </c>
      <c r="C111" t="s">
        <v>186</v>
      </c>
      <c r="D111" t="s">
        <v>38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3"/>
      <c r="B112" t="s">
        <v>218</v>
      </c>
      <c r="C112" t="s">
        <v>219</v>
      </c>
      <c r="D112" t="s">
        <v>52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3"/>
      <c r="B113" t="s">
        <v>220</v>
      </c>
      <c r="C113" t="s">
        <v>221</v>
      </c>
      <c r="D113" t="s">
        <v>131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3"/>
      <c r="B114" t="s">
        <v>60</v>
      </c>
      <c r="C114" t="s">
        <v>222</v>
      </c>
      <c r="D114" t="s">
        <v>28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3"/>
      <c r="B115" t="s">
        <v>145</v>
      </c>
      <c r="C115" t="s">
        <v>223</v>
      </c>
      <c r="D115" t="s">
        <v>131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3"/>
      <c r="B116" t="s">
        <v>224</v>
      </c>
      <c r="C116" t="s">
        <v>225</v>
      </c>
      <c r="D116" t="s">
        <v>28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3"/>
      <c r="B117" t="s">
        <v>226</v>
      </c>
      <c r="C117" t="s">
        <v>227</v>
      </c>
      <c r="D117" t="s">
        <v>34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3"/>
      <c r="B118" t="s">
        <v>228</v>
      </c>
      <c r="C118" t="s">
        <v>229</v>
      </c>
      <c r="D118" t="s">
        <v>52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3"/>
      <c r="B119" t="s">
        <v>116</v>
      </c>
      <c r="C119" t="s">
        <v>230</v>
      </c>
      <c r="D119" t="s">
        <v>28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3"/>
      <c r="B120" t="s">
        <v>231</v>
      </c>
      <c r="C120" t="s">
        <v>232</v>
      </c>
      <c r="D120" t="s">
        <v>23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3"/>
      <c r="B121" t="s">
        <v>163</v>
      </c>
      <c r="C121" t="s">
        <v>233</v>
      </c>
      <c r="D121" t="s">
        <v>214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3"/>
      <c r="B122" t="s">
        <v>120</v>
      </c>
      <c r="C122" t="s">
        <v>234</v>
      </c>
      <c r="D122" t="s">
        <v>131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3"/>
      <c r="B123" t="s">
        <v>235</v>
      </c>
      <c r="C123" t="s">
        <v>236</v>
      </c>
      <c r="D123" t="s">
        <v>28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3"/>
      <c r="B124" t="s">
        <v>237</v>
      </c>
      <c r="C124" t="s">
        <v>238</v>
      </c>
      <c r="D124" t="s">
        <v>28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3"/>
      <c r="B125" t="s">
        <v>172</v>
      </c>
      <c r="C125" t="s">
        <v>239</v>
      </c>
      <c r="D125" t="s">
        <v>52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3"/>
      <c r="B126" t="s">
        <v>240</v>
      </c>
      <c r="C126" t="s">
        <v>241</v>
      </c>
      <c r="D126" t="s">
        <v>52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3"/>
      <c r="B127" t="s">
        <v>242</v>
      </c>
      <c r="C127" t="s">
        <v>243</v>
      </c>
      <c r="D127" t="s">
        <v>28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3"/>
      <c r="B128" t="s">
        <v>244</v>
      </c>
      <c r="C128" t="s">
        <v>245</v>
      </c>
      <c r="D128" t="s">
        <v>28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3"/>
      <c r="B129" t="s">
        <v>246</v>
      </c>
      <c r="C129" t="s">
        <v>247</v>
      </c>
      <c r="D129" t="s">
        <v>131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3"/>
      <c r="B130" t="s">
        <v>248</v>
      </c>
      <c r="C130" t="s">
        <v>249</v>
      </c>
      <c r="D130" t="s">
        <v>131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3"/>
      <c r="B131" t="s">
        <v>250</v>
      </c>
      <c r="C131" t="s">
        <v>251</v>
      </c>
      <c r="D131" t="s">
        <v>214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3"/>
      <c r="B132" t="s">
        <v>252</v>
      </c>
      <c r="C132" t="s">
        <v>253</v>
      </c>
      <c r="D132" t="s">
        <v>23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3"/>
      <c r="B133" t="s">
        <v>99</v>
      </c>
      <c r="C133" t="s">
        <v>254</v>
      </c>
      <c r="D133" t="s">
        <v>28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3"/>
      <c r="B134" t="s">
        <v>255</v>
      </c>
      <c r="C134" t="s">
        <v>256</v>
      </c>
      <c r="D134" t="s">
        <v>34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3"/>
      <c r="B135" t="s">
        <v>257</v>
      </c>
      <c r="C135" t="s">
        <v>258</v>
      </c>
      <c r="D135" t="s">
        <v>131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3"/>
      <c r="B136" t="s">
        <v>259</v>
      </c>
      <c r="C136" t="s">
        <v>260</v>
      </c>
      <c r="D136" t="s">
        <v>131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3"/>
      <c r="B137" t="s">
        <v>261</v>
      </c>
      <c r="C137" t="s">
        <v>262</v>
      </c>
      <c r="D137" t="s">
        <v>214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3"/>
      <c r="B138" t="s">
        <v>263</v>
      </c>
      <c r="C138" t="s">
        <v>264</v>
      </c>
      <c r="D138" t="s">
        <v>28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3"/>
      <c r="B139" t="s">
        <v>265</v>
      </c>
      <c r="C139" t="s">
        <v>236</v>
      </c>
      <c r="D139" t="s">
        <v>34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3"/>
      <c r="B140" t="s">
        <v>102</v>
      </c>
      <c r="C140" t="s">
        <v>266</v>
      </c>
      <c r="D140" t="s">
        <v>131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3"/>
      <c r="B141" t="s">
        <v>267</v>
      </c>
      <c r="C141" t="s">
        <v>243</v>
      </c>
      <c r="D141" t="s">
        <v>34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3" t="s">
        <v>268</v>
      </c>
      <c r="B142" t="s">
        <v>269</v>
      </c>
      <c r="C142" t="s">
        <v>270</v>
      </c>
      <c r="D142" t="s">
        <v>30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3"/>
      <c r="B143" t="s">
        <v>271</v>
      </c>
      <c r="C143" t="s">
        <v>272</v>
      </c>
      <c r="D143" t="s">
        <v>52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3"/>
      <c r="B144" t="s">
        <v>273</v>
      </c>
      <c r="C144" t="s">
        <v>274</v>
      </c>
      <c r="D144" t="s">
        <v>52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3"/>
      <c r="B145" t="s">
        <v>275</v>
      </c>
      <c r="C145" t="s">
        <v>276</v>
      </c>
      <c r="D145" t="s">
        <v>38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3"/>
      <c r="B146" t="s">
        <v>277</v>
      </c>
      <c r="C146" t="s">
        <v>278</v>
      </c>
      <c r="D146" t="s">
        <v>52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3"/>
      <c r="B147" t="s">
        <v>279</v>
      </c>
      <c r="C147" t="s">
        <v>280</v>
      </c>
      <c r="D147" t="s">
        <v>30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3"/>
      <c r="B148" t="s">
        <v>281</v>
      </c>
      <c r="C148" t="s">
        <v>282</v>
      </c>
      <c r="D148" t="s">
        <v>46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3"/>
      <c r="B149" t="s">
        <v>283</v>
      </c>
      <c r="C149" t="s">
        <v>284</v>
      </c>
      <c r="D149" t="s">
        <v>131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3"/>
      <c r="B150" t="s">
        <v>285</v>
      </c>
      <c r="C150" t="s">
        <v>284</v>
      </c>
      <c r="D150" t="s">
        <v>131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3"/>
      <c r="B151" t="s">
        <v>286</v>
      </c>
      <c r="C151" t="s">
        <v>287</v>
      </c>
      <c r="D151" t="s">
        <v>28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3"/>
      <c r="B152" t="s">
        <v>288</v>
      </c>
      <c r="C152" t="s">
        <v>289</v>
      </c>
      <c r="D152" t="s">
        <v>28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3"/>
      <c r="B153" t="s">
        <v>290</v>
      </c>
      <c r="C153" t="s">
        <v>291</v>
      </c>
      <c r="D153" t="s">
        <v>147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3"/>
      <c r="B154" t="s">
        <v>292</v>
      </c>
      <c r="C154" t="s">
        <v>270</v>
      </c>
      <c r="D154" t="s">
        <v>147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3"/>
      <c r="B155" t="s">
        <v>293</v>
      </c>
      <c r="C155" t="s">
        <v>294</v>
      </c>
      <c r="D155" t="s">
        <v>295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3"/>
      <c r="B156" t="s">
        <v>296</v>
      </c>
      <c r="C156" t="s">
        <v>284</v>
      </c>
      <c r="D156" t="s">
        <v>30</v>
      </c>
      <c r="E156">
        <v>3</v>
      </c>
      <c r="F156">
        <v>0.3105590062111801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3"/>
      <c r="B157" t="s">
        <v>297</v>
      </c>
      <c r="C157" t="s">
        <v>298</v>
      </c>
      <c r="D157" t="s">
        <v>28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3"/>
      <c r="B158" t="s">
        <v>299</v>
      </c>
      <c r="C158" t="s">
        <v>287</v>
      </c>
      <c r="D158" t="s">
        <v>131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3"/>
      <c r="B159" t="s">
        <v>300</v>
      </c>
      <c r="C159" t="s">
        <v>301</v>
      </c>
      <c r="D159" t="s">
        <v>30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3"/>
      <c r="B160" t="s">
        <v>302</v>
      </c>
      <c r="C160" t="s">
        <v>303</v>
      </c>
      <c r="D160" t="s">
        <v>28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3"/>
      <c r="B161" t="s">
        <v>304</v>
      </c>
      <c r="C161" t="s">
        <v>305</v>
      </c>
      <c r="D161" t="s">
        <v>136</v>
      </c>
      <c r="E161">
        <v>4</v>
      </c>
      <c r="F161">
        <v>0.41407867494824019</v>
      </c>
      <c r="G161">
        <v>284</v>
      </c>
      <c r="H161">
        <v>5</v>
      </c>
      <c r="I161">
        <v>0.51759834368530022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3"/>
      <c r="B162" t="s">
        <v>306</v>
      </c>
      <c r="C162" t="s">
        <v>307</v>
      </c>
      <c r="D162" t="s">
        <v>46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3"/>
      <c r="B163" t="s">
        <v>308</v>
      </c>
      <c r="C163" t="s">
        <v>309</v>
      </c>
      <c r="D163" t="s">
        <v>38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3"/>
      <c r="B164" t="s">
        <v>310</v>
      </c>
      <c r="C164" t="s">
        <v>311</v>
      </c>
      <c r="D164" t="s">
        <v>28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3"/>
      <c r="B165" t="s">
        <v>312</v>
      </c>
      <c r="C165" t="s">
        <v>313</v>
      </c>
      <c r="D165" t="s">
        <v>131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3"/>
      <c r="B166" t="s">
        <v>314</v>
      </c>
      <c r="C166" t="s">
        <v>270</v>
      </c>
      <c r="D166" t="s">
        <v>295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3"/>
      <c r="B167" t="s">
        <v>315</v>
      </c>
      <c r="C167" t="s">
        <v>316</v>
      </c>
      <c r="D167" t="s">
        <v>38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3"/>
      <c r="B168" t="s">
        <v>317</v>
      </c>
      <c r="C168" t="s">
        <v>318</v>
      </c>
      <c r="D168" t="s">
        <v>28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3"/>
      <c r="B169" t="s">
        <v>319</v>
      </c>
      <c r="C169" t="s">
        <v>320</v>
      </c>
      <c r="D169" t="s">
        <v>38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3"/>
      <c r="B170" t="s">
        <v>321</v>
      </c>
      <c r="C170" t="s">
        <v>270</v>
      </c>
      <c r="D170" t="s">
        <v>46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3"/>
      <c r="B171" t="s">
        <v>322</v>
      </c>
      <c r="C171" t="s">
        <v>270</v>
      </c>
      <c r="D171" t="s">
        <v>46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3"/>
      <c r="B172" t="s">
        <v>323</v>
      </c>
      <c r="C172" t="s">
        <v>291</v>
      </c>
      <c r="D172" t="s">
        <v>324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3"/>
      <c r="B173" t="s">
        <v>325</v>
      </c>
      <c r="C173" t="s">
        <v>326</v>
      </c>
      <c r="D173" t="s">
        <v>30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3"/>
      <c r="B174" t="s">
        <v>327</v>
      </c>
      <c r="C174" t="s">
        <v>328</v>
      </c>
      <c r="D174" t="s">
        <v>147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3"/>
      <c r="B175" t="s">
        <v>329</v>
      </c>
      <c r="C175" t="s">
        <v>330</v>
      </c>
      <c r="D175" t="s">
        <v>28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3"/>
      <c r="B176" t="s">
        <v>331</v>
      </c>
      <c r="C176" t="s">
        <v>332</v>
      </c>
      <c r="D176" t="s">
        <v>295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3"/>
      <c r="B177" t="s">
        <v>333</v>
      </c>
      <c r="C177" t="s">
        <v>334</v>
      </c>
      <c r="D177" t="s">
        <v>147</v>
      </c>
      <c r="E177">
        <v>5</v>
      </c>
      <c r="F177">
        <v>0.51759834368530022</v>
      </c>
      <c r="G177">
        <v>54</v>
      </c>
      <c r="H177">
        <v>7</v>
      </c>
      <c r="I177">
        <v>0.72463768115942029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3"/>
      <c r="B178" t="s">
        <v>335</v>
      </c>
      <c r="C178" t="s">
        <v>336</v>
      </c>
      <c r="D178" t="s">
        <v>46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3"/>
      <c r="B179" t="s">
        <v>337</v>
      </c>
      <c r="C179" t="s">
        <v>338</v>
      </c>
      <c r="D179" t="s">
        <v>28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3"/>
      <c r="B180" t="s">
        <v>339</v>
      </c>
      <c r="C180" t="s">
        <v>340</v>
      </c>
      <c r="D180" t="s">
        <v>46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3"/>
      <c r="B181" t="s">
        <v>341</v>
      </c>
      <c r="C181" t="s">
        <v>270</v>
      </c>
      <c r="D181" t="s">
        <v>147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3"/>
      <c r="B182" t="s">
        <v>342</v>
      </c>
      <c r="C182" t="s">
        <v>343</v>
      </c>
      <c r="D182" t="s">
        <v>28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3"/>
      <c r="B183" t="s">
        <v>344</v>
      </c>
      <c r="C183" t="s">
        <v>345</v>
      </c>
      <c r="D183" t="s">
        <v>23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3"/>
      <c r="B184" t="s">
        <v>346</v>
      </c>
      <c r="C184" t="s">
        <v>347</v>
      </c>
      <c r="D184" t="s">
        <v>38</v>
      </c>
      <c r="E184">
        <v>2</v>
      </c>
      <c r="F184">
        <v>0.20703933747412009</v>
      </c>
      <c r="G184">
        <v>222</v>
      </c>
      <c r="H184">
        <v>4</v>
      </c>
      <c r="I184">
        <v>0.41407867494824019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3"/>
      <c r="B185" t="s">
        <v>348</v>
      </c>
      <c r="C185" t="s">
        <v>349</v>
      </c>
      <c r="D185" t="s">
        <v>131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3"/>
      <c r="B186" t="s">
        <v>350</v>
      </c>
      <c r="C186" t="s">
        <v>305</v>
      </c>
      <c r="D186" t="s">
        <v>30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3"/>
      <c r="B187" t="s">
        <v>351</v>
      </c>
      <c r="C187" t="s">
        <v>289</v>
      </c>
      <c r="D187" t="s">
        <v>52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3"/>
      <c r="B188" t="s">
        <v>352</v>
      </c>
      <c r="C188" t="s">
        <v>353</v>
      </c>
      <c r="D188" t="s">
        <v>52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3"/>
      <c r="B189" t="s">
        <v>354</v>
      </c>
      <c r="C189" t="s">
        <v>355</v>
      </c>
      <c r="D189" t="s">
        <v>214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3"/>
      <c r="B190" t="s">
        <v>356</v>
      </c>
      <c r="C190" t="s">
        <v>357</v>
      </c>
      <c r="D190" t="s">
        <v>52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3"/>
      <c r="B191" t="s">
        <v>358</v>
      </c>
      <c r="C191" t="s">
        <v>291</v>
      </c>
      <c r="D191" t="s">
        <v>46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3"/>
      <c r="B192" t="s">
        <v>359</v>
      </c>
      <c r="C192" t="s">
        <v>360</v>
      </c>
      <c r="D192" t="s">
        <v>46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3"/>
      <c r="B193" t="s">
        <v>361</v>
      </c>
      <c r="C193" t="s">
        <v>362</v>
      </c>
      <c r="D193" t="s">
        <v>28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3"/>
      <c r="B194" t="s">
        <v>363</v>
      </c>
      <c r="C194" t="s">
        <v>364</v>
      </c>
      <c r="D194" t="s">
        <v>147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3"/>
      <c r="B195" t="s">
        <v>365</v>
      </c>
      <c r="C195" t="s">
        <v>366</v>
      </c>
      <c r="D195" t="s">
        <v>52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3"/>
      <c r="B196" t="s">
        <v>367</v>
      </c>
      <c r="C196" t="s">
        <v>291</v>
      </c>
      <c r="D196" t="s">
        <v>38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3"/>
      <c r="B197" t="s">
        <v>368</v>
      </c>
      <c r="C197" t="s">
        <v>369</v>
      </c>
      <c r="D197" t="s">
        <v>52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3"/>
      <c r="B198" t="s">
        <v>370</v>
      </c>
      <c r="C198" t="s">
        <v>353</v>
      </c>
      <c r="D198" t="s">
        <v>28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3"/>
      <c r="B199" t="s">
        <v>371</v>
      </c>
      <c r="C199" t="s">
        <v>372</v>
      </c>
      <c r="D199" t="s">
        <v>28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3"/>
      <c r="B200" t="s">
        <v>373</v>
      </c>
      <c r="C200" t="s">
        <v>374</v>
      </c>
      <c r="D200" t="s">
        <v>52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3"/>
      <c r="B201" t="s">
        <v>375</v>
      </c>
      <c r="C201" t="s">
        <v>270</v>
      </c>
      <c r="D201" t="s">
        <v>324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3"/>
      <c r="B202" t="s">
        <v>376</v>
      </c>
      <c r="C202" t="s">
        <v>270</v>
      </c>
      <c r="D202" t="s">
        <v>46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3"/>
      <c r="B203" t="s">
        <v>377</v>
      </c>
      <c r="C203" t="s">
        <v>270</v>
      </c>
      <c r="D203" t="s">
        <v>147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3"/>
      <c r="B204" t="s">
        <v>378</v>
      </c>
      <c r="C204" t="s">
        <v>379</v>
      </c>
      <c r="D204" t="s">
        <v>147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3"/>
      <c r="B205" t="s">
        <v>380</v>
      </c>
      <c r="C205" t="s">
        <v>291</v>
      </c>
      <c r="D205" t="s">
        <v>30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3"/>
      <c r="B206" t="s">
        <v>381</v>
      </c>
      <c r="C206" t="s">
        <v>382</v>
      </c>
      <c r="D206" t="s">
        <v>38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3"/>
      <c r="B207" t="s">
        <v>383</v>
      </c>
      <c r="C207" t="s">
        <v>384</v>
      </c>
      <c r="D207" t="s">
        <v>131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3"/>
      <c r="B208" t="s">
        <v>385</v>
      </c>
      <c r="C208" t="s">
        <v>305</v>
      </c>
      <c r="D208" t="s">
        <v>131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3"/>
      <c r="B209" t="s">
        <v>386</v>
      </c>
      <c r="C209" t="s">
        <v>270</v>
      </c>
      <c r="D209" t="s">
        <v>46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3"/>
      <c r="B210" t="s">
        <v>387</v>
      </c>
      <c r="C210" t="s">
        <v>291</v>
      </c>
      <c r="D210" t="s">
        <v>147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3"/>
      <c r="B211" t="s">
        <v>388</v>
      </c>
      <c r="C211" t="s">
        <v>362</v>
      </c>
      <c r="D211" t="s">
        <v>52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3"/>
      <c r="B212" t="s">
        <v>389</v>
      </c>
      <c r="C212" t="s">
        <v>274</v>
      </c>
      <c r="D212" t="s">
        <v>28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3"/>
      <c r="B213" t="s">
        <v>390</v>
      </c>
      <c r="C213" t="s">
        <v>294</v>
      </c>
      <c r="D213" t="s">
        <v>46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3"/>
      <c r="B214" t="s">
        <v>391</v>
      </c>
      <c r="C214" t="s">
        <v>336</v>
      </c>
      <c r="D214" t="s">
        <v>46</v>
      </c>
      <c r="E214">
        <v>6</v>
      </c>
      <c r="F214">
        <v>0.6211180124223602</v>
      </c>
      <c r="G214">
        <v>43</v>
      </c>
      <c r="H214">
        <v>7</v>
      </c>
      <c r="I214">
        <v>0.72463768115942029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3"/>
      <c r="B215" t="s">
        <v>392</v>
      </c>
      <c r="C215" t="s">
        <v>318</v>
      </c>
      <c r="D215" t="s">
        <v>30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3"/>
      <c r="B216" t="s">
        <v>393</v>
      </c>
      <c r="C216" t="s">
        <v>394</v>
      </c>
      <c r="D216" t="s">
        <v>46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3"/>
      <c r="B217" t="s">
        <v>395</v>
      </c>
      <c r="C217" t="s">
        <v>396</v>
      </c>
      <c r="D217" t="s">
        <v>38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3"/>
      <c r="B218" t="s">
        <v>397</v>
      </c>
      <c r="C218" t="s">
        <v>311</v>
      </c>
      <c r="D218" t="s">
        <v>52</v>
      </c>
      <c r="E218">
        <v>12</v>
      </c>
      <c r="F218">
        <v>1.24223602484472</v>
      </c>
      <c r="G218">
        <v>178</v>
      </c>
      <c r="H218">
        <v>19</v>
      </c>
      <c r="I218">
        <v>1.966873706004141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3"/>
      <c r="B219" t="s">
        <v>398</v>
      </c>
      <c r="C219" t="s">
        <v>372</v>
      </c>
      <c r="D219" t="s">
        <v>52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3"/>
      <c r="B220" t="s">
        <v>399</v>
      </c>
      <c r="C220" t="s">
        <v>347</v>
      </c>
      <c r="D220" t="s">
        <v>46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3"/>
      <c r="B221" t="s">
        <v>400</v>
      </c>
      <c r="C221" t="s">
        <v>291</v>
      </c>
      <c r="D221" t="s">
        <v>324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3"/>
      <c r="B222" t="s">
        <v>401</v>
      </c>
      <c r="C222" t="s">
        <v>402</v>
      </c>
      <c r="D222" t="s">
        <v>46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3"/>
      <c r="B223" t="s">
        <v>403</v>
      </c>
      <c r="C223" t="s">
        <v>291</v>
      </c>
      <c r="D223" t="s">
        <v>46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3"/>
      <c r="B224" t="s">
        <v>404</v>
      </c>
      <c r="C224" t="s">
        <v>326</v>
      </c>
      <c r="D224" t="s">
        <v>28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3"/>
      <c r="B225" t="s">
        <v>405</v>
      </c>
      <c r="C225" t="s">
        <v>316</v>
      </c>
      <c r="D225" t="s">
        <v>46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3"/>
      <c r="B226" t="s">
        <v>406</v>
      </c>
      <c r="C226" t="s">
        <v>303</v>
      </c>
      <c r="D226" t="s">
        <v>52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3"/>
      <c r="B227" t="s">
        <v>407</v>
      </c>
      <c r="C227" t="s">
        <v>408</v>
      </c>
      <c r="D227" t="s">
        <v>23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3"/>
      <c r="B228" t="s">
        <v>409</v>
      </c>
      <c r="C228" t="s">
        <v>374</v>
      </c>
      <c r="D228" t="s">
        <v>46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3"/>
      <c r="B229" t="s">
        <v>410</v>
      </c>
      <c r="C229" t="s">
        <v>313</v>
      </c>
      <c r="D229" t="s">
        <v>136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3"/>
      <c r="B230" t="s">
        <v>411</v>
      </c>
      <c r="C230" t="s">
        <v>270</v>
      </c>
      <c r="D230" t="s">
        <v>46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3"/>
      <c r="B231" t="s">
        <v>412</v>
      </c>
      <c r="C231" t="s">
        <v>413</v>
      </c>
      <c r="D231" t="s">
        <v>131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3" t="s">
        <v>414</v>
      </c>
      <c r="B232" t="s">
        <v>415</v>
      </c>
      <c r="C232" t="s">
        <v>416</v>
      </c>
      <c r="D232" t="s">
        <v>23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3"/>
      <c r="B233" t="s">
        <v>417</v>
      </c>
      <c r="C233" t="s">
        <v>418</v>
      </c>
      <c r="D233" t="s">
        <v>52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3"/>
      <c r="B234" t="s">
        <v>419</v>
      </c>
      <c r="C234" t="s">
        <v>420</v>
      </c>
      <c r="D234" t="s">
        <v>28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3"/>
      <c r="B235" t="s">
        <v>421</v>
      </c>
      <c r="C235" t="s">
        <v>422</v>
      </c>
      <c r="D235" t="s">
        <v>214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3"/>
      <c r="B236" t="s">
        <v>423</v>
      </c>
      <c r="C236" t="s">
        <v>424</v>
      </c>
      <c r="D236" t="s">
        <v>28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3"/>
      <c r="B237" t="s">
        <v>425</v>
      </c>
      <c r="C237" t="s">
        <v>426</v>
      </c>
      <c r="D237" t="s">
        <v>147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3"/>
      <c r="B238" t="s">
        <v>427</v>
      </c>
      <c r="C238" t="s">
        <v>428</v>
      </c>
      <c r="D238" t="s">
        <v>28</v>
      </c>
      <c r="E238">
        <v>11</v>
      </c>
      <c r="F238">
        <v>0.47454702329594478</v>
      </c>
      <c r="G238">
        <v>119</v>
      </c>
      <c r="H238">
        <v>18</v>
      </c>
      <c r="I238">
        <v>0.77653149266609145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3"/>
      <c r="B239" t="s">
        <v>429</v>
      </c>
      <c r="C239" t="s">
        <v>416</v>
      </c>
      <c r="D239" t="s">
        <v>46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3"/>
      <c r="B240" t="s">
        <v>430</v>
      </c>
      <c r="C240" t="s">
        <v>431</v>
      </c>
      <c r="D240" t="s">
        <v>38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3"/>
      <c r="B241" t="s">
        <v>432</v>
      </c>
      <c r="C241" t="s">
        <v>433</v>
      </c>
      <c r="D241" t="s">
        <v>38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3"/>
      <c r="B242" t="s">
        <v>434</v>
      </c>
      <c r="C242" t="s">
        <v>435</v>
      </c>
      <c r="D242" t="s">
        <v>38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3"/>
      <c r="B243" t="s">
        <v>436</v>
      </c>
      <c r="C243" t="s">
        <v>437</v>
      </c>
      <c r="D243" t="s">
        <v>28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3"/>
      <c r="B244" t="s">
        <v>438</v>
      </c>
      <c r="C244" t="s">
        <v>435</v>
      </c>
      <c r="D244" t="s">
        <v>38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3"/>
      <c r="B245" t="s">
        <v>439</v>
      </c>
      <c r="C245" t="s">
        <v>440</v>
      </c>
      <c r="D245" t="s">
        <v>46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3"/>
      <c r="B246" t="s">
        <v>441</v>
      </c>
      <c r="C246" t="s">
        <v>418</v>
      </c>
      <c r="D246" t="s">
        <v>28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3"/>
      <c r="B247" t="s">
        <v>442</v>
      </c>
      <c r="C247" t="s">
        <v>443</v>
      </c>
      <c r="D247" t="s">
        <v>28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3"/>
      <c r="B248" t="s">
        <v>444</v>
      </c>
      <c r="C248" t="s">
        <v>433</v>
      </c>
      <c r="D248" t="s">
        <v>147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3"/>
      <c r="B249" t="s">
        <v>445</v>
      </c>
      <c r="C249" t="s">
        <v>446</v>
      </c>
      <c r="D249" t="s">
        <v>38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3"/>
      <c r="B250" t="s">
        <v>447</v>
      </c>
      <c r="C250" t="s">
        <v>448</v>
      </c>
      <c r="D250" t="s">
        <v>28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3"/>
      <c r="B251" t="s">
        <v>449</v>
      </c>
      <c r="C251" t="s">
        <v>422</v>
      </c>
      <c r="D251" t="s">
        <v>46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3"/>
      <c r="B252" t="s">
        <v>450</v>
      </c>
      <c r="C252" t="s">
        <v>446</v>
      </c>
      <c r="D252" t="s">
        <v>147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3"/>
      <c r="B253" t="s">
        <v>451</v>
      </c>
      <c r="C253" t="s">
        <v>452</v>
      </c>
      <c r="D253" t="s">
        <v>131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3"/>
      <c r="B254" t="s">
        <v>453</v>
      </c>
      <c r="C254" t="s">
        <v>454</v>
      </c>
      <c r="D254" t="s">
        <v>28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3"/>
      <c r="B255" t="s">
        <v>455</v>
      </c>
      <c r="C255" t="s">
        <v>456</v>
      </c>
      <c r="D255" t="s">
        <v>147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3"/>
      <c r="B256" t="s">
        <v>457</v>
      </c>
      <c r="C256" t="s">
        <v>458</v>
      </c>
      <c r="D256" t="s">
        <v>28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3"/>
      <c r="B257" t="s">
        <v>459</v>
      </c>
      <c r="C257" t="s">
        <v>460</v>
      </c>
      <c r="D257" t="s">
        <v>214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3"/>
      <c r="B258" t="s">
        <v>461</v>
      </c>
      <c r="C258" t="s">
        <v>440</v>
      </c>
      <c r="D258" t="s">
        <v>214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:A46"/>
    <mergeCell ref="A47:A65"/>
    <mergeCell ref="A66:A90"/>
    <mergeCell ref="A91:A141"/>
    <mergeCell ref="A142:A231"/>
    <mergeCell ref="A232:A2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BFE9-DD58-2143-B5CA-BFFB81D83B37}">
  <dimension ref="A1:X258"/>
  <sheetViews>
    <sheetView topLeftCell="D1" workbookViewId="0">
      <selection activeCell="S9" sqref="S9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4" x14ac:dyDescent="0.2">
      <c r="A1" s="8" t="s">
        <v>0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10</v>
      </c>
    </row>
    <row r="2" spans="1:24" x14ac:dyDescent="0.2">
      <c r="A2" s="3" t="s">
        <v>20</v>
      </c>
      <c r="B2" t="s">
        <v>21</v>
      </c>
      <c r="C2" t="s">
        <v>22</v>
      </c>
      <c r="D2" t="s">
        <v>23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5" t="s">
        <v>24</v>
      </c>
      <c r="S2" s="5" t="s">
        <v>25</v>
      </c>
      <c r="T2" s="6">
        <f>COUNTIFS($D$2:$D$263, "*CO*")</f>
        <v>40</v>
      </c>
      <c r="U2" s="7">
        <f>AVERAGEIF($D$2:$D$263,"*CO*", $E$2:$E$263)</f>
        <v>2</v>
      </c>
      <c r="V2" s="7">
        <f>AVERAGEIF($D$2:$D$263,"*CO*", $F$2:$F$263)</f>
        <v>0.63005137386483001</v>
      </c>
      <c r="W2" s="7">
        <f>AVERAGEIF($D$2:$D$263,"*CO*", $J$2:$J$263)</f>
        <v>2.5</v>
      </c>
      <c r="X2" s="7">
        <f>AVERAGEIF($D$2:$D$263,"*CO*", $K$2:$K$263)</f>
        <v>0.74905385037741246</v>
      </c>
    </row>
    <row r="3" spans="1:24" x14ac:dyDescent="0.2">
      <c r="A3" s="3"/>
      <c r="B3" t="s">
        <v>26</v>
      </c>
      <c r="C3" t="s">
        <v>27</v>
      </c>
      <c r="D3" t="s">
        <v>28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5" t="s">
        <v>29</v>
      </c>
      <c r="S3" s="5" t="s">
        <v>30</v>
      </c>
      <c r="T3" s="6">
        <f>COUNTIFS($D$2:$D$263, "*LO*")</f>
        <v>16</v>
      </c>
      <c r="U3" s="7">
        <f>AVERAGEIF($D$2:$D$263,"*LO*", $E$2:$E$263)</f>
        <v>2.25</v>
      </c>
      <c r="V3" s="7">
        <f>AVERAGEIF($D$2:$D$263,"*LO*", $F$2:$F$263)</f>
        <v>1.7750572470319994</v>
      </c>
      <c r="W3" s="7">
        <f>AVERAGEIF($D$2:$D$263,"*LO*", $J$2:$J$263)</f>
        <v>2.8125</v>
      </c>
      <c r="X3" s="7">
        <f>AVERAGEIF($D$2:$D$263,"*LO*", $K$2:$K$263)</f>
        <v>2.0222253541203723</v>
      </c>
    </row>
    <row r="4" spans="1:24" x14ac:dyDescent="0.2">
      <c r="A4" s="3"/>
      <c r="B4" t="s">
        <v>31</v>
      </c>
      <c r="C4" t="s">
        <v>32</v>
      </c>
      <c r="D4" t="s">
        <v>28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5" t="s">
        <v>33</v>
      </c>
      <c r="S4" s="5" t="s">
        <v>34</v>
      </c>
      <c r="T4" s="6">
        <f>COUNTIFS($D$2:$D$263, "*AS*")</f>
        <v>8</v>
      </c>
      <c r="U4" s="7">
        <f>AVERAGEIF($D$2:$D$263,"*AS*", $E$2:$E$263)</f>
        <v>3.5</v>
      </c>
      <c r="V4" s="7">
        <f>AVERAGEIF($D$2:$D$263,"*AS*", $F$2:$F$263)</f>
        <v>0.91427062808981885</v>
      </c>
      <c r="W4" s="7">
        <f>AVERAGEIF($D$2:$D$263,"*AS*", $J$2:$J$263)</f>
        <v>4.875</v>
      </c>
      <c r="X4" s="7">
        <f>AVERAGEIF($D$2:$D$263,"*AS*", $K$2:$K$263)</f>
        <v>1.2211902709469615</v>
      </c>
    </row>
    <row r="5" spans="1:24" x14ac:dyDescent="0.2">
      <c r="A5" s="3"/>
      <c r="B5" t="s">
        <v>35</v>
      </c>
      <c r="C5" t="s">
        <v>36</v>
      </c>
      <c r="D5" t="s">
        <v>23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5" t="s">
        <v>37</v>
      </c>
      <c r="S5" s="5" t="s">
        <v>38</v>
      </c>
      <c r="T5" s="6">
        <f>COUNTIFS($D$2:$D$263, "*RO*")</f>
        <v>22</v>
      </c>
      <c r="U5" s="7">
        <f>AVERAGEIF($D$2:$D$263,"*RO*", $E$2:$E$263)</f>
        <v>4.9090909090909092</v>
      </c>
      <c r="V5" s="7">
        <f>AVERAGEIF($D$2:$D$263,"*RO*", $F$2:$F$263)</f>
        <v>3.0626505622465627</v>
      </c>
      <c r="W5" s="7">
        <f>AVERAGEIF($D$2:$D$263,"*RO*", $J$2:$J$263)</f>
        <v>5.8181818181818183</v>
      </c>
      <c r="X5" s="7">
        <f>AVERAGEIF($D$2:$D$263,"*RO*", $K$2:$K$263)</f>
        <v>3.5066723970406417</v>
      </c>
    </row>
    <row r="6" spans="1:24" x14ac:dyDescent="0.2">
      <c r="A6" s="3"/>
      <c r="B6" t="s">
        <v>39</v>
      </c>
      <c r="C6" t="s">
        <v>40</v>
      </c>
      <c r="D6" t="s">
        <v>30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5" t="s">
        <v>41</v>
      </c>
      <c r="S6" s="5" t="s">
        <v>42</v>
      </c>
      <c r="T6" s="6">
        <f>COUNTIFS($D$2:$D$263, "*AO*")</f>
        <v>140</v>
      </c>
      <c r="U6" s="7">
        <f>AVERAGEIF($D$2:$D$263,"*AO*", $E$2:$E$263)</f>
        <v>5.1571428571428575</v>
      </c>
      <c r="V6" s="7">
        <f>AVERAGEIF($D$2:$D$263,"*AO*", $F$2:$F$263)</f>
        <v>1.8899112479602882</v>
      </c>
      <c r="W6" s="7">
        <f>AVERAGEIF($D$2:$D$263,"*AO*", $J$2:$J$263)</f>
        <v>5.7642857142857142</v>
      </c>
      <c r="X6" s="7">
        <f>AVERAGEIF($D$2:$D$263,"*AO*", $K$2:$K$263)</f>
        <v>1.9125536867833948</v>
      </c>
    </row>
    <row r="7" spans="1:24" x14ac:dyDescent="0.2">
      <c r="A7" s="3"/>
      <c r="B7" t="s">
        <v>43</v>
      </c>
      <c r="C7" t="s">
        <v>44</v>
      </c>
      <c r="D7" t="s">
        <v>28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5" t="s">
        <v>45</v>
      </c>
      <c r="S7" s="5" t="s">
        <v>46</v>
      </c>
      <c r="T7" s="6">
        <f>COUNTIFS($D$2:$D$263, "*DL*")</f>
        <v>31</v>
      </c>
      <c r="U7" s="7">
        <f>AVERAGEIF($D$2:$D$263,"*DL*", $E$2:$E$263)</f>
        <v>5.838709677419355</v>
      </c>
      <c r="V7" s="7">
        <f>AVERAGEIF($D$2:$D$263,"*DL*", $F$2:$F$263)</f>
        <v>1.1381620170525797</v>
      </c>
      <c r="W7" s="7">
        <f>AVERAGEIF($D$2:$D$263,"*DL*", $J$2:$J$263)</f>
        <v>8.7096774193548381</v>
      </c>
      <c r="X7" s="7">
        <f>AVERAGEIF($D$2:$D$263,"*DL*", $K$2:$K$263)</f>
        <v>1.6333909285781463</v>
      </c>
    </row>
    <row r="8" spans="1:24" x14ac:dyDescent="0.2">
      <c r="A8" s="3"/>
      <c r="B8" t="s">
        <v>47</v>
      </c>
      <c r="C8" t="s">
        <v>48</v>
      </c>
      <c r="D8" t="s">
        <v>28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4" x14ac:dyDescent="0.2">
      <c r="A9" s="3"/>
      <c r="B9" t="s">
        <v>49</v>
      </c>
      <c r="C9" t="s">
        <v>50</v>
      </c>
      <c r="D9" t="s">
        <v>38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3"/>
      <c r="B10" t="s">
        <v>51</v>
      </c>
      <c r="C10" t="s">
        <v>50</v>
      </c>
      <c r="D10" t="s">
        <v>52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3"/>
      <c r="B11" t="s">
        <v>53</v>
      </c>
      <c r="C11" t="s">
        <v>54</v>
      </c>
      <c r="D11" t="s">
        <v>23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4" x14ac:dyDescent="0.2">
      <c r="A12" s="3"/>
      <c r="B12" t="s">
        <v>55</v>
      </c>
      <c r="C12" t="s">
        <v>56</v>
      </c>
      <c r="D12" t="s">
        <v>28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4" x14ac:dyDescent="0.2">
      <c r="A13" s="3"/>
      <c r="B13" t="s">
        <v>57</v>
      </c>
      <c r="C13" t="s">
        <v>48</v>
      </c>
      <c r="D13" t="s">
        <v>52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4" x14ac:dyDescent="0.2">
      <c r="A14" s="3"/>
      <c r="B14" t="s">
        <v>58</v>
      </c>
      <c r="C14" t="s">
        <v>59</v>
      </c>
      <c r="D14" t="s">
        <v>28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4" x14ac:dyDescent="0.2">
      <c r="A15" s="3"/>
      <c r="B15" t="s">
        <v>60</v>
      </c>
      <c r="C15" t="s">
        <v>61</v>
      </c>
      <c r="D15" t="s">
        <v>30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4" x14ac:dyDescent="0.2">
      <c r="A16" s="3"/>
      <c r="B16" t="s">
        <v>62</v>
      </c>
      <c r="C16" t="s">
        <v>40</v>
      </c>
      <c r="D16" t="s">
        <v>23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3"/>
      <c r="B17" t="s">
        <v>63</v>
      </c>
      <c r="C17" t="s">
        <v>64</v>
      </c>
      <c r="D17" t="s">
        <v>28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3"/>
      <c r="B18" t="s">
        <v>65</v>
      </c>
      <c r="C18" t="s">
        <v>66</v>
      </c>
      <c r="D18" t="s">
        <v>30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3"/>
      <c r="B19" t="s">
        <v>67</v>
      </c>
      <c r="C19" t="s">
        <v>68</v>
      </c>
      <c r="D19" t="s">
        <v>28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3"/>
      <c r="B20" t="s">
        <v>69</v>
      </c>
      <c r="C20" t="s">
        <v>68</v>
      </c>
      <c r="D20" t="s">
        <v>52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3"/>
      <c r="B21" t="s">
        <v>70</v>
      </c>
      <c r="C21" t="s">
        <v>61</v>
      </c>
      <c r="D21" t="s">
        <v>28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3"/>
      <c r="B22" t="s">
        <v>71</v>
      </c>
      <c r="C22" t="s">
        <v>68</v>
      </c>
      <c r="D22" t="s">
        <v>52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3"/>
      <c r="B23" t="s">
        <v>72</v>
      </c>
      <c r="C23" t="s">
        <v>56</v>
      </c>
      <c r="D23" t="s">
        <v>52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3"/>
      <c r="B24" t="s">
        <v>73</v>
      </c>
      <c r="C24" t="s">
        <v>44</v>
      </c>
      <c r="D24" t="s">
        <v>38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5</v>
      </c>
      <c r="K24">
        <v>6.5789473684210522</v>
      </c>
      <c r="L24">
        <v>23</v>
      </c>
      <c r="M24">
        <v>30.263157894736839</v>
      </c>
      <c r="N24">
        <v>76</v>
      </c>
    </row>
    <row r="25" spans="1:14" x14ac:dyDescent="0.2">
      <c r="A25" s="3"/>
      <c r="B25" t="s">
        <v>74</v>
      </c>
      <c r="C25" t="s">
        <v>75</v>
      </c>
      <c r="D25" t="s">
        <v>30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3"/>
      <c r="B26" t="s">
        <v>76</v>
      </c>
      <c r="C26" t="s">
        <v>77</v>
      </c>
      <c r="D26" t="s">
        <v>30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5</v>
      </c>
      <c r="K26">
        <v>6.5789473684210522</v>
      </c>
      <c r="L26">
        <v>15</v>
      </c>
      <c r="M26">
        <v>19.736842105263161</v>
      </c>
      <c r="N26">
        <v>76</v>
      </c>
    </row>
    <row r="27" spans="1:14" x14ac:dyDescent="0.2">
      <c r="A27" s="3"/>
      <c r="B27" t="s">
        <v>78</v>
      </c>
      <c r="C27" t="s">
        <v>75</v>
      </c>
      <c r="D27" t="s">
        <v>28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3"/>
      <c r="B28" t="s">
        <v>79</v>
      </c>
      <c r="C28" t="s">
        <v>80</v>
      </c>
      <c r="D28" t="s">
        <v>30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3"/>
      <c r="B29" t="s">
        <v>81</v>
      </c>
      <c r="C29" t="s">
        <v>59</v>
      </c>
      <c r="D29" t="s">
        <v>38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3"/>
      <c r="B30" t="s">
        <v>82</v>
      </c>
      <c r="C30" t="s">
        <v>83</v>
      </c>
      <c r="D30" t="s">
        <v>23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3"/>
      <c r="B31" t="s">
        <v>84</v>
      </c>
      <c r="C31" t="s">
        <v>27</v>
      </c>
      <c r="D31" t="s">
        <v>46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3"/>
      <c r="B32" t="s">
        <v>85</v>
      </c>
      <c r="C32" t="s">
        <v>80</v>
      </c>
      <c r="D32" t="s">
        <v>28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3"/>
      <c r="B33" t="s">
        <v>86</v>
      </c>
      <c r="C33" t="s">
        <v>44</v>
      </c>
      <c r="D33" t="s">
        <v>38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3"/>
      <c r="B34" t="s">
        <v>87</v>
      </c>
      <c r="C34" t="s">
        <v>83</v>
      </c>
      <c r="D34" t="s">
        <v>30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3"/>
      <c r="B35" t="s">
        <v>88</v>
      </c>
      <c r="C35" t="s">
        <v>44</v>
      </c>
      <c r="D35" t="s">
        <v>52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3"/>
      <c r="B36" t="s">
        <v>89</v>
      </c>
      <c r="C36" t="s">
        <v>54</v>
      </c>
      <c r="D36" t="s">
        <v>46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3"/>
      <c r="B37" t="s">
        <v>90</v>
      </c>
      <c r="C37" t="s">
        <v>77</v>
      </c>
      <c r="D37" t="s">
        <v>28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3"/>
      <c r="B38" t="s">
        <v>91</v>
      </c>
      <c r="C38" t="s">
        <v>92</v>
      </c>
      <c r="D38" t="s">
        <v>52</v>
      </c>
      <c r="E38">
        <v>8</v>
      </c>
      <c r="F38">
        <v>10.52631578947368</v>
      </c>
      <c r="G38">
        <v>20</v>
      </c>
      <c r="H38">
        <v>5</v>
      </c>
      <c r="I38">
        <v>6.5789473684210522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3"/>
      <c r="B39" t="s">
        <v>93</v>
      </c>
      <c r="C39" t="s">
        <v>94</v>
      </c>
      <c r="D39" t="s">
        <v>28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3"/>
      <c r="B40" t="s">
        <v>95</v>
      </c>
      <c r="C40" t="s">
        <v>80</v>
      </c>
      <c r="D40" t="s">
        <v>52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3"/>
      <c r="B41" t="s">
        <v>96</v>
      </c>
      <c r="C41" t="s">
        <v>97</v>
      </c>
      <c r="D41" t="s">
        <v>28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3"/>
      <c r="B42" t="s">
        <v>98</v>
      </c>
      <c r="C42" t="s">
        <v>48</v>
      </c>
      <c r="D42" t="s">
        <v>38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3"/>
      <c r="B43" t="s">
        <v>99</v>
      </c>
      <c r="C43" t="s">
        <v>44</v>
      </c>
      <c r="D43" t="s">
        <v>52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3"/>
      <c r="B44" t="s">
        <v>100</v>
      </c>
      <c r="C44" t="s">
        <v>50</v>
      </c>
      <c r="D44" t="s">
        <v>28</v>
      </c>
      <c r="E44">
        <v>6</v>
      </c>
      <c r="F44">
        <v>7.59493670886076</v>
      </c>
      <c r="G44">
        <v>22</v>
      </c>
      <c r="H44">
        <v>8</v>
      </c>
      <c r="I44">
        <v>10.12658227848101</v>
      </c>
      <c r="J44">
        <v>9</v>
      </c>
      <c r="K44">
        <v>11.39240506329114</v>
      </c>
      <c r="L44">
        <v>22</v>
      </c>
      <c r="M44">
        <v>27.84810126582278</v>
      </c>
      <c r="N44">
        <v>79</v>
      </c>
    </row>
    <row r="45" spans="1:14" x14ac:dyDescent="0.2">
      <c r="A45" s="3"/>
      <c r="B45" t="s">
        <v>101</v>
      </c>
      <c r="C45" t="s">
        <v>92</v>
      </c>
      <c r="D45" t="s">
        <v>46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3"/>
      <c r="B46" t="s">
        <v>102</v>
      </c>
      <c r="C46" t="s">
        <v>92</v>
      </c>
      <c r="D46" t="s">
        <v>52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3" t="s">
        <v>103</v>
      </c>
      <c r="B47" t="s">
        <v>104</v>
      </c>
      <c r="C47" t="s">
        <v>105</v>
      </c>
      <c r="D47" t="s">
        <v>52</v>
      </c>
      <c r="E47">
        <v>5</v>
      </c>
      <c r="F47">
        <v>1.116071428571429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3"/>
      <c r="B48" t="s">
        <v>106</v>
      </c>
      <c r="C48" t="s">
        <v>107</v>
      </c>
      <c r="D48" t="s">
        <v>52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3"/>
      <c r="B49" t="s">
        <v>108</v>
      </c>
      <c r="C49" t="s">
        <v>109</v>
      </c>
      <c r="D49" t="s">
        <v>34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3"/>
      <c r="B50" t="s">
        <v>110</v>
      </c>
      <c r="C50" t="s">
        <v>111</v>
      </c>
      <c r="D50" t="s">
        <v>34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3"/>
      <c r="B51" t="s">
        <v>112</v>
      </c>
      <c r="C51" t="s">
        <v>113</v>
      </c>
      <c r="D51" t="s">
        <v>28</v>
      </c>
      <c r="E51">
        <v>52</v>
      </c>
      <c r="F51">
        <v>11.607142857142859</v>
      </c>
      <c r="G51">
        <v>287</v>
      </c>
      <c r="H51">
        <v>61</v>
      </c>
      <c r="I51">
        <v>13.616071428571431</v>
      </c>
      <c r="J51">
        <v>30</v>
      </c>
      <c r="K51">
        <v>6.6964285714285712</v>
      </c>
      <c r="L51">
        <v>21</v>
      </c>
      <c r="M51">
        <v>4.6875</v>
      </c>
      <c r="N51">
        <v>448</v>
      </c>
    </row>
    <row r="52" spans="1:14" x14ac:dyDescent="0.2">
      <c r="A52" s="3"/>
      <c r="B52" t="s">
        <v>114</v>
      </c>
      <c r="C52" t="s">
        <v>115</v>
      </c>
      <c r="D52" t="s">
        <v>28</v>
      </c>
      <c r="E52">
        <v>5</v>
      </c>
      <c r="F52">
        <v>1.121076233183856</v>
      </c>
      <c r="G52">
        <v>257</v>
      </c>
      <c r="H52">
        <v>12</v>
      </c>
      <c r="I52">
        <v>2.6905829596412558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3"/>
      <c r="B53" t="s">
        <v>116</v>
      </c>
      <c r="C53" t="s">
        <v>117</v>
      </c>
      <c r="D53" t="s">
        <v>52</v>
      </c>
      <c r="E53">
        <v>9</v>
      </c>
      <c r="F53">
        <v>2.0089285714285721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3"/>
      <c r="B54" t="s">
        <v>118</v>
      </c>
      <c r="C54" t="s">
        <v>115</v>
      </c>
      <c r="D54" t="s">
        <v>28</v>
      </c>
      <c r="E54">
        <v>10</v>
      </c>
      <c r="F54">
        <v>2.2321428571428572</v>
      </c>
      <c r="G54">
        <v>286</v>
      </c>
      <c r="H54">
        <v>18</v>
      </c>
      <c r="I54">
        <v>4.0178571428571432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3"/>
      <c r="B55" t="s">
        <v>119</v>
      </c>
      <c r="C55" t="s">
        <v>111</v>
      </c>
      <c r="D55" t="s">
        <v>34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3"/>
      <c r="B56" t="s">
        <v>120</v>
      </c>
      <c r="C56" t="s">
        <v>121</v>
      </c>
      <c r="D56" t="s">
        <v>28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3"/>
      <c r="B57" t="s">
        <v>122</v>
      </c>
      <c r="C57" t="s">
        <v>111</v>
      </c>
      <c r="D57" t="s">
        <v>46</v>
      </c>
      <c r="E57">
        <v>16</v>
      </c>
      <c r="F57">
        <v>3.5874439461883409</v>
      </c>
      <c r="G57">
        <v>197</v>
      </c>
      <c r="H57">
        <v>27</v>
      </c>
      <c r="I57">
        <v>6.0538116591928253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3"/>
      <c r="B58" t="s">
        <v>123</v>
      </c>
      <c r="C58" t="s">
        <v>107</v>
      </c>
      <c r="D58" t="s">
        <v>52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3"/>
      <c r="B59" t="s">
        <v>124</v>
      </c>
      <c r="C59" t="s">
        <v>125</v>
      </c>
      <c r="D59" t="s">
        <v>28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3"/>
      <c r="B60" t="s">
        <v>126</v>
      </c>
      <c r="C60" t="s">
        <v>127</v>
      </c>
      <c r="D60" t="s">
        <v>52</v>
      </c>
      <c r="E60">
        <v>2</v>
      </c>
      <c r="F60">
        <v>0.4464285714285714</v>
      </c>
      <c r="G60">
        <v>114</v>
      </c>
      <c r="H60">
        <v>4</v>
      </c>
      <c r="I60">
        <v>0.89285714285714279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3"/>
      <c r="B61" t="s">
        <v>99</v>
      </c>
      <c r="C61" t="s">
        <v>107</v>
      </c>
      <c r="D61" t="s">
        <v>28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17</v>
      </c>
      <c r="K61">
        <v>3.7946428571428572</v>
      </c>
      <c r="L61">
        <v>21</v>
      </c>
      <c r="M61">
        <v>4.6875</v>
      </c>
      <c r="N61">
        <v>448</v>
      </c>
    </row>
    <row r="62" spans="1:14" x14ac:dyDescent="0.2">
      <c r="A62" s="3"/>
      <c r="B62" t="s">
        <v>128</v>
      </c>
      <c r="C62" t="s">
        <v>109</v>
      </c>
      <c r="D62" t="s">
        <v>34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3"/>
      <c r="B63" t="s">
        <v>129</v>
      </c>
      <c r="C63" t="s">
        <v>127</v>
      </c>
      <c r="D63" t="s">
        <v>52</v>
      </c>
      <c r="E63">
        <v>3</v>
      </c>
      <c r="F63">
        <v>0.6696428571428571</v>
      </c>
      <c r="G63">
        <v>111</v>
      </c>
      <c r="H63">
        <v>4</v>
      </c>
      <c r="I63">
        <v>0.89285714285714279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3"/>
      <c r="B64" t="s">
        <v>102</v>
      </c>
      <c r="C64" t="s">
        <v>130</v>
      </c>
      <c r="D64" t="s">
        <v>131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3"/>
      <c r="B65" t="s">
        <v>132</v>
      </c>
      <c r="C65" t="s">
        <v>107</v>
      </c>
      <c r="D65" t="s">
        <v>30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9</v>
      </c>
      <c r="K65">
        <v>2.0089285714285721</v>
      </c>
      <c r="L65">
        <v>21</v>
      </c>
      <c r="M65">
        <v>4.6875</v>
      </c>
      <c r="N65">
        <v>448</v>
      </c>
    </row>
    <row r="66" spans="1:14" x14ac:dyDescent="0.2">
      <c r="A66" s="3" t="s">
        <v>133</v>
      </c>
      <c r="B66" t="s">
        <v>134</v>
      </c>
      <c r="C66" t="s">
        <v>135</v>
      </c>
      <c r="D66" t="s">
        <v>136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18</v>
      </c>
      <c r="K66">
        <v>7.2874493927125501</v>
      </c>
      <c r="L66">
        <v>85</v>
      </c>
      <c r="M66">
        <v>34.412955465587039</v>
      </c>
      <c r="N66">
        <v>247</v>
      </c>
    </row>
    <row r="67" spans="1:14" x14ac:dyDescent="0.2">
      <c r="A67" s="3"/>
      <c r="B67" t="s">
        <v>137</v>
      </c>
      <c r="C67" t="s">
        <v>135</v>
      </c>
      <c r="D67" t="s">
        <v>131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3"/>
      <c r="B68" t="s">
        <v>138</v>
      </c>
      <c r="C68" t="s">
        <v>139</v>
      </c>
      <c r="D68" t="s">
        <v>28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3"/>
      <c r="B69" t="s">
        <v>140</v>
      </c>
      <c r="C69" t="s">
        <v>141</v>
      </c>
      <c r="D69" t="s">
        <v>28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3"/>
      <c r="B70" t="s">
        <v>142</v>
      </c>
      <c r="C70" t="s">
        <v>143</v>
      </c>
      <c r="D70" t="s">
        <v>23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3"/>
      <c r="B71" t="s">
        <v>62</v>
      </c>
      <c r="C71" t="s">
        <v>144</v>
      </c>
      <c r="D71" t="s">
        <v>38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3"/>
      <c r="B72" t="s">
        <v>145</v>
      </c>
      <c r="C72" t="s">
        <v>146</v>
      </c>
      <c r="D72" t="s">
        <v>147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3"/>
      <c r="B73" t="s">
        <v>148</v>
      </c>
      <c r="C73" t="s">
        <v>149</v>
      </c>
      <c r="D73" t="s">
        <v>147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3"/>
      <c r="B74" t="s">
        <v>150</v>
      </c>
      <c r="C74" t="s">
        <v>151</v>
      </c>
      <c r="D74" t="s">
        <v>52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3"/>
      <c r="B75" t="s">
        <v>152</v>
      </c>
      <c r="C75" t="s">
        <v>153</v>
      </c>
      <c r="D75" t="s">
        <v>52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3"/>
      <c r="B76" t="s">
        <v>154</v>
      </c>
      <c r="C76" t="s">
        <v>155</v>
      </c>
      <c r="D76" t="s">
        <v>52</v>
      </c>
      <c r="E76">
        <v>13</v>
      </c>
      <c r="F76">
        <v>5.2631578947368416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3"/>
      <c r="B77" t="s">
        <v>156</v>
      </c>
      <c r="C77" t="s">
        <v>157</v>
      </c>
      <c r="D77" t="s">
        <v>147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3"/>
      <c r="B78" t="s">
        <v>116</v>
      </c>
      <c r="C78" t="s">
        <v>158</v>
      </c>
      <c r="D78" t="s">
        <v>147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3"/>
      <c r="B79" t="s">
        <v>159</v>
      </c>
      <c r="C79" t="s">
        <v>160</v>
      </c>
      <c r="D79" t="s">
        <v>52</v>
      </c>
      <c r="E79">
        <v>2</v>
      </c>
      <c r="F79">
        <v>0.80971659919028338</v>
      </c>
      <c r="G79">
        <v>111</v>
      </c>
      <c r="H79">
        <v>4</v>
      </c>
      <c r="I79">
        <v>1.619433198380567</v>
      </c>
      <c r="J79">
        <v>3</v>
      </c>
      <c r="K79">
        <v>1.214574898785425</v>
      </c>
      <c r="L79">
        <v>150</v>
      </c>
      <c r="M79">
        <v>60.728744939271252</v>
      </c>
      <c r="N79">
        <v>247</v>
      </c>
    </row>
    <row r="80" spans="1:14" x14ac:dyDescent="0.2">
      <c r="A80" s="3"/>
      <c r="B80" t="s">
        <v>79</v>
      </c>
      <c r="C80" t="s">
        <v>160</v>
      </c>
      <c r="D80" t="s">
        <v>52</v>
      </c>
      <c r="E80">
        <v>17</v>
      </c>
      <c r="F80">
        <v>6.8825910931174086</v>
      </c>
      <c r="G80">
        <v>90</v>
      </c>
      <c r="H80">
        <v>3</v>
      </c>
      <c r="I80">
        <v>1.214574898785425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3"/>
      <c r="B81" t="s">
        <v>161</v>
      </c>
      <c r="C81" t="s">
        <v>162</v>
      </c>
      <c r="D81" t="s">
        <v>147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3"/>
      <c r="B82" t="s">
        <v>163</v>
      </c>
      <c r="C82" t="s">
        <v>164</v>
      </c>
      <c r="D82" t="s">
        <v>28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3"/>
      <c r="B83" t="s">
        <v>165</v>
      </c>
      <c r="C83" t="s">
        <v>166</v>
      </c>
      <c r="D83" t="s">
        <v>28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3"/>
      <c r="B84" t="s">
        <v>167</v>
      </c>
      <c r="C84" t="s">
        <v>168</v>
      </c>
      <c r="D84" t="s">
        <v>147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3"/>
      <c r="B85" t="s">
        <v>85</v>
      </c>
      <c r="C85" t="s">
        <v>169</v>
      </c>
      <c r="D85" t="s">
        <v>147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3"/>
      <c r="B86" t="s">
        <v>170</v>
      </c>
      <c r="C86" t="s">
        <v>171</v>
      </c>
      <c r="D86" t="s">
        <v>147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3"/>
      <c r="B87" t="s">
        <v>172</v>
      </c>
      <c r="C87" t="s">
        <v>173</v>
      </c>
      <c r="D87" t="s">
        <v>52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3"/>
      <c r="B88" t="s">
        <v>174</v>
      </c>
      <c r="C88" t="s">
        <v>151</v>
      </c>
      <c r="D88" t="s">
        <v>38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3"/>
      <c r="B89" t="s">
        <v>175</v>
      </c>
      <c r="C89" t="s">
        <v>176</v>
      </c>
      <c r="D89" t="s">
        <v>28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3"/>
      <c r="B90" t="s">
        <v>90</v>
      </c>
      <c r="C90" t="s">
        <v>155</v>
      </c>
      <c r="D90" t="s">
        <v>52</v>
      </c>
      <c r="E90">
        <v>1</v>
      </c>
      <c r="F90">
        <v>0.40485829959514169</v>
      </c>
      <c r="G90">
        <v>111</v>
      </c>
      <c r="H90">
        <v>2</v>
      </c>
      <c r="I90">
        <v>0.80971659919028338</v>
      </c>
      <c r="J90">
        <v>1</v>
      </c>
      <c r="K90">
        <v>0.40485829959514169</v>
      </c>
      <c r="L90">
        <v>150</v>
      </c>
      <c r="M90">
        <v>60.728744939271252</v>
      </c>
      <c r="N90">
        <v>247</v>
      </c>
    </row>
    <row r="91" spans="1:14" x14ac:dyDescent="0.2">
      <c r="A91" s="3" t="s">
        <v>177</v>
      </c>
      <c r="B91" t="s">
        <v>178</v>
      </c>
      <c r="C91" t="s">
        <v>179</v>
      </c>
      <c r="D91" t="s">
        <v>23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3"/>
      <c r="B92" t="s">
        <v>180</v>
      </c>
      <c r="C92" t="s">
        <v>181</v>
      </c>
      <c r="D92" t="s">
        <v>23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3"/>
      <c r="B93" t="s">
        <v>26</v>
      </c>
      <c r="C93" t="s">
        <v>182</v>
      </c>
      <c r="D93" t="s">
        <v>147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3"/>
      <c r="B94" t="s">
        <v>183</v>
      </c>
      <c r="C94" t="s">
        <v>184</v>
      </c>
      <c r="D94" t="s">
        <v>28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3"/>
      <c r="B95" t="s">
        <v>185</v>
      </c>
      <c r="C95" t="s">
        <v>186</v>
      </c>
      <c r="D95" t="s">
        <v>38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3"/>
      <c r="B96" t="s">
        <v>187</v>
      </c>
      <c r="C96" t="s">
        <v>188</v>
      </c>
      <c r="D96" t="s">
        <v>46</v>
      </c>
      <c r="E96">
        <v>13</v>
      </c>
      <c r="F96">
        <v>5.1792828685258963</v>
      </c>
      <c r="G96">
        <v>41</v>
      </c>
      <c r="H96">
        <v>14</v>
      </c>
      <c r="I96">
        <v>5.5776892430278879</v>
      </c>
      <c r="J96">
        <v>10</v>
      </c>
      <c r="K96">
        <v>3.9840637450199199</v>
      </c>
      <c r="L96">
        <v>31</v>
      </c>
      <c r="M96">
        <v>12.350597609561749</v>
      </c>
      <c r="N96">
        <v>251</v>
      </c>
    </row>
    <row r="97" spans="1:14" x14ac:dyDescent="0.2">
      <c r="A97" s="3"/>
      <c r="B97" t="s">
        <v>189</v>
      </c>
      <c r="C97" t="s">
        <v>190</v>
      </c>
      <c r="D97" t="s">
        <v>131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3"/>
      <c r="B98" t="s">
        <v>191</v>
      </c>
      <c r="C98" t="s">
        <v>192</v>
      </c>
      <c r="D98" t="s">
        <v>28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3"/>
      <c r="B99" t="s">
        <v>193</v>
      </c>
      <c r="C99" t="s">
        <v>194</v>
      </c>
      <c r="D99" t="s">
        <v>23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3"/>
      <c r="B100" t="s">
        <v>134</v>
      </c>
      <c r="C100" t="s">
        <v>195</v>
      </c>
      <c r="D100" t="s">
        <v>52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3"/>
      <c r="B101" t="s">
        <v>196</v>
      </c>
      <c r="C101" t="s">
        <v>197</v>
      </c>
      <c r="D101" t="s">
        <v>28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3"/>
      <c r="B102" t="s">
        <v>198</v>
      </c>
      <c r="C102" t="s">
        <v>199</v>
      </c>
      <c r="D102" t="s">
        <v>28</v>
      </c>
      <c r="E102">
        <v>18</v>
      </c>
      <c r="F102">
        <v>7.1713147410358573</v>
      </c>
      <c r="G102">
        <v>42</v>
      </c>
      <c r="H102">
        <v>20</v>
      </c>
      <c r="I102">
        <v>7.9681274900398407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3"/>
      <c r="B103" t="s">
        <v>200</v>
      </c>
      <c r="C103" t="s">
        <v>201</v>
      </c>
      <c r="D103" t="s">
        <v>131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3"/>
      <c r="B104" t="s">
        <v>202</v>
      </c>
      <c r="C104" t="s">
        <v>203</v>
      </c>
      <c r="D104" t="s">
        <v>52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3"/>
      <c r="B105" t="s">
        <v>204</v>
      </c>
      <c r="C105" t="s">
        <v>205</v>
      </c>
      <c r="D105" t="s">
        <v>28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3"/>
      <c r="B106" t="s">
        <v>206</v>
      </c>
      <c r="C106" t="s">
        <v>207</v>
      </c>
      <c r="D106" t="s">
        <v>23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3"/>
      <c r="B107" t="s">
        <v>208</v>
      </c>
      <c r="C107" t="s">
        <v>209</v>
      </c>
      <c r="D107" t="s">
        <v>52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3"/>
      <c r="B108" t="s">
        <v>210</v>
      </c>
      <c r="C108" t="s">
        <v>211</v>
      </c>
      <c r="D108" t="s">
        <v>46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3"/>
      <c r="B109" t="s">
        <v>212</v>
      </c>
      <c r="C109" t="s">
        <v>213</v>
      </c>
      <c r="D109" t="s">
        <v>214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3"/>
      <c r="B110" t="s">
        <v>215</v>
      </c>
      <c r="C110" t="s">
        <v>216</v>
      </c>
      <c r="D110" t="s">
        <v>131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3"/>
      <c r="B111" t="s">
        <v>217</v>
      </c>
      <c r="C111" t="s">
        <v>186</v>
      </c>
      <c r="D111" t="s">
        <v>38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3"/>
      <c r="B112" t="s">
        <v>218</v>
      </c>
      <c r="C112" t="s">
        <v>219</v>
      </c>
      <c r="D112" t="s">
        <v>52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3"/>
      <c r="B113" t="s">
        <v>220</v>
      </c>
      <c r="C113" t="s">
        <v>221</v>
      </c>
      <c r="D113" t="s">
        <v>131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3"/>
      <c r="B114" t="s">
        <v>60</v>
      </c>
      <c r="C114" t="s">
        <v>222</v>
      </c>
      <c r="D114" t="s">
        <v>28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42</v>
      </c>
      <c r="M114">
        <v>16.733067729083661</v>
      </c>
      <c r="N114">
        <v>251</v>
      </c>
    </row>
    <row r="115" spans="1:14" x14ac:dyDescent="0.2">
      <c r="A115" s="3"/>
      <c r="B115" t="s">
        <v>145</v>
      </c>
      <c r="C115" t="s">
        <v>223</v>
      </c>
      <c r="D115" t="s">
        <v>131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3"/>
      <c r="B116" t="s">
        <v>224</v>
      </c>
      <c r="C116" t="s">
        <v>225</v>
      </c>
      <c r="D116" t="s">
        <v>28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42</v>
      </c>
      <c r="M116">
        <v>16.733067729083661</v>
      </c>
      <c r="N116">
        <v>251</v>
      </c>
    </row>
    <row r="117" spans="1:14" x14ac:dyDescent="0.2">
      <c r="A117" s="3"/>
      <c r="B117" t="s">
        <v>226</v>
      </c>
      <c r="C117" t="s">
        <v>227</v>
      </c>
      <c r="D117" t="s">
        <v>34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3"/>
      <c r="B118" t="s">
        <v>228</v>
      </c>
      <c r="C118" t="s">
        <v>229</v>
      </c>
      <c r="D118" t="s">
        <v>52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3"/>
      <c r="B119" t="s">
        <v>116</v>
      </c>
      <c r="C119" t="s">
        <v>230</v>
      </c>
      <c r="D119" t="s">
        <v>28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3"/>
      <c r="B120" t="s">
        <v>231</v>
      </c>
      <c r="C120" t="s">
        <v>232</v>
      </c>
      <c r="D120" t="s">
        <v>23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3"/>
      <c r="B121" t="s">
        <v>163</v>
      </c>
      <c r="C121" t="s">
        <v>233</v>
      </c>
      <c r="D121" t="s">
        <v>214</v>
      </c>
      <c r="E121">
        <v>15</v>
      </c>
      <c r="F121">
        <v>5.9760956175298796</v>
      </c>
      <c r="G121">
        <v>28</v>
      </c>
      <c r="H121">
        <v>18</v>
      </c>
      <c r="I121">
        <v>7.1713147410358573</v>
      </c>
      <c r="J121">
        <v>13</v>
      </c>
      <c r="K121">
        <v>5.1792828685258963</v>
      </c>
      <c r="L121">
        <v>31</v>
      </c>
      <c r="M121">
        <v>12.350597609561749</v>
      </c>
      <c r="N121">
        <v>251</v>
      </c>
    </row>
    <row r="122" spans="1:14" x14ac:dyDescent="0.2">
      <c r="A122" s="3"/>
      <c r="B122" t="s">
        <v>120</v>
      </c>
      <c r="C122" t="s">
        <v>234</v>
      </c>
      <c r="D122" t="s">
        <v>131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3"/>
      <c r="B123" t="s">
        <v>235</v>
      </c>
      <c r="C123" t="s">
        <v>236</v>
      </c>
      <c r="D123" t="s">
        <v>28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3"/>
      <c r="B124" t="s">
        <v>237</v>
      </c>
      <c r="C124" t="s">
        <v>238</v>
      </c>
      <c r="D124" t="s">
        <v>28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3"/>
      <c r="B125" t="s">
        <v>172</v>
      </c>
      <c r="C125" t="s">
        <v>239</v>
      </c>
      <c r="D125" t="s">
        <v>52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3"/>
      <c r="B126" t="s">
        <v>240</v>
      </c>
      <c r="C126" t="s">
        <v>241</v>
      </c>
      <c r="D126" t="s">
        <v>52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3"/>
      <c r="B127" t="s">
        <v>242</v>
      </c>
      <c r="C127" t="s">
        <v>243</v>
      </c>
      <c r="D127" t="s">
        <v>28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3"/>
      <c r="B128" t="s">
        <v>244</v>
      </c>
      <c r="C128" t="s">
        <v>245</v>
      </c>
      <c r="D128" t="s">
        <v>28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3"/>
      <c r="B129" t="s">
        <v>246</v>
      </c>
      <c r="C129" t="s">
        <v>247</v>
      </c>
      <c r="D129" t="s">
        <v>131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3"/>
      <c r="B130" t="s">
        <v>248</v>
      </c>
      <c r="C130" t="s">
        <v>249</v>
      </c>
      <c r="D130" t="s">
        <v>131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3"/>
      <c r="B131" t="s">
        <v>250</v>
      </c>
      <c r="C131" t="s">
        <v>251</v>
      </c>
      <c r="D131" t="s">
        <v>214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3"/>
      <c r="B132" t="s">
        <v>252</v>
      </c>
      <c r="C132" t="s">
        <v>253</v>
      </c>
      <c r="D132" t="s">
        <v>23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3"/>
      <c r="B133" t="s">
        <v>99</v>
      </c>
      <c r="C133" t="s">
        <v>254</v>
      </c>
      <c r="D133" t="s">
        <v>28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3"/>
      <c r="B134" t="s">
        <v>255</v>
      </c>
      <c r="C134" t="s">
        <v>256</v>
      </c>
      <c r="D134" t="s">
        <v>34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3"/>
      <c r="B135" t="s">
        <v>257</v>
      </c>
      <c r="C135" t="s">
        <v>258</v>
      </c>
      <c r="D135" t="s">
        <v>131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3"/>
      <c r="B136" t="s">
        <v>259</v>
      </c>
      <c r="C136" t="s">
        <v>260</v>
      </c>
      <c r="D136" t="s">
        <v>131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3"/>
      <c r="B137" t="s">
        <v>261</v>
      </c>
      <c r="C137" t="s">
        <v>262</v>
      </c>
      <c r="D137" t="s">
        <v>214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3"/>
      <c r="B138" t="s">
        <v>263</v>
      </c>
      <c r="C138" t="s">
        <v>264</v>
      </c>
      <c r="D138" t="s">
        <v>28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3"/>
      <c r="B139" t="s">
        <v>265</v>
      </c>
      <c r="C139" t="s">
        <v>236</v>
      </c>
      <c r="D139" t="s">
        <v>34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3"/>
      <c r="B140" t="s">
        <v>102</v>
      </c>
      <c r="C140" t="s">
        <v>266</v>
      </c>
      <c r="D140" t="s">
        <v>131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3"/>
      <c r="B141" t="s">
        <v>267</v>
      </c>
      <c r="C141" t="s">
        <v>243</v>
      </c>
      <c r="D141" t="s">
        <v>34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3" t="s">
        <v>268</v>
      </c>
      <c r="B142" t="s">
        <v>269</v>
      </c>
      <c r="C142" t="s">
        <v>270</v>
      </c>
      <c r="D142" t="s">
        <v>30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3"/>
      <c r="B143" t="s">
        <v>271</v>
      </c>
      <c r="C143" t="s">
        <v>272</v>
      </c>
      <c r="D143" t="s">
        <v>52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3"/>
      <c r="B144" t="s">
        <v>273</v>
      </c>
      <c r="C144" t="s">
        <v>274</v>
      </c>
      <c r="D144" t="s">
        <v>52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3"/>
      <c r="B145" t="s">
        <v>275</v>
      </c>
      <c r="C145" t="s">
        <v>276</v>
      </c>
      <c r="D145" t="s">
        <v>38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3"/>
      <c r="B146" t="s">
        <v>277</v>
      </c>
      <c r="C146" t="s">
        <v>278</v>
      </c>
      <c r="D146" t="s">
        <v>52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3"/>
      <c r="B147" t="s">
        <v>279</v>
      </c>
      <c r="C147" t="s">
        <v>280</v>
      </c>
      <c r="D147" t="s">
        <v>30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3"/>
      <c r="B148" t="s">
        <v>281</v>
      </c>
      <c r="C148" t="s">
        <v>282</v>
      </c>
      <c r="D148" t="s">
        <v>46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3"/>
      <c r="B149" t="s">
        <v>283</v>
      </c>
      <c r="C149" t="s">
        <v>284</v>
      </c>
      <c r="D149" t="s">
        <v>131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3"/>
      <c r="B150" t="s">
        <v>285</v>
      </c>
      <c r="C150" t="s">
        <v>284</v>
      </c>
      <c r="D150" t="s">
        <v>131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3"/>
      <c r="B151" t="s">
        <v>286</v>
      </c>
      <c r="C151" t="s">
        <v>287</v>
      </c>
      <c r="D151" t="s">
        <v>28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3"/>
      <c r="B152" t="s">
        <v>288</v>
      </c>
      <c r="C152" t="s">
        <v>289</v>
      </c>
      <c r="D152" t="s">
        <v>28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3"/>
      <c r="B153" t="s">
        <v>290</v>
      </c>
      <c r="C153" t="s">
        <v>291</v>
      </c>
      <c r="D153" t="s">
        <v>147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3"/>
      <c r="B154" t="s">
        <v>292</v>
      </c>
      <c r="C154" t="s">
        <v>270</v>
      </c>
      <c r="D154" t="s">
        <v>147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3"/>
      <c r="B155" t="s">
        <v>293</v>
      </c>
      <c r="C155" t="s">
        <v>294</v>
      </c>
      <c r="D155" t="s">
        <v>295</v>
      </c>
      <c r="E155">
        <v>7</v>
      </c>
      <c r="F155">
        <v>0.72463768115942029</v>
      </c>
      <c r="G155">
        <v>284</v>
      </c>
      <c r="H155">
        <v>10</v>
      </c>
      <c r="I155">
        <v>1.0351966873706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3"/>
      <c r="B156" t="s">
        <v>296</v>
      </c>
      <c r="C156" t="s">
        <v>284</v>
      </c>
      <c r="D156" t="s">
        <v>30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3"/>
      <c r="B157" t="s">
        <v>297</v>
      </c>
      <c r="C157" t="s">
        <v>298</v>
      </c>
      <c r="D157" t="s">
        <v>28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3"/>
      <c r="B158" t="s">
        <v>299</v>
      </c>
      <c r="C158" t="s">
        <v>287</v>
      </c>
      <c r="D158" t="s">
        <v>131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3"/>
      <c r="B159" t="s">
        <v>300</v>
      </c>
      <c r="C159" t="s">
        <v>301</v>
      </c>
      <c r="D159" t="s">
        <v>30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3"/>
      <c r="B160" t="s">
        <v>302</v>
      </c>
      <c r="C160" t="s">
        <v>303</v>
      </c>
      <c r="D160" t="s">
        <v>28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3"/>
      <c r="B161" t="s">
        <v>304</v>
      </c>
      <c r="C161" t="s">
        <v>305</v>
      </c>
      <c r="D161" t="s">
        <v>136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3"/>
      <c r="B162" t="s">
        <v>306</v>
      </c>
      <c r="C162" t="s">
        <v>307</v>
      </c>
      <c r="D162" t="s">
        <v>46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3"/>
      <c r="B163" t="s">
        <v>308</v>
      </c>
      <c r="C163" t="s">
        <v>309</v>
      </c>
      <c r="D163" t="s">
        <v>38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3"/>
      <c r="B164" t="s">
        <v>310</v>
      </c>
      <c r="C164" t="s">
        <v>311</v>
      </c>
      <c r="D164" t="s">
        <v>28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3"/>
      <c r="B165" t="s">
        <v>312</v>
      </c>
      <c r="C165" t="s">
        <v>313</v>
      </c>
      <c r="D165" t="s">
        <v>131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3"/>
      <c r="B166" t="s">
        <v>314</v>
      </c>
      <c r="C166" t="s">
        <v>270</v>
      </c>
      <c r="D166" t="s">
        <v>295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3"/>
      <c r="B167" t="s">
        <v>315</v>
      </c>
      <c r="C167" t="s">
        <v>316</v>
      </c>
      <c r="D167" t="s">
        <v>38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3"/>
      <c r="B168" t="s">
        <v>317</v>
      </c>
      <c r="C168" t="s">
        <v>318</v>
      </c>
      <c r="D168" t="s">
        <v>28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3"/>
      <c r="B169" t="s">
        <v>319</v>
      </c>
      <c r="C169" t="s">
        <v>320</v>
      </c>
      <c r="D169" t="s">
        <v>38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3"/>
      <c r="B170" t="s">
        <v>321</v>
      </c>
      <c r="C170" t="s">
        <v>270</v>
      </c>
      <c r="D170" t="s">
        <v>46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3"/>
      <c r="B171" t="s">
        <v>322</v>
      </c>
      <c r="C171" t="s">
        <v>270</v>
      </c>
      <c r="D171" t="s">
        <v>46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3"/>
      <c r="B172" t="s">
        <v>323</v>
      </c>
      <c r="C172" t="s">
        <v>291</v>
      </c>
      <c r="D172" t="s">
        <v>324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3"/>
      <c r="B173" t="s">
        <v>325</v>
      </c>
      <c r="C173" t="s">
        <v>326</v>
      </c>
      <c r="D173" t="s">
        <v>30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3"/>
      <c r="B174" t="s">
        <v>327</v>
      </c>
      <c r="C174" t="s">
        <v>328</v>
      </c>
      <c r="D174" t="s">
        <v>147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3"/>
      <c r="B175" t="s">
        <v>329</v>
      </c>
      <c r="C175" t="s">
        <v>330</v>
      </c>
      <c r="D175" t="s">
        <v>28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3"/>
      <c r="B176" t="s">
        <v>331</v>
      </c>
      <c r="C176" t="s">
        <v>332</v>
      </c>
      <c r="D176" t="s">
        <v>295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3"/>
      <c r="B177" t="s">
        <v>333</v>
      </c>
      <c r="C177" t="s">
        <v>334</v>
      </c>
      <c r="D177" t="s">
        <v>147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3"/>
      <c r="B178" t="s">
        <v>335</v>
      </c>
      <c r="C178" t="s">
        <v>336</v>
      </c>
      <c r="D178" t="s">
        <v>46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3"/>
      <c r="B179" t="s">
        <v>337</v>
      </c>
      <c r="C179" t="s">
        <v>338</v>
      </c>
      <c r="D179" t="s">
        <v>28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3"/>
      <c r="B180" t="s">
        <v>339</v>
      </c>
      <c r="C180" t="s">
        <v>340</v>
      </c>
      <c r="D180" t="s">
        <v>46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3"/>
      <c r="B181" t="s">
        <v>341</v>
      </c>
      <c r="C181" t="s">
        <v>270</v>
      </c>
      <c r="D181" t="s">
        <v>147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3"/>
      <c r="B182" t="s">
        <v>342</v>
      </c>
      <c r="C182" t="s">
        <v>343</v>
      </c>
      <c r="D182" t="s">
        <v>28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3"/>
      <c r="B183" t="s">
        <v>344</v>
      </c>
      <c r="C183" t="s">
        <v>345</v>
      </c>
      <c r="D183" t="s">
        <v>23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3"/>
      <c r="B184" t="s">
        <v>346</v>
      </c>
      <c r="C184" t="s">
        <v>347</v>
      </c>
      <c r="D184" t="s">
        <v>38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3"/>
      <c r="B185" t="s">
        <v>348</v>
      </c>
      <c r="C185" t="s">
        <v>349</v>
      </c>
      <c r="D185" t="s">
        <v>131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3"/>
      <c r="B186" t="s">
        <v>350</v>
      </c>
      <c r="C186" t="s">
        <v>305</v>
      </c>
      <c r="D186" t="s">
        <v>30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3"/>
      <c r="B187" t="s">
        <v>351</v>
      </c>
      <c r="C187" t="s">
        <v>289</v>
      </c>
      <c r="D187" t="s">
        <v>52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3"/>
      <c r="B188" t="s">
        <v>352</v>
      </c>
      <c r="C188" t="s">
        <v>353</v>
      </c>
      <c r="D188" t="s">
        <v>52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3"/>
      <c r="B189" t="s">
        <v>354</v>
      </c>
      <c r="C189" t="s">
        <v>355</v>
      </c>
      <c r="D189" t="s">
        <v>214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3"/>
      <c r="B190" t="s">
        <v>356</v>
      </c>
      <c r="C190" t="s">
        <v>357</v>
      </c>
      <c r="D190" t="s">
        <v>52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3"/>
      <c r="B191" t="s">
        <v>358</v>
      </c>
      <c r="C191" t="s">
        <v>291</v>
      </c>
      <c r="D191" t="s">
        <v>46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3"/>
      <c r="B192" t="s">
        <v>359</v>
      </c>
      <c r="C192" t="s">
        <v>360</v>
      </c>
      <c r="D192" t="s">
        <v>46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3"/>
      <c r="B193" t="s">
        <v>361</v>
      </c>
      <c r="C193" t="s">
        <v>362</v>
      </c>
      <c r="D193" t="s">
        <v>28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3"/>
      <c r="B194" t="s">
        <v>363</v>
      </c>
      <c r="C194" t="s">
        <v>364</v>
      </c>
      <c r="D194" t="s">
        <v>147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3"/>
      <c r="B195" t="s">
        <v>365</v>
      </c>
      <c r="C195" t="s">
        <v>366</v>
      </c>
      <c r="D195" t="s">
        <v>52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3"/>
      <c r="B196" t="s">
        <v>367</v>
      </c>
      <c r="C196" t="s">
        <v>291</v>
      </c>
      <c r="D196" t="s">
        <v>38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3"/>
      <c r="B197" t="s">
        <v>368</v>
      </c>
      <c r="C197" t="s">
        <v>369</v>
      </c>
      <c r="D197" t="s">
        <v>52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3"/>
      <c r="B198" t="s">
        <v>370</v>
      </c>
      <c r="C198" t="s">
        <v>353</v>
      </c>
      <c r="D198" t="s">
        <v>28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3"/>
      <c r="B199" t="s">
        <v>371</v>
      </c>
      <c r="C199" t="s">
        <v>372</v>
      </c>
      <c r="D199" t="s">
        <v>28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3"/>
      <c r="B200" t="s">
        <v>373</v>
      </c>
      <c r="C200" t="s">
        <v>374</v>
      </c>
      <c r="D200" t="s">
        <v>52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3"/>
      <c r="B201" t="s">
        <v>375</v>
      </c>
      <c r="C201" t="s">
        <v>270</v>
      </c>
      <c r="D201" t="s">
        <v>324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3"/>
      <c r="B202" t="s">
        <v>376</v>
      </c>
      <c r="C202" t="s">
        <v>270</v>
      </c>
      <c r="D202" t="s">
        <v>46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3"/>
      <c r="B203" t="s">
        <v>377</v>
      </c>
      <c r="C203" t="s">
        <v>270</v>
      </c>
      <c r="D203" t="s">
        <v>147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3"/>
      <c r="B204" t="s">
        <v>378</v>
      </c>
      <c r="C204" t="s">
        <v>379</v>
      </c>
      <c r="D204" t="s">
        <v>147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3"/>
      <c r="B205" t="s">
        <v>380</v>
      </c>
      <c r="C205" t="s">
        <v>291</v>
      </c>
      <c r="D205" t="s">
        <v>30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3"/>
      <c r="B206" t="s">
        <v>381</v>
      </c>
      <c r="C206" t="s">
        <v>382</v>
      </c>
      <c r="D206" t="s">
        <v>38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3"/>
      <c r="B207" t="s">
        <v>383</v>
      </c>
      <c r="C207" t="s">
        <v>384</v>
      </c>
      <c r="D207" t="s">
        <v>131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3"/>
      <c r="B208" t="s">
        <v>385</v>
      </c>
      <c r="C208" t="s">
        <v>305</v>
      </c>
      <c r="D208" t="s">
        <v>131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3"/>
      <c r="B209" t="s">
        <v>386</v>
      </c>
      <c r="C209" t="s">
        <v>270</v>
      </c>
      <c r="D209" t="s">
        <v>46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3"/>
      <c r="B210" t="s">
        <v>387</v>
      </c>
      <c r="C210" t="s">
        <v>291</v>
      </c>
      <c r="D210" t="s">
        <v>147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3"/>
      <c r="B211" t="s">
        <v>388</v>
      </c>
      <c r="C211" t="s">
        <v>362</v>
      </c>
      <c r="D211" t="s">
        <v>52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3"/>
      <c r="B212" t="s">
        <v>389</v>
      </c>
      <c r="C212" t="s">
        <v>274</v>
      </c>
      <c r="D212" t="s">
        <v>28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3"/>
      <c r="B213" t="s">
        <v>390</v>
      </c>
      <c r="C213" t="s">
        <v>294</v>
      </c>
      <c r="D213" t="s">
        <v>46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3"/>
      <c r="B214" t="s">
        <v>391</v>
      </c>
      <c r="C214" t="s">
        <v>336</v>
      </c>
      <c r="D214" t="s">
        <v>46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3"/>
      <c r="B215" t="s">
        <v>392</v>
      </c>
      <c r="C215" t="s">
        <v>318</v>
      </c>
      <c r="D215" t="s">
        <v>30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3"/>
      <c r="B216" t="s">
        <v>393</v>
      </c>
      <c r="C216" t="s">
        <v>394</v>
      </c>
      <c r="D216" t="s">
        <v>46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3"/>
      <c r="B217" t="s">
        <v>395</v>
      </c>
      <c r="C217" t="s">
        <v>396</v>
      </c>
      <c r="D217" t="s">
        <v>38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3"/>
      <c r="B218" t="s">
        <v>397</v>
      </c>
      <c r="C218" t="s">
        <v>311</v>
      </c>
      <c r="D218" t="s">
        <v>52</v>
      </c>
      <c r="E218">
        <v>13</v>
      </c>
      <c r="F218">
        <v>1.34575569358178</v>
      </c>
      <c r="G218">
        <v>178</v>
      </c>
      <c r="H218">
        <v>20</v>
      </c>
      <c r="I218">
        <v>2.0703933747412009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3"/>
      <c r="B219" t="s">
        <v>398</v>
      </c>
      <c r="C219" t="s">
        <v>372</v>
      </c>
      <c r="D219" t="s">
        <v>52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3"/>
      <c r="B220" t="s">
        <v>399</v>
      </c>
      <c r="C220" t="s">
        <v>347</v>
      </c>
      <c r="D220" t="s">
        <v>46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3"/>
      <c r="B221" t="s">
        <v>400</v>
      </c>
      <c r="C221" t="s">
        <v>291</v>
      </c>
      <c r="D221" t="s">
        <v>324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3"/>
      <c r="B222" t="s">
        <v>401</v>
      </c>
      <c r="C222" t="s">
        <v>402</v>
      </c>
      <c r="D222" t="s">
        <v>46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3"/>
      <c r="B223" t="s">
        <v>403</v>
      </c>
      <c r="C223" t="s">
        <v>291</v>
      </c>
      <c r="D223" t="s">
        <v>46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3"/>
      <c r="B224" t="s">
        <v>404</v>
      </c>
      <c r="C224" t="s">
        <v>326</v>
      </c>
      <c r="D224" t="s">
        <v>28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3"/>
      <c r="B225" t="s">
        <v>405</v>
      </c>
      <c r="C225" t="s">
        <v>316</v>
      </c>
      <c r="D225" t="s">
        <v>46</v>
      </c>
      <c r="E225">
        <v>5</v>
      </c>
      <c r="F225">
        <v>0.51759834368530022</v>
      </c>
      <c r="G225">
        <v>220</v>
      </c>
      <c r="H225">
        <v>7</v>
      </c>
      <c r="I225">
        <v>0.72463768115942029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3"/>
      <c r="B226" t="s">
        <v>406</v>
      </c>
      <c r="C226" t="s">
        <v>303</v>
      </c>
      <c r="D226" t="s">
        <v>52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3"/>
      <c r="B227" t="s">
        <v>407</v>
      </c>
      <c r="C227" t="s">
        <v>408</v>
      </c>
      <c r="D227" t="s">
        <v>23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3"/>
      <c r="B228" t="s">
        <v>409</v>
      </c>
      <c r="C228" t="s">
        <v>374</v>
      </c>
      <c r="D228" t="s">
        <v>46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3"/>
      <c r="B229" t="s">
        <v>410</v>
      </c>
      <c r="C229" t="s">
        <v>313</v>
      </c>
      <c r="D229" t="s">
        <v>136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3"/>
      <c r="B230" t="s">
        <v>411</v>
      </c>
      <c r="C230" t="s">
        <v>270</v>
      </c>
      <c r="D230" t="s">
        <v>46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3"/>
      <c r="B231" t="s">
        <v>412</v>
      </c>
      <c r="C231" t="s">
        <v>413</v>
      </c>
      <c r="D231" t="s">
        <v>131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3" t="s">
        <v>414</v>
      </c>
      <c r="B232" t="s">
        <v>415</v>
      </c>
      <c r="C232" t="s">
        <v>416</v>
      </c>
      <c r="D232" t="s">
        <v>23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3"/>
      <c r="B233" t="s">
        <v>417</v>
      </c>
      <c r="C233" t="s">
        <v>418</v>
      </c>
      <c r="D233" t="s">
        <v>52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3"/>
      <c r="B234" t="s">
        <v>419</v>
      </c>
      <c r="C234" t="s">
        <v>420</v>
      </c>
      <c r="D234" t="s">
        <v>28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3"/>
      <c r="B235" t="s">
        <v>421</v>
      </c>
      <c r="C235" t="s">
        <v>422</v>
      </c>
      <c r="D235" t="s">
        <v>214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3"/>
      <c r="B236" t="s">
        <v>423</v>
      </c>
      <c r="C236" t="s">
        <v>424</v>
      </c>
      <c r="D236" t="s">
        <v>28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3"/>
      <c r="B237" t="s">
        <v>425</v>
      </c>
      <c r="C237" t="s">
        <v>426</v>
      </c>
      <c r="D237" t="s">
        <v>147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3"/>
      <c r="B238" t="s">
        <v>427</v>
      </c>
      <c r="C238" t="s">
        <v>428</v>
      </c>
      <c r="D238" t="s">
        <v>28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3"/>
      <c r="B239" t="s">
        <v>429</v>
      </c>
      <c r="C239" t="s">
        <v>416</v>
      </c>
      <c r="D239" t="s">
        <v>46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3"/>
      <c r="B240" t="s">
        <v>430</v>
      </c>
      <c r="C240" t="s">
        <v>431</v>
      </c>
      <c r="D240" t="s">
        <v>38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3"/>
      <c r="B241" t="s">
        <v>432</v>
      </c>
      <c r="C241" t="s">
        <v>433</v>
      </c>
      <c r="D241" t="s">
        <v>38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3"/>
      <c r="B242" t="s">
        <v>434</v>
      </c>
      <c r="C242" t="s">
        <v>435</v>
      </c>
      <c r="D242" t="s">
        <v>38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3"/>
      <c r="B243" t="s">
        <v>436</v>
      </c>
      <c r="C243" t="s">
        <v>437</v>
      </c>
      <c r="D243" t="s">
        <v>28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3"/>
      <c r="B244" t="s">
        <v>438</v>
      </c>
      <c r="C244" t="s">
        <v>435</v>
      </c>
      <c r="D244" t="s">
        <v>38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3"/>
      <c r="B245" t="s">
        <v>439</v>
      </c>
      <c r="C245" t="s">
        <v>440</v>
      </c>
      <c r="D245" t="s">
        <v>46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3"/>
      <c r="B246" t="s">
        <v>441</v>
      </c>
      <c r="C246" t="s">
        <v>418</v>
      </c>
      <c r="D246" t="s">
        <v>28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3"/>
      <c r="B247" t="s">
        <v>442</v>
      </c>
      <c r="C247" t="s">
        <v>443</v>
      </c>
      <c r="D247" t="s">
        <v>28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3"/>
      <c r="B248" t="s">
        <v>444</v>
      </c>
      <c r="C248" t="s">
        <v>433</v>
      </c>
      <c r="D248" t="s">
        <v>147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3"/>
      <c r="B249" t="s">
        <v>445</v>
      </c>
      <c r="C249" t="s">
        <v>446</v>
      </c>
      <c r="D249" t="s">
        <v>38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3"/>
      <c r="B250" t="s">
        <v>447</v>
      </c>
      <c r="C250" t="s">
        <v>448</v>
      </c>
      <c r="D250" t="s">
        <v>28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3"/>
      <c r="B251" t="s">
        <v>449</v>
      </c>
      <c r="C251" t="s">
        <v>422</v>
      </c>
      <c r="D251" t="s">
        <v>46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3"/>
      <c r="B252" t="s">
        <v>450</v>
      </c>
      <c r="C252" t="s">
        <v>446</v>
      </c>
      <c r="D252" t="s">
        <v>147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3"/>
      <c r="B253" t="s">
        <v>451</v>
      </c>
      <c r="C253" t="s">
        <v>452</v>
      </c>
      <c r="D253" t="s">
        <v>131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3"/>
      <c r="B254" t="s">
        <v>453</v>
      </c>
      <c r="C254" t="s">
        <v>454</v>
      </c>
      <c r="D254" t="s">
        <v>28</v>
      </c>
      <c r="E254">
        <v>27</v>
      </c>
      <c r="F254">
        <v>1.156812339331619</v>
      </c>
      <c r="G254">
        <v>34</v>
      </c>
      <c r="H254">
        <v>40</v>
      </c>
      <c r="I254">
        <v>1.7137960582690659</v>
      </c>
      <c r="J254">
        <v>32</v>
      </c>
      <c r="K254">
        <v>1.3710368466152529</v>
      </c>
      <c r="L254">
        <v>134</v>
      </c>
      <c r="M254">
        <v>5.7412167952013711</v>
      </c>
      <c r="N254">
        <v>2334</v>
      </c>
    </row>
    <row r="255" spans="1:14" x14ac:dyDescent="0.2">
      <c r="A255" s="3"/>
      <c r="B255" t="s">
        <v>455</v>
      </c>
      <c r="C255" t="s">
        <v>456</v>
      </c>
      <c r="D255" t="s">
        <v>147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3"/>
      <c r="B256" t="s">
        <v>457</v>
      </c>
      <c r="C256" t="s">
        <v>458</v>
      </c>
      <c r="D256" t="s">
        <v>28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3"/>
      <c r="B257" t="s">
        <v>459</v>
      </c>
      <c r="C257" t="s">
        <v>460</v>
      </c>
      <c r="D257" t="s">
        <v>214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3"/>
      <c r="B258" t="s">
        <v>461</v>
      </c>
      <c r="C258" t="s">
        <v>440</v>
      </c>
      <c r="D258" t="s">
        <v>214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:A46"/>
    <mergeCell ref="A47:A65"/>
    <mergeCell ref="A66:A90"/>
    <mergeCell ref="A91:A141"/>
    <mergeCell ref="A142:A231"/>
    <mergeCell ref="A232:A2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187-49B6-A944-8A31-9A97573C5D2E}">
  <dimension ref="A1:X258"/>
  <sheetViews>
    <sheetView topLeftCell="D1" workbookViewId="0">
      <selection activeCell="S15" sqref="S15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4" x14ac:dyDescent="0.2">
      <c r="A1" s="8" t="s">
        <v>0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10</v>
      </c>
    </row>
    <row r="2" spans="1:24" x14ac:dyDescent="0.2">
      <c r="A2" s="3" t="s">
        <v>20</v>
      </c>
      <c r="B2" t="s">
        <v>21</v>
      </c>
      <c r="C2" t="s">
        <v>22</v>
      </c>
      <c r="D2" t="s">
        <v>23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5" t="s">
        <v>24</v>
      </c>
      <c r="S2" s="5" t="s">
        <v>25</v>
      </c>
      <c r="T2" s="6">
        <f>COUNTIFS($D$2:$D$263, "*CO*")</f>
        <v>40</v>
      </c>
      <c r="U2" s="7">
        <f>AVERAGEIF($D$2:$D$263,"*CO*", $E$2:$E$263)</f>
        <v>1.9</v>
      </c>
      <c r="V2" s="7">
        <f>AVERAGEIF($D$2:$D$263,"*CO*", $F$2:$F$263)</f>
        <v>0.60463247544821996</v>
      </c>
      <c r="W2" s="7">
        <f>AVERAGEIF($D$2:$D$263,"*CO*", $J$2:$J$263)</f>
        <v>2.4500000000000002</v>
      </c>
      <c r="X2" s="7">
        <f>AVERAGEIF($D$2:$D$263,"*CO*", $K$2:$K$263)</f>
        <v>0.8019930227442128</v>
      </c>
    </row>
    <row r="3" spans="1:24" x14ac:dyDescent="0.2">
      <c r="A3" s="3"/>
      <c r="B3" t="s">
        <v>26</v>
      </c>
      <c r="C3" t="s">
        <v>27</v>
      </c>
      <c r="D3" t="s">
        <v>28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5" t="s">
        <v>29</v>
      </c>
      <c r="S3" s="5" t="s">
        <v>30</v>
      </c>
      <c r="T3" s="6">
        <f>COUNTIFS($D$2:$D$263, "*LO*")</f>
        <v>16</v>
      </c>
      <c r="U3" s="7">
        <f>AVERAGEIF($D$2:$D$263,"*LO*", $E$2:$E$263)</f>
        <v>2.3125</v>
      </c>
      <c r="V3" s="7">
        <f>AVERAGEIF($D$2:$D$263,"*LO*", $F$2:$F$263)</f>
        <v>1.7784043082734351</v>
      </c>
      <c r="W3" s="7">
        <f>AVERAGEIF($D$2:$D$263,"*LO*", $J$2:$J$263)</f>
        <v>2.6875</v>
      </c>
      <c r="X3" s="7">
        <f>AVERAGEIF($D$2:$D$263,"*LO*", $K$2:$K$263)</f>
        <v>1.9731159051746734</v>
      </c>
    </row>
    <row r="4" spans="1:24" x14ac:dyDescent="0.2">
      <c r="A4" s="3"/>
      <c r="B4" t="s">
        <v>31</v>
      </c>
      <c r="C4" t="s">
        <v>32</v>
      </c>
      <c r="D4" t="s">
        <v>28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5" t="s">
        <v>33</v>
      </c>
      <c r="S4" s="5" t="s">
        <v>34</v>
      </c>
      <c r="T4" s="6">
        <f>COUNTIFS($D$2:$D$263, "*AS*")</f>
        <v>8</v>
      </c>
      <c r="U4" s="7">
        <f>AVERAGEIF($D$2:$D$263,"*AS*", $E$2:$E$263)</f>
        <v>3.5</v>
      </c>
      <c r="V4" s="7">
        <f>AVERAGEIF($D$2:$D$263,"*AS*", $F$2:$F$263)</f>
        <v>0.91427062808981885</v>
      </c>
      <c r="W4" s="7">
        <f>AVERAGEIF($D$2:$D$263,"*AS*", $J$2:$J$263)</f>
        <v>4.125</v>
      </c>
      <c r="X4" s="7">
        <f>AVERAGEIF($D$2:$D$263,"*AS*", $K$2:$K$263)</f>
        <v>1.0537795566612473</v>
      </c>
    </row>
    <row r="5" spans="1:24" x14ac:dyDescent="0.2">
      <c r="A5" s="3"/>
      <c r="B5" t="s">
        <v>35</v>
      </c>
      <c r="C5" t="s">
        <v>36</v>
      </c>
      <c r="D5" t="s">
        <v>23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5" t="s">
        <v>37</v>
      </c>
      <c r="S5" s="5" t="s">
        <v>38</v>
      </c>
      <c r="T5" s="6">
        <f>COUNTIFS($D$2:$D$263, "*RO*")</f>
        <v>22</v>
      </c>
      <c r="U5" s="7">
        <f>AVERAGEIF($D$2:$D$263,"*RO*", $E$2:$E$263)</f>
        <v>4.7272727272727275</v>
      </c>
      <c r="V5" s="7">
        <f>AVERAGEIF($D$2:$D$263,"*RO*", $F$2:$F$263)</f>
        <v>3.0301364598189067</v>
      </c>
      <c r="W5" s="7">
        <f>AVERAGEIF($D$2:$D$263,"*RO*", $J$2:$J$263)</f>
        <v>5.5909090909090908</v>
      </c>
      <c r="X5" s="7">
        <f>AVERAGEIF($D$2:$D$263,"*RO*", $K$2:$K$263)</f>
        <v>3.4143496821727926</v>
      </c>
    </row>
    <row r="6" spans="1:24" x14ac:dyDescent="0.2">
      <c r="A6" s="3"/>
      <c r="B6" t="s">
        <v>39</v>
      </c>
      <c r="C6" t="s">
        <v>40</v>
      </c>
      <c r="D6" t="s">
        <v>30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5" t="s">
        <v>41</v>
      </c>
      <c r="S6" s="5" t="s">
        <v>42</v>
      </c>
      <c r="T6" s="6">
        <f>COUNTIFS($D$2:$D$263, "*AO*")</f>
        <v>140</v>
      </c>
      <c r="U6" s="7">
        <f>AVERAGEIF($D$2:$D$263,"*AO*", $E$2:$E$263)</f>
        <v>4.8285714285714283</v>
      </c>
      <c r="V6" s="7">
        <f>AVERAGEIF($D$2:$D$263,"*AO*", $F$2:$F$263)</f>
        <v>1.7705127268640219</v>
      </c>
      <c r="W6" s="7">
        <f>AVERAGEIF($D$2:$D$263,"*AO*", $J$2:$J$263)</f>
        <v>5.9</v>
      </c>
      <c r="X6" s="7">
        <f>AVERAGEIF($D$2:$D$263,"*AO*", $K$2:$K$263)</f>
        <v>1.8536589280069113</v>
      </c>
    </row>
    <row r="7" spans="1:24" x14ac:dyDescent="0.2">
      <c r="A7" s="3"/>
      <c r="B7" t="s">
        <v>43</v>
      </c>
      <c r="C7" t="s">
        <v>44</v>
      </c>
      <c r="D7" t="s">
        <v>28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5" t="s">
        <v>45</v>
      </c>
      <c r="S7" s="5" t="s">
        <v>46</v>
      </c>
      <c r="T7" s="6">
        <f>COUNTIFS($D$2:$D$263, "*DL*")</f>
        <v>31</v>
      </c>
      <c r="U7" s="7">
        <f>AVERAGEIF($D$2:$D$263,"*DL*", $E$2:$E$263)</f>
        <v>5.32258064516129</v>
      </c>
      <c r="V7" s="7">
        <f>AVERAGEIF($D$2:$D$263,"*DL*", $F$2:$F$263)</f>
        <v>1.0388958016121894</v>
      </c>
      <c r="W7" s="7">
        <f>AVERAGEIF($D$2:$D$263,"*DL*", $J$2:$J$263)</f>
        <v>6.258064516129032</v>
      </c>
      <c r="X7" s="7">
        <f>AVERAGEIF($D$2:$D$263,"*DL*", $K$2:$K$263)</f>
        <v>1.2437736520446703</v>
      </c>
    </row>
    <row r="8" spans="1:24" x14ac:dyDescent="0.2">
      <c r="A8" s="3"/>
      <c r="B8" t="s">
        <v>47</v>
      </c>
      <c r="C8" t="s">
        <v>48</v>
      </c>
      <c r="D8" t="s">
        <v>28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4" x14ac:dyDescent="0.2">
      <c r="A9" s="3"/>
      <c r="B9" t="s">
        <v>49</v>
      </c>
      <c r="C9" t="s">
        <v>50</v>
      </c>
      <c r="D9" t="s">
        <v>38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3"/>
      <c r="B10" t="s">
        <v>51</v>
      </c>
      <c r="C10" t="s">
        <v>50</v>
      </c>
      <c r="D10" t="s">
        <v>52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3"/>
      <c r="B11" t="s">
        <v>53</v>
      </c>
      <c r="C11" t="s">
        <v>54</v>
      </c>
      <c r="D11" t="s">
        <v>23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2</v>
      </c>
      <c r="K11">
        <v>2.5316455696202529</v>
      </c>
      <c r="L11">
        <v>22</v>
      </c>
      <c r="M11">
        <v>27.84810126582278</v>
      </c>
      <c r="N11">
        <v>79</v>
      </c>
    </row>
    <row r="12" spans="1:24" x14ac:dyDescent="0.2">
      <c r="A12" s="3"/>
      <c r="B12" t="s">
        <v>55</v>
      </c>
      <c r="C12" t="s">
        <v>56</v>
      </c>
      <c r="D12" t="s">
        <v>28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4" x14ac:dyDescent="0.2">
      <c r="A13" s="3"/>
      <c r="B13" t="s">
        <v>57</v>
      </c>
      <c r="C13" t="s">
        <v>48</v>
      </c>
      <c r="D13" t="s">
        <v>52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4" x14ac:dyDescent="0.2">
      <c r="A14" s="3"/>
      <c r="B14" t="s">
        <v>58</v>
      </c>
      <c r="C14" t="s">
        <v>59</v>
      </c>
      <c r="D14" t="s">
        <v>28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4" x14ac:dyDescent="0.2">
      <c r="A15" s="3"/>
      <c r="B15" t="s">
        <v>60</v>
      </c>
      <c r="C15" t="s">
        <v>61</v>
      </c>
      <c r="D15" t="s">
        <v>30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4" x14ac:dyDescent="0.2">
      <c r="A16" s="3"/>
      <c r="B16" t="s">
        <v>62</v>
      </c>
      <c r="C16" t="s">
        <v>40</v>
      </c>
      <c r="D16" t="s">
        <v>23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3"/>
      <c r="B17" t="s">
        <v>63</v>
      </c>
      <c r="C17" t="s">
        <v>64</v>
      </c>
      <c r="D17" t="s">
        <v>28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15</v>
      </c>
      <c r="M17">
        <v>19.736842105263161</v>
      </c>
      <c r="N17">
        <v>76</v>
      </c>
    </row>
    <row r="18" spans="1:14" x14ac:dyDescent="0.2">
      <c r="A18" s="3"/>
      <c r="B18" t="s">
        <v>65</v>
      </c>
      <c r="C18" t="s">
        <v>66</v>
      </c>
      <c r="D18" t="s">
        <v>30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3</v>
      </c>
      <c r="K18">
        <v>3.947368421052631</v>
      </c>
      <c r="L18">
        <v>9</v>
      </c>
      <c r="M18">
        <v>11.84210526315789</v>
      </c>
      <c r="N18">
        <v>76</v>
      </c>
    </row>
    <row r="19" spans="1:14" x14ac:dyDescent="0.2">
      <c r="A19" s="3"/>
      <c r="B19" t="s">
        <v>67</v>
      </c>
      <c r="C19" t="s">
        <v>68</v>
      </c>
      <c r="D19" t="s">
        <v>28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3</v>
      </c>
      <c r="K19">
        <v>3.947368421052631</v>
      </c>
      <c r="L19">
        <v>2</v>
      </c>
      <c r="M19">
        <v>2.6315789473684208</v>
      </c>
      <c r="N19">
        <v>76</v>
      </c>
    </row>
    <row r="20" spans="1:14" x14ac:dyDescent="0.2">
      <c r="A20" s="3"/>
      <c r="B20" t="s">
        <v>69</v>
      </c>
      <c r="C20" t="s">
        <v>68</v>
      </c>
      <c r="D20" t="s">
        <v>52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3"/>
      <c r="B21" t="s">
        <v>70</v>
      </c>
      <c r="C21" t="s">
        <v>61</v>
      </c>
      <c r="D21" t="s">
        <v>28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3"/>
      <c r="B22" t="s">
        <v>71</v>
      </c>
      <c r="C22" t="s">
        <v>68</v>
      </c>
      <c r="D22" t="s">
        <v>52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3"/>
      <c r="B23" t="s">
        <v>72</v>
      </c>
      <c r="C23" t="s">
        <v>56</v>
      </c>
      <c r="D23" t="s">
        <v>52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3"/>
      <c r="B24" t="s">
        <v>73</v>
      </c>
      <c r="C24" t="s">
        <v>44</v>
      </c>
      <c r="D24" t="s">
        <v>38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3"/>
      <c r="B25" t="s">
        <v>74</v>
      </c>
      <c r="C25" t="s">
        <v>75</v>
      </c>
      <c r="D25" t="s">
        <v>30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3"/>
      <c r="B26" t="s">
        <v>76</v>
      </c>
      <c r="C26" t="s">
        <v>77</v>
      </c>
      <c r="D26" t="s">
        <v>30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3</v>
      </c>
      <c r="K26">
        <v>3.947368421052631</v>
      </c>
      <c r="L26">
        <v>15</v>
      </c>
      <c r="M26">
        <v>19.736842105263161</v>
      </c>
      <c r="N26">
        <v>76</v>
      </c>
    </row>
    <row r="27" spans="1:14" x14ac:dyDescent="0.2">
      <c r="A27" s="3"/>
      <c r="B27" t="s">
        <v>78</v>
      </c>
      <c r="C27" t="s">
        <v>75</v>
      </c>
      <c r="D27" t="s">
        <v>28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5</v>
      </c>
      <c r="K27">
        <v>6.5789473684210522</v>
      </c>
      <c r="L27">
        <v>23</v>
      </c>
      <c r="M27">
        <v>30.263157894736839</v>
      </c>
      <c r="N27">
        <v>76</v>
      </c>
    </row>
    <row r="28" spans="1:14" x14ac:dyDescent="0.2">
      <c r="A28" s="3"/>
      <c r="B28" t="s">
        <v>79</v>
      </c>
      <c r="C28" t="s">
        <v>80</v>
      </c>
      <c r="D28" t="s">
        <v>30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3</v>
      </c>
      <c r="K28">
        <v>3.947368421052631</v>
      </c>
      <c r="L28">
        <v>15</v>
      </c>
      <c r="M28">
        <v>19.736842105263161</v>
      </c>
      <c r="N28">
        <v>76</v>
      </c>
    </row>
    <row r="29" spans="1:14" x14ac:dyDescent="0.2">
      <c r="A29" s="3"/>
      <c r="B29" t="s">
        <v>81</v>
      </c>
      <c r="C29" t="s">
        <v>59</v>
      </c>
      <c r="D29" t="s">
        <v>38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3"/>
      <c r="B30" t="s">
        <v>82</v>
      </c>
      <c r="C30" t="s">
        <v>83</v>
      </c>
      <c r="D30" t="s">
        <v>23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2</v>
      </c>
      <c r="K30">
        <v>2.5316455696202529</v>
      </c>
      <c r="L30">
        <v>22</v>
      </c>
      <c r="M30">
        <v>27.84810126582278</v>
      </c>
      <c r="N30">
        <v>79</v>
      </c>
    </row>
    <row r="31" spans="1:14" x14ac:dyDescent="0.2">
      <c r="A31" s="3"/>
      <c r="B31" t="s">
        <v>84</v>
      </c>
      <c r="C31" t="s">
        <v>27</v>
      </c>
      <c r="D31" t="s">
        <v>46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3"/>
      <c r="B32" t="s">
        <v>85</v>
      </c>
      <c r="C32" t="s">
        <v>80</v>
      </c>
      <c r="D32" t="s">
        <v>28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3"/>
      <c r="B33" t="s">
        <v>86</v>
      </c>
      <c r="C33" t="s">
        <v>44</v>
      </c>
      <c r="D33" t="s">
        <v>38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3"/>
      <c r="B34" t="s">
        <v>87</v>
      </c>
      <c r="C34" t="s">
        <v>83</v>
      </c>
      <c r="D34" t="s">
        <v>30</v>
      </c>
      <c r="E34">
        <v>2</v>
      </c>
      <c r="F34">
        <v>2.5316455696202529</v>
      </c>
      <c r="G34">
        <v>40</v>
      </c>
      <c r="H34">
        <v>2</v>
      </c>
      <c r="I34">
        <v>2.5316455696202529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3"/>
      <c r="B35" t="s">
        <v>88</v>
      </c>
      <c r="C35" t="s">
        <v>44</v>
      </c>
      <c r="D35" t="s">
        <v>52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3"/>
      <c r="B36" t="s">
        <v>89</v>
      </c>
      <c r="C36" t="s">
        <v>54</v>
      </c>
      <c r="D36" t="s">
        <v>46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3"/>
      <c r="B37" t="s">
        <v>90</v>
      </c>
      <c r="C37" t="s">
        <v>77</v>
      </c>
      <c r="D37" t="s">
        <v>28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4</v>
      </c>
      <c r="K37">
        <v>5.2631578947368416</v>
      </c>
      <c r="L37">
        <v>15</v>
      </c>
      <c r="M37">
        <v>19.736842105263161</v>
      </c>
      <c r="N37">
        <v>76</v>
      </c>
    </row>
    <row r="38" spans="1:14" x14ac:dyDescent="0.2">
      <c r="A38" s="3"/>
      <c r="B38" t="s">
        <v>91</v>
      </c>
      <c r="C38" t="s">
        <v>92</v>
      </c>
      <c r="D38" t="s">
        <v>52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4</v>
      </c>
      <c r="K38">
        <v>5.2631578947368416</v>
      </c>
      <c r="L38">
        <v>23</v>
      </c>
      <c r="M38">
        <v>30.263157894736839</v>
      </c>
      <c r="N38">
        <v>76</v>
      </c>
    </row>
    <row r="39" spans="1:14" x14ac:dyDescent="0.2">
      <c r="A39" s="3"/>
      <c r="B39" t="s">
        <v>93</v>
      </c>
      <c r="C39" t="s">
        <v>94</v>
      </c>
      <c r="D39" t="s">
        <v>28</v>
      </c>
      <c r="E39">
        <v>2</v>
      </c>
      <c r="F39">
        <v>2.6315789473684208</v>
      </c>
      <c r="G39">
        <v>24</v>
      </c>
      <c r="H39">
        <v>3</v>
      </c>
      <c r="I39">
        <v>3.947368421052631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3"/>
      <c r="B40" t="s">
        <v>95</v>
      </c>
      <c r="C40" t="s">
        <v>80</v>
      </c>
      <c r="D40" t="s">
        <v>52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3"/>
      <c r="B41" t="s">
        <v>96</v>
      </c>
      <c r="C41" t="s">
        <v>97</v>
      </c>
      <c r="D41" t="s">
        <v>28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3"/>
      <c r="B42" t="s">
        <v>98</v>
      </c>
      <c r="C42" t="s">
        <v>48</v>
      </c>
      <c r="D42" t="s">
        <v>38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3"/>
      <c r="B43" t="s">
        <v>99</v>
      </c>
      <c r="C43" t="s">
        <v>44</v>
      </c>
      <c r="D43" t="s">
        <v>52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3"/>
      <c r="B44" t="s">
        <v>100</v>
      </c>
      <c r="C44" t="s">
        <v>50</v>
      </c>
      <c r="D44" t="s">
        <v>28</v>
      </c>
      <c r="E44">
        <v>5</v>
      </c>
      <c r="F44">
        <v>6.3291139240506329</v>
      </c>
      <c r="G44">
        <v>22</v>
      </c>
      <c r="H44">
        <v>7</v>
      </c>
      <c r="I44">
        <v>8.8607594936708853</v>
      </c>
      <c r="J44">
        <v>7</v>
      </c>
      <c r="K44">
        <v>8.8607594936708853</v>
      </c>
      <c r="L44">
        <v>22</v>
      </c>
      <c r="M44">
        <v>27.84810126582278</v>
      </c>
      <c r="N44">
        <v>79</v>
      </c>
    </row>
    <row r="45" spans="1:14" x14ac:dyDescent="0.2">
      <c r="A45" s="3"/>
      <c r="B45" t="s">
        <v>101</v>
      </c>
      <c r="C45" t="s">
        <v>92</v>
      </c>
      <c r="D45" t="s">
        <v>46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3"/>
      <c r="B46" t="s">
        <v>102</v>
      </c>
      <c r="C46" t="s">
        <v>92</v>
      </c>
      <c r="D46" t="s">
        <v>52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2</v>
      </c>
      <c r="K46">
        <v>2.6315789473684208</v>
      </c>
      <c r="L46">
        <v>23</v>
      </c>
      <c r="M46">
        <v>30.263157894736839</v>
      </c>
      <c r="N46">
        <v>76</v>
      </c>
    </row>
    <row r="47" spans="1:14" x14ac:dyDescent="0.2">
      <c r="A47" s="3" t="s">
        <v>103</v>
      </c>
      <c r="B47" t="s">
        <v>104</v>
      </c>
      <c r="C47" t="s">
        <v>105</v>
      </c>
      <c r="D47" t="s">
        <v>52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3"/>
      <c r="B48" t="s">
        <v>106</v>
      </c>
      <c r="C48" t="s">
        <v>107</v>
      </c>
      <c r="D48" t="s">
        <v>52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3"/>
      <c r="B49" t="s">
        <v>108</v>
      </c>
      <c r="C49" t="s">
        <v>109</v>
      </c>
      <c r="D49" t="s">
        <v>34</v>
      </c>
      <c r="E49">
        <v>5</v>
      </c>
      <c r="F49">
        <v>1.116071428571429</v>
      </c>
      <c r="G49">
        <v>80</v>
      </c>
      <c r="H49">
        <v>7</v>
      </c>
      <c r="I49">
        <v>1.5625</v>
      </c>
      <c r="J49">
        <v>7</v>
      </c>
      <c r="K49">
        <v>1.5625</v>
      </c>
      <c r="L49">
        <v>405</v>
      </c>
      <c r="M49">
        <v>90.401785714285708</v>
      </c>
      <c r="N49">
        <v>448</v>
      </c>
    </row>
    <row r="50" spans="1:14" x14ac:dyDescent="0.2">
      <c r="A50" s="3"/>
      <c r="B50" t="s">
        <v>110</v>
      </c>
      <c r="C50" t="s">
        <v>111</v>
      </c>
      <c r="D50" t="s">
        <v>34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5</v>
      </c>
      <c r="K50">
        <v>1.116071428571429</v>
      </c>
      <c r="L50">
        <v>403</v>
      </c>
      <c r="M50">
        <v>89.955357142857139</v>
      </c>
      <c r="N50">
        <v>448</v>
      </c>
    </row>
    <row r="51" spans="1:14" x14ac:dyDescent="0.2">
      <c r="A51" s="3"/>
      <c r="B51" t="s">
        <v>112</v>
      </c>
      <c r="C51" t="s">
        <v>113</v>
      </c>
      <c r="D51" t="s">
        <v>28</v>
      </c>
      <c r="E51">
        <v>24</v>
      </c>
      <c r="F51">
        <v>5.3571428571428568</v>
      </c>
      <c r="G51">
        <v>287</v>
      </c>
      <c r="H51">
        <v>27</v>
      </c>
      <c r="I51">
        <v>6.0267857142857144</v>
      </c>
      <c r="J51">
        <v>11</v>
      </c>
      <c r="K51">
        <v>2.4553571428571428</v>
      </c>
      <c r="L51">
        <v>21</v>
      </c>
      <c r="M51">
        <v>4.6875</v>
      </c>
      <c r="N51">
        <v>448</v>
      </c>
    </row>
    <row r="52" spans="1:14" x14ac:dyDescent="0.2">
      <c r="A52" s="3"/>
      <c r="B52" t="s">
        <v>114</v>
      </c>
      <c r="C52" t="s">
        <v>115</v>
      </c>
      <c r="D52" t="s">
        <v>28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3</v>
      </c>
      <c r="K52">
        <v>0.67264573991031396</v>
      </c>
      <c r="L52">
        <v>21</v>
      </c>
      <c r="M52">
        <v>4.7085201793721971</v>
      </c>
      <c r="N52">
        <v>446</v>
      </c>
    </row>
    <row r="53" spans="1:14" x14ac:dyDescent="0.2">
      <c r="A53" s="3"/>
      <c r="B53" t="s">
        <v>116</v>
      </c>
      <c r="C53" t="s">
        <v>117</v>
      </c>
      <c r="D53" t="s">
        <v>52</v>
      </c>
      <c r="E53">
        <v>5</v>
      </c>
      <c r="F53">
        <v>1.116071428571429</v>
      </c>
      <c r="G53">
        <v>72</v>
      </c>
      <c r="H53">
        <v>8</v>
      </c>
      <c r="I53">
        <v>1.785714285714286</v>
      </c>
      <c r="J53">
        <v>10</v>
      </c>
      <c r="K53">
        <v>2.2321428571428572</v>
      </c>
      <c r="L53">
        <v>376</v>
      </c>
      <c r="M53">
        <v>83.928571428571431</v>
      </c>
      <c r="N53">
        <v>448</v>
      </c>
    </row>
    <row r="54" spans="1:14" x14ac:dyDescent="0.2">
      <c r="A54" s="3"/>
      <c r="B54" t="s">
        <v>118</v>
      </c>
      <c r="C54" t="s">
        <v>115</v>
      </c>
      <c r="D54" t="s">
        <v>28</v>
      </c>
      <c r="E54">
        <v>2</v>
      </c>
      <c r="F54">
        <v>0.4464285714285714</v>
      </c>
      <c r="G54">
        <v>286</v>
      </c>
      <c r="H54">
        <v>4</v>
      </c>
      <c r="I54">
        <v>0.89285714285714279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3"/>
      <c r="B55" t="s">
        <v>119</v>
      </c>
      <c r="C55" t="s">
        <v>111</v>
      </c>
      <c r="D55" t="s">
        <v>34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2</v>
      </c>
      <c r="K55">
        <v>0.4464285714285714</v>
      </c>
      <c r="L55">
        <v>384</v>
      </c>
      <c r="M55">
        <v>85.714285714285708</v>
      </c>
      <c r="N55">
        <v>448</v>
      </c>
    </row>
    <row r="56" spans="1:14" x14ac:dyDescent="0.2">
      <c r="A56" s="3"/>
      <c r="B56" t="s">
        <v>120</v>
      </c>
      <c r="C56" t="s">
        <v>121</v>
      </c>
      <c r="D56" t="s">
        <v>28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3"/>
      <c r="B57" t="s">
        <v>122</v>
      </c>
      <c r="C57" t="s">
        <v>111</v>
      </c>
      <c r="D57" t="s">
        <v>46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30</v>
      </c>
      <c r="K57">
        <v>6.7264573991031389</v>
      </c>
      <c r="L57">
        <v>425</v>
      </c>
      <c r="M57">
        <v>95.291479820627799</v>
      </c>
      <c r="N57">
        <v>446</v>
      </c>
    </row>
    <row r="58" spans="1:14" x14ac:dyDescent="0.2">
      <c r="A58" s="3"/>
      <c r="B58" t="s">
        <v>123</v>
      </c>
      <c r="C58" t="s">
        <v>107</v>
      </c>
      <c r="D58" t="s">
        <v>52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3"/>
      <c r="B59" t="s">
        <v>124</v>
      </c>
      <c r="C59" t="s">
        <v>125</v>
      </c>
      <c r="D59" t="s">
        <v>28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3"/>
      <c r="B60" t="s">
        <v>126</v>
      </c>
      <c r="C60" t="s">
        <v>127</v>
      </c>
      <c r="D60" t="s">
        <v>52</v>
      </c>
      <c r="E60">
        <v>1</v>
      </c>
      <c r="F60">
        <v>0.2232142857142857</v>
      </c>
      <c r="G60">
        <v>114</v>
      </c>
      <c r="H60">
        <v>2</v>
      </c>
      <c r="I60">
        <v>0.4464285714285714</v>
      </c>
      <c r="J60">
        <v>2</v>
      </c>
      <c r="K60">
        <v>0.4464285714285714</v>
      </c>
      <c r="L60">
        <v>376</v>
      </c>
      <c r="M60">
        <v>83.928571428571431</v>
      </c>
      <c r="N60">
        <v>448</v>
      </c>
    </row>
    <row r="61" spans="1:14" x14ac:dyDescent="0.2">
      <c r="A61" s="3"/>
      <c r="B61" t="s">
        <v>99</v>
      </c>
      <c r="C61" t="s">
        <v>107</v>
      </c>
      <c r="D61" t="s">
        <v>28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5</v>
      </c>
      <c r="K61">
        <v>1.116071428571429</v>
      </c>
      <c r="L61">
        <v>21</v>
      </c>
      <c r="M61">
        <v>4.6875</v>
      </c>
      <c r="N61">
        <v>448</v>
      </c>
    </row>
    <row r="62" spans="1:14" x14ac:dyDescent="0.2">
      <c r="A62" s="3"/>
      <c r="B62" t="s">
        <v>128</v>
      </c>
      <c r="C62" t="s">
        <v>109</v>
      </c>
      <c r="D62" t="s">
        <v>34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3"/>
      <c r="B63" t="s">
        <v>129</v>
      </c>
      <c r="C63" t="s">
        <v>127</v>
      </c>
      <c r="D63" t="s">
        <v>52</v>
      </c>
      <c r="E63">
        <v>1</v>
      </c>
      <c r="F63">
        <v>0.2232142857142857</v>
      </c>
      <c r="G63">
        <v>111</v>
      </c>
      <c r="H63">
        <v>4</v>
      </c>
      <c r="I63">
        <v>0.89285714285714279</v>
      </c>
      <c r="J63">
        <v>2</v>
      </c>
      <c r="K63">
        <v>0.4464285714285714</v>
      </c>
      <c r="L63">
        <v>376</v>
      </c>
      <c r="M63">
        <v>83.928571428571431</v>
      </c>
      <c r="N63">
        <v>448</v>
      </c>
    </row>
    <row r="64" spans="1:14" x14ac:dyDescent="0.2">
      <c r="A64" s="3"/>
      <c r="B64" t="s">
        <v>102</v>
      </c>
      <c r="C64" t="s">
        <v>130</v>
      </c>
      <c r="D64" t="s">
        <v>131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3"/>
      <c r="B65" t="s">
        <v>132</v>
      </c>
      <c r="C65" t="s">
        <v>107</v>
      </c>
      <c r="D65" t="s">
        <v>30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3" t="s">
        <v>133</v>
      </c>
      <c r="B66" t="s">
        <v>134</v>
      </c>
      <c r="C66" t="s">
        <v>135</v>
      </c>
      <c r="D66" t="s">
        <v>136</v>
      </c>
      <c r="E66">
        <v>5</v>
      </c>
      <c r="F66">
        <v>2.024291497975709</v>
      </c>
      <c r="G66">
        <v>131</v>
      </c>
      <c r="H66">
        <v>9</v>
      </c>
      <c r="I66">
        <v>3.6437246963562751</v>
      </c>
      <c r="J66">
        <v>9</v>
      </c>
      <c r="K66">
        <v>3.6437246963562751</v>
      </c>
      <c r="L66">
        <v>85</v>
      </c>
      <c r="M66">
        <v>34.412955465587039</v>
      </c>
      <c r="N66">
        <v>247</v>
      </c>
    </row>
    <row r="67" spans="1:14" x14ac:dyDescent="0.2">
      <c r="A67" s="3"/>
      <c r="B67" t="s">
        <v>137</v>
      </c>
      <c r="C67" t="s">
        <v>135</v>
      </c>
      <c r="D67" t="s">
        <v>131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9</v>
      </c>
      <c r="K67">
        <v>3.6437246963562751</v>
      </c>
      <c r="L67">
        <v>85</v>
      </c>
      <c r="M67">
        <v>34.412955465587039</v>
      </c>
      <c r="N67">
        <v>247</v>
      </c>
    </row>
    <row r="68" spans="1:14" x14ac:dyDescent="0.2">
      <c r="A68" s="3"/>
      <c r="B68" t="s">
        <v>138</v>
      </c>
      <c r="C68" t="s">
        <v>139</v>
      </c>
      <c r="D68" t="s">
        <v>28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4</v>
      </c>
      <c r="K68">
        <v>1.619433198380567</v>
      </c>
      <c r="L68">
        <v>34</v>
      </c>
      <c r="M68">
        <v>13.765182186234821</v>
      </c>
      <c r="N68">
        <v>247</v>
      </c>
    </row>
    <row r="69" spans="1:14" x14ac:dyDescent="0.2">
      <c r="A69" s="3"/>
      <c r="B69" t="s">
        <v>140</v>
      </c>
      <c r="C69" t="s">
        <v>141</v>
      </c>
      <c r="D69" t="s">
        <v>28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3"/>
      <c r="B70" t="s">
        <v>142</v>
      </c>
      <c r="C70" t="s">
        <v>143</v>
      </c>
      <c r="D70" t="s">
        <v>23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3"/>
      <c r="B71" t="s">
        <v>62</v>
      </c>
      <c r="C71" t="s">
        <v>144</v>
      </c>
      <c r="D71" t="s">
        <v>38</v>
      </c>
      <c r="E71">
        <v>1</v>
      </c>
      <c r="F71">
        <v>0.40485829959514169</v>
      </c>
      <c r="G71">
        <v>141</v>
      </c>
      <c r="H71">
        <v>1</v>
      </c>
      <c r="I71">
        <v>0.40485829959514169</v>
      </c>
      <c r="J71">
        <v>1</v>
      </c>
      <c r="K71">
        <v>0.40485829959514169</v>
      </c>
      <c r="L71">
        <v>15</v>
      </c>
      <c r="M71">
        <v>6.0728744939271264</v>
      </c>
      <c r="N71">
        <v>247</v>
      </c>
    </row>
    <row r="72" spans="1:14" x14ac:dyDescent="0.2">
      <c r="A72" s="3"/>
      <c r="B72" t="s">
        <v>145</v>
      </c>
      <c r="C72" t="s">
        <v>146</v>
      </c>
      <c r="D72" t="s">
        <v>147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3"/>
      <c r="B73" t="s">
        <v>148</v>
      </c>
      <c r="C73" t="s">
        <v>149</v>
      </c>
      <c r="D73" t="s">
        <v>147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3"/>
      <c r="B74" t="s">
        <v>150</v>
      </c>
      <c r="C74" t="s">
        <v>151</v>
      </c>
      <c r="D74" t="s">
        <v>52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3"/>
      <c r="B75" t="s">
        <v>152</v>
      </c>
      <c r="C75" t="s">
        <v>153</v>
      </c>
      <c r="D75" t="s">
        <v>52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3"/>
      <c r="B76" t="s">
        <v>154</v>
      </c>
      <c r="C76" t="s">
        <v>155</v>
      </c>
      <c r="D76" t="s">
        <v>52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3"/>
      <c r="B77" t="s">
        <v>156</v>
      </c>
      <c r="C77" t="s">
        <v>157</v>
      </c>
      <c r="D77" t="s">
        <v>147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3"/>
      <c r="B78" t="s">
        <v>116</v>
      </c>
      <c r="C78" t="s">
        <v>158</v>
      </c>
      <c r="D78" t="s">
        <v>147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3"/>
      <c r="B79" t="s">
        <v>159</v>
      </c>
      <c r="C79" t="s">
        <v>160</v>
      </c>
      <c r="D79" t="s">
        <v>52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3</v>
      </c>
      <c r="K79">
        <v>1.214574898785425</v>
      </c>
      <c r="L79">
        <v>85</v>
      </c>
      <c r="M79">
        <v>34.412955465587039</v>
      </c>
      <c r="N79">
        <v>247</v>
      </c>
    </row>
    <row r="80" spans="1:14" x14ac:dyDescent="0.2">
      <c r="A80" s="3"/>
      <c r="B80" t="s">
        <v>79</v>
      </c>
      <c r="C80" t="s">
        <v>160</v>
      </c>
      <c r="D80" t="s">
        <v>52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</v>
      </c>
      <c r="K80">
        <v>1.214574898785425</v>
      </c>
      <c r="L80">
        <v>85</v>
      </c>
      <c r="M80">
        <v>34.412955465587039</v>
      </c>
      <c r="N80">
        <v>247</v>
      </c>
    </row>
    <row r="81" spans="1:14" x14ac:dyDescent="0.2">
      <c r="A81" s="3"/>
      <c r="B81" t="s">
        <v>161</v>
      </c>
      <c r="C81" t="s">
        <v>162</v>
      </c>
      <c r="D81" t="s">
        <v>147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3"/>
      <c r="B82" t="s">
        <v>163</v>
      </c>
      <c r="C82" t="s">
        <v>164</v>
      </c>
      <c r="D82" t="s">
        <v>28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3"/>
      <c r="B83" t="s">
        <v>165</v>
      </c>
      <c r="C83" t="s">
        <v>166</v>
      </c>
      <c r="D83" t="s">
        <v>28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3"/>
      <c r="B84" t="s">
        <v>167</v>
      </c>
      <c r="C84" t="s">
        <v>168</v>
      </c>
      <c r="D84" t="s">
        <v>147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3"/>
      <c r="B85" t="s">
        <v>85</v>
      </c>
      <c r="C85" t="s">
        <v>169</v>
      </c>
      <c r="D85" t="s">
        <v>147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3"/>
      <c r="B86" t="s">
        <v>170</v>
      </c>
      <c r="C86" t="s">
        <v>171</v>
      </c>
      <c r="D86" t="s">
        <v>147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3"/>
      <c r="B87" t="s">
        <v>172</v>
      </c>
      <c r="C87" t="s">
        <v>173</v>
      </c>
      <c r="D87" t="s">
        <v>52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3"/>
      <c r="B88" t="s">
        <v>174</v>
      </c>
      <c r="C88" t="s">
        <v>151</v>
      </c>
      <c r="D88" t="s">
        <v>38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3"/>
      <c r="B89" t="s">
        <v>175</v>
      </c>
      <c r="C89" t="s">
        <v>176</v>
      </c>
      <c r="D89" t="s">
        <v>28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3"/>
      <c r="B90" t="s">
        <v>90</v>
      </c>
      <c r="C90" t="s">
        <v>155</v>
      </c>
      <c r="D90" t="s">
        <v>52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1</v>
      </c>
      <c r="K90">
        <v>0.40485829959514169</v>
      </c>
      <c r="L90">
        <v>85</v>
      </c>
      <c r="M90">
        <v>34.412955465587039</v>
      </c>
      <c r="N90">
        <v>247</v>
      </c>
    </row>
    <row r="91" spans="1:14" x14ac:dyDescent="0.2">
      <c r="A91" s="3" t="s">
        <v>177</v>
      </c>
      <c r="B91" t="s">
        <v>178</v>
      </c>
      <c r="C91" t="s">
        <v>179</v>
      </c>
      <c r="D91" t="s">
        <v>23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3"/>
      <c r="B92" t="s">
        <v>180</v>
      </c>
      <c r="C92" t="s">
        <v>181</v>
      </c>
      <c r="D92" t="s">
        <v>23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3"/>
      <c r="B93" t="s">
        <v>26</v>
      </c>
      <c r="C93" t="s">
        <v>182</v>
      </c>
      <c r="D93" t="s">
        <v>147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3"/>
      <c r="B94" t="s">
        <v>183</v>
      </c>
      <c r="C94" t="s">
        <v>184</v>
      </c>
      <c r="D94" t="s">
        <v>28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3"/>
      <c r="B95" t="s">
        <v>185</v>
      </c>
      <c r="C95" t="s">
        <v>186</v>
      </c>
      <c r="D95" t="s">
        <v>38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3"/>
      <c r="B96" t="s">
        <v>187</v>
      </c>
      <c r="C96" t="s">
        <v>188</v>
      </c>
      <c r="D96" t="s">
        <v>46</v>
      </c>
      <c r="E96">
        <v>9</v>
      </c>
      <c r="F96">
        <v>3.5856573705179291</v>
      </c>
      <c r="G96">
        <v>41</v>
      </c>
      <c r="H96">
        <v>10</v>
      </c>
      <c r="I96">
        <v>3.9840637450199199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3"/>
      <c r="B97" t="s">
        <v>189</v>
      </c>
      <c r="C97" t="s">
        <v>190</v>
      </c>
      <c r="D97" t="s">
        <v>131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3"/>
      <c r="B98" t="s">
        <v>191</v>
      </c>
      <c r="C98" t="s">
        <v>192</v>
      </c>
      <c r="D98" t="s">
        <v>28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3"/>
      <c r="B99" t="s">
        <v>193</v>
      </c>
      <c r="C99" t="s">
        <v>194</v>
      </c>
      <c r="D99" t="s">
        <v>23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3"/>
      <c r="B100" t="s">
        <v>134</v>
      </c>
      <c r="C100" t="s">
        <v>195</v>
      </c>
      <c r="D100" t="s">
        <v>52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3"/>
      <c r="B101" t="s">
        <v>196</v>
      </c>
      <c r="C101" t="s">
        <v>197</v>
      </c>
      <c r="D101" t="s">
        <v>28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3"/>
      <c r="B102" t="s">
        <v>198</v>
      </c>
      <c r="C102" t="s">
        <v>199</v>
      </c>
      <c r="D102" t="s">
        <v>28</v>
      </c>
      <c r="E102">
        <v>17</v>
      </c>
      <c r="F102">
        <v>6.7729083665338639</v>
      </c>
      <c r="G102">
        <v>42</v>
      </c>
      <c r="H102">
        <v>18</v>
      </c>
      <c r="I102">
        <v>7.1713147410358573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3"/>
      <c r="B103" t="s">
        <v>200</v>
      </c>
      <c r="C103" t="s">
        <v>201</v>
      </c>
      <c r="D103" t="s">
        <v>131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3"/>
      <c r="B104" t="s">
        <v>202</v>
      </c>
      <c r="C104" t="s">
        <v>203</v>
      </c>
      <c r="D104" t="s">
        <v>52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3"/>
      <c r="B105" t="s">
        <v>204</v>
      </c>
      <c r="C105" t="s">
        <v>205</v>
      </c>
      <c r="D105" t="s">
        <v>28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3"/>
      <c r="B106" t="s">
        <v>206</v>
      </c>
      <c r="C106" t="s">
        <v>207</v>
      </c>
      <c r="D106" t="s">
        <v>23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3"/>
      <c r="B107" t="s">
        <v>208</v>
      </c>
      <c r="C107" t="s">
        <v>209</v>
      </c>
      <c r="D107" t="s">
        <v>52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3"/>
      <c r="B108" t="s">
        <v>210</v>
      </c>
      <c r="C108" t="s">
        <v>211</v>
      </c>
      <c r="D108" t="s">
        <v>46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3"/>
      <c r="B109" t="s">
        <v>212</v>
      </c>
      <c r="C109" t="s">
        <v>213</v>
      </c>
      <c r="D109" t="s">
        <v>214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3"/>
      <c r="B110" t="s">
        <v>215</v>
      </c>
      <c r="C110" t="s">
        <v>216</v>
      </c>
      <c r="D110" t="s">
        <v>131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3"/>
      <c r="B111" t="s">
        <v>217</v>
      </c>
      <c r="C111" t="s">
        <v>186</v>
      </c>
      <c r="D111" t="s">
        <v>38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3"/>
      <c r="B112" t="s">
        <v>218</v>
      </c>
      <c r="C112" t="s">
        <v>219</v>
      </c>
      <c r="D112" t="s">
        <v>52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3"/>
      <c r="B113" t="s">
        <v>220</v>
      </c>
      <c r="C113" t="s">
        <v>221</v>
      </c>
      <c r="D113" t="s">
        <v>131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3"/>
      <c r="B114" t="s">
        <v>60</v>
      </c>
      <c r="C114" t="s">
        <v>222</v>
      </c>
      <c r="D114" t="s">
        <v>28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3"/>
      <c r="B115" t="s">
        <v>145</v>
      </c>
      <c r="C115" t="s">
        <v>223</v>
      </c>
      <c r="D115" t="s">
        <v>131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3"/>
      <c r="B116" t="s">
        <v>224</v>
      </c>
      <c r="C116" t="s">
        <v>225</v>
      </c>
      <c r="D116" t="s">
        <v>28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3"/>
      <c r="B117" t="s">
        <v>226</v>
      </c>
      <c r="C117" t="s">
        <v>227</v>
      </c>
      <c r="D117" t="s">
        <v>34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3"/>
      <c r="B118" t="s">
        <v>228</v>
      </c>
      <c r="C118" t="s">
        <v>229</v>
      </c>
      <c r="D118" t="s">
        <v>52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3"/>
      <c r="B119" t="s">
        <v>116</v>
      </c>
      <c r="C119" t="s">
        <v>230</v>
      </c>
      <c r="D119" t="s">
        <v>28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3"/>
      <c r="B120" t="s">
        <v>231</v>
      </c>
      <c r="C120" t="s">
        <v>232</v>
      </c>
      <c r="D120" t="s">
        <v>23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3"/>
      <c r="B121" t="s">
        <v>163</v>
      </c>
      <c r="C121" t="s">
        <v>233</v>
      </c>
      <c r="D121" t="s">
        <v>214</v>
      </c>
      <c r="E121">
        <v>20</v>
      </c>
      <c r="F121">
        <v>7.9681274900398407</v>
      </c>
      <c r="G121">
        <v>28</v>
      </c>
      <c r="H121">
        <v>31</v>
      </c>
      <c r="I121">
        <v>12.350597609561749</v>
      </c>
      <c r="J121">
        <v>31</v>
      </c>
      <c r="K121">
        <v>12.350597609561749</v>
      </c>
      <c r="L121">
        <v>31</v>
      </c>
      <c r="M121">
        <v>12.350597609561749</v>
      </c>
      <c r="N121">
        <v>251</v>
      </c>
    </row>
    <row r="122" spans="1:14" x14ac:dyDescent="0.2">
      <c r="A122" s="3"/>
      <c r="B122" t="s">
        <v>120</v>
      </c>
      <c r="C122" t="s">
        <v>234</v>
      </c>
      <c r="D122" t="s">
        <v>131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3"/>
      <c r="B123" t="s">
        <v>235</v>
      </c>
      <c r="C123" t="s">
        <v>236</v>
      </c>
      <c r="D123" t="s">
        <v>28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3"/>
      <c r="B124" t="s">
        <v>237</v>
      </c>
      <c r="C124" t="s">
        <v>238</v>
      </c>
      <c r="D124" t="s">
        <v>28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6</v>
      </c>
      <c r="K124">
        <v>2.3904382470119518</v>
      </c>
      <c r="L124">
        <v>31</v>
      </c>
      <c r="M124">
        <v>12.350597609561749</v>
      </c>
      <c r="N124">
        <v>251</v>
      </c>
    </row>
    <row r="125" spans="1:14" x14ac:dyDescent="0.2">
      <c r="A125" s="3"/>
      <c r="B125" t="s">
        <v>172</v>
      </c>
      <c r="C125" t="s">
        <v>239</v>
      </c>
      <c r="D125" t="s">
        <v>52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3"/>
      <c r="B126" t="s">
        <v>240</v>
      </c>
      <c r="C126" t="s">
        <v>241</v>
      </c>
      <c r="D126" t="s">
        <v>52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3"/>
      <c r="B127" t="s">
        <v>242</v>
      </c>
      <c r="C127" t="s">
        <v>243</v>
      </c>
      <c r="D127" t="s">
        <v>28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3"/>
      <c r="B128" t="s">
        <v>244</v>
      </c>
      <c r="C128" t="s">
        <v>245</v>
      </c>
      <c r="D128" t="s">
        <v>28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3"/>
      <c r="B129" t="s">
        <v>246</v>
      </c>
      <c r="C129" t="s">
        <v>247</v>
      </c>
      <c r="D129" t="s">
        <v>131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3"/>
      <c r="B130" t="s">
        <v>248</v>
      </c>
      <c r="C130" t="s">
        <v>249</v>
      </c>
      <c r="D130" t="s">
        <v>131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3"/>
      <c r="B131" t="s">
        <v>250</v>
      </c>
      <c r="C131" t="s">
        <v>251</v>
      </c>
      <c r="D131" t="s">
        <v>214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3"/>
      <c r="B132" t="s">
        <v>252</v>
      </c>
      <c r="C132" t="s">
        <v>253</v>
      </c>
      <c r="D132" t="s">
        <v>23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3"/>
      <c r="B133" t="s">
        <v>99</v>
      </c>
      <c r="C133" t="s">
        <v>254</v>
      </c>
      <c r="D133" t="s">
        <v>28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3"/>
      <c r="B134" t="s">
        <v>255</v>
      </c>
      <c r="C134" t="s">
        <v>256</v>
      </c>
      <c r="D134" t="s">
        <v>34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3"/>
      <c r="B135" t="s">
        <v>257</v>
      </c>
      <c r="C135" t="s">
        <v>258</v>
      </c>
      <c r="D135" t="s">
        <v>131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3"/>
      <c r="B136" t="s">
        <v>259</v>
      </c>
      <c r="C136" t="s">
        <v>260</v>
      </c>
      <c r="D136" t="s">
        <v>131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3"/>
      <c r="B137" t="s">
        <v>261</v>
      </c>
      <c r="C137" t="s">
        <v>262</v>
      </c>
      <c r="D137" t="s">
        <v>214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3"/>
      <c r="B138" t="s">
        <v>263</v>
      </c>
      <c r="C138" t="s">
        <v>264</v>
      </c>
      <c r="D138" t="s">
        <v>28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3"/>
      <c r="B139" t="s">
        <v>265</v>
      </c>
      <c r="C139" t="s">
        <v>236</v>
      </c>
      <c r="D139" t="s">
        <v>34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3"/>
      <c r="B140" t="s">
        <v>102</v>
      </c>
      <c r="C140" t="s">
        <v>266</v>
      </c>
      <c r="D140" t="s">
        <v>131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3"/>
      <c r="B141" t="s">
        <v>267</v>
      </c>
      <c r="C141" t="s">
        <v>243</v>
      </c>
      <c r="D141" t="s">
        <v>34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3" t="s">
        <v>268</v>
      </c>
      <c r="B142" t="s">
        <v>269</v>
      </c>
      <c r="C142" t="s">
        <v>270</v>
      </c>
      <c r="D142" t="s">
        <v>30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3"/>
      <c r="B143" t="s">
        <v>271</v>
      </c>
      <c r="C143" t="s">
        <v>272</v>
      </c>
      <c r="D143" t="s">
        <v>52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3"/>
      <c r="B144" t="s">
        <v>273</v>
      </c>
      <c r="C144" t="s">
        <v>274</v>
      </c>
      <c r="D144" t="s">
        <v>52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98</v>
      </c>
      <c r="K144">
        <v>10.144927536231879</v>
      </c>
      <c r="L144">
        <v>102</v>
      </c>
      <c r="M144">
        <v>10.559006211180121</v>
      </c>
      <c r="N144">
        <v>966</v>
      </c>
    </row>
    <row r="145" spans="1:14" x14ac:dyDescent="0.2">
      <c r="A145" s="3"/>
      <c r="B145" t="s">
        <v>275</v>
      </c>
      <c r="C145" t="s">
        <v>276</v>
      </c>
      <c r="D145" t="s">
        <v>38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3"/>
      <c r="B146" t="s">
        <v>277</v>
      </c>
      <c r="C146" t="s">
        <v>278</v>
      </c>
      <c r="D146" t="s">
        <v>52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3"/>
      <c r="B147" t="s">
        <v>279</v>
      </c>
      <c r="C147" t="s">
        <v>280</v>
      </c>
      <c r="D147" t="s">
        <v>30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3"/>
      <c r="B148" t="s">
        <v>281</v>
      </c>
      <c r="C148" t="s">
        <v>282</v>
      </c>
      <c r="D148" t="s">
        <v>46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3"/>
      <c r="B149" t="s">
        <v>283</v>
      </c>
      <c r="C149" t="s">
        <v>284</v>
      </c>
      <c r="D149" t="s">
        <v>131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3"/>
      <c r="B150" t="s">
        <v>285</v>
      </c>
      <c r="C150" t="s">
        <v>284</v>
      </c>
      <c r="D150" t="s">
        <v>131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2</v>
      </c>
      <c r="K150">
        <v>0.20703933747412009</v>
      </c>
      <c r="L150">
        <v>30</v>
      </c>
      <c r="M150">
        <v>3.1055900621118009</v>
      </c>
      <c r="N150">
        <v>966</v>
      </c>
    </row>
    <row r="151" spans="1:14" x14ac:dyDescent="0.2">
      <c r="A151" s="3"/>
      <c r="B151" t="s">
        <v>286</v>
      </c>
      <c r="C151" t="s">
        <v>287</v>
      </c>
      <c r="D151" t="s">
        <v>28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3"/>
      <c r="B152" t="s">
        <v>288</v>
      </c>
      <c r="C152" t="s">
        <v>289</v>
      </c>
      <c r="D152" t="s">
        <v>28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5</v>
      </c>
      <c r="K152">
        <v>0.51759834368530022</v>
      </c>
      <c r="L152">
        <v>13</v>
      </c>
      <c r="M152">
        <v>1.34575569358178</v>
      </c>
      <c r="N152">
        <v>966</v>
      </c>
    </row>
    <row r="153" spans="1:14" x14ac:dyDescent="0.2">
      <c r="A153" s="3"/>
      <c r="B153" t="s">
        <v>290</v>
      </c>
      <c r="C153" t="s">
        <v>291</v>
      </c>
      <c r="D153" t="s">
        <v>147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3"/>
      <c r="B154" t="s">
        <v>292</v>
      </c>
      <c r="C154" t="s">
        <v>270</v>
      </c>
      <c r="D154" t="s">
        <v>147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3"/>
      <c r="B155" t="s">
        <v>293</v>
      </c>
      <c r="C155" t="s">
        <v>294</v>
      </c>
      <c r="D155" t="s">
        <v>295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8</v>
      </c>
      <c r="K155">
        <v>0.82815734989648038</v>
      </c>
      <c r="L155">
        <v>14</v>
      </c>
      <c r="M155">
        <v>1.449275362318841</v>
      </c>
      <c r="N155">
        <v>966</v>
      </c>
    </row>
    <row r="156" spans="1:14" x14ac:dyDescent="0.2">
      <c r="A156" s="3"/>
      <c r="B156" t="s">
        <v>296</v>
      </c>
      <c r="C156" t="s">
        <v>284</v>
      </c>
      <c r="D156" t="s">
        <v>30</v>
      </c>
      <c r="E156">
        <v>3</v>
      </c>
      <c r="F156">
        <v>0.3105590062111801</v>
      </c>
      <c r="G156">
        <v>220</v>
      </c>
      <c r="H156">
        <v>3</v>
      </c>
      <c r="I156">
        <v>0.3105590062111801</v>
      </c>
      <c r="J156">
        <v>2</v>
      </c>
      <c r="K156">
        <v>0.20703933747412009</v>
      </c>
      <c r="L156">
        <v>30</v>
      </c>
      <c r="M156">
        <v>3.1055900621118009</v>
      </c>
      <c r="N156">
        <v>966</v>
      </c>
    </row>
    <row r="157" spans="1:14" x14ac:dyDescent="0.2">
      <c r="A157" s="3"/>
      <c r="B157" t="s">
        <v>297</v>
      </c>
      <c r="C157" t="s">
        <v>298</v>
      </c>
      <c r="D157" t="s">
        <v>28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3"/>
      <c r="B158" t="s">
        <v>299</v>
      </c>
      <c r="C158" t="s">
        <v>287</v>
      </c>
      <c r="D158" t="s">
        <v>131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3"/>
      <c r="B159" t="s">
        <v>300</v>
      </c>
      <c r="C159" t="s">
        <v>301</v>
      </c>
      <c r="D159" t="s">
        <v>30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3"/>
      <c r="B160" t="s">
        <v>302</v>
      </c>
      <c r="C160" t="s">
        <v>303</v>
      </c>
      <c r="D160" t="s">
        <v>28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3"/>
      <c r="B161" t="s">
        <v>304</v>
      </c>
      <c r="C161" t="s">
        <v>305</v>
      </c>
      <c r="D161" t="s">
        <v>136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1</v>
      </c>
      <c r="K161">
        <v>0.10351966873706001</v>
      </c>
      <c r="L161">
        <v>14</v>
      </c>
      <c r="M161">
        <v>1.449275362318841</v>
      </c>
      <c r="N161">
        <v>966</v>
      </c>
    </row>
    <row r="162" spans="1:14" x14ac:dyDescent="0.2">
      <c r="A162" s="3"/>
      <c r="B162" t="s">
        <v>306</v>
      </c>
      <c r="C162" t="s">
        <v>307</v>
      </c>
      <c r="D162" t="s">
        <v>46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3"/>
      <c r="B163" t="s">
        <v>308</v>
      </c>
      <c r="C163" t="s">
        <v>309</v>
      </c>
      <c r="D163" t="s">
        <v>38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3"/>
      <c r="B164" t="s">
        <v>310</v>
      </c>
      <c r="C164" t="s">
        <v>311</v>
      </c>
      <c r="D164" t="s">
        <v>28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3"/>
      <c r="B165" t="s">
        <v>312</v>
      </c>
      <c r="C165" t="s">
        <v>313</v>
      </c>
      <c r="D165" t="s">
        <v>131</v>
      </c>
      <c r="E165">
        <v>2</v>
      </c>
      <c r="F165">
        <v>0.20703933747412009</v>
      </c>
      <c r="G165">
        <v>220</v>
      </c>
      <c r="H165">
        <v>4</v>
      </c>
      <c r="I165">
        <v>0.41407867494824019</v>
      </c>
      <c r="J165">
        <v>7</v>
      </c>
      <c r="K165">
        <v>0.72463768115942029</v>
      </c>
      <c r="L165">
        <v>62</v>
      </c>
      <c r="M165">
        <v>6.4182194616977233</v>
      </c>
      <c r="N165">
        <v>966</v>
      </c>
    </row>
    <row r="166" spans="1:14" x14ac:dyDescent="0.2">
      <c r="A166" s="3"/>
      <c r="B166" t="s">
        <v>314</v>
      </c>
      <c r="C166" t="s">
        <v>270</v>
      </c>
      <c r="D166" t="s">
        <v>295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3"/>
      <c r="B167" t="s">
        <v>315</v>
      </c>
      <c r="C167" t="s">
        <v>316</v>
      </c>
      <c r="D167" t="s">
        <v>38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3"/>
      <c r="B168" t="s">
        <v>317</v>
      </c>
      <c r="C168" t="s">
        <v>318</v>
      </c>
      <c r="D168" t="s">
        <v>28</v>
      </c>
      <c r="E168">
        <v>13</v>
      </c>
      <c r="F168">
        <v>1.34575569358178</v>
      </c>
      <c r="G168">
        <v>42</v>
      </c>
      <c r="H168">
        <v>18</v>
      </c>
      <c r="I168">
        <v>1.8633540372670809</v>
      </c>
      <c r="J168">
        <v>51</v>
      </c>
      <c r="K168">
        <v>5.2795031055900621</v>
      </c>
      <c r="L168">
        <v>118</v>
      </c>
      <c r="M168">
        <v>12.215320910973089</v>
      </c>
      <c r="N168">
        <v>966</v>
      </c>
    </row>
    <row r="169" spans="1:14" x14ac:dyDescent="0.2">
      <c r="A169" s="3"/>
      <c r="B169" t="s">
        <v>319</v>
      </c>
      <c r="C169" t="s">
        <v>320</v>
      </c>
      <c r="D169" t="s">
        <v>38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3"/>
      <c r="B170" t="s">
        <v>321</v>
      </c>
      <c r="C170" t="s">
        <v>270</v>
      </c>
      <c r="D170" t="s">
        <v>46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3"/>
      <c r="B171" t="s">
        <v>322</v>
      </c>
      <c r="C171" t="s">
        <v>270</v>
      </c>
      <c r="D171" t="s">
        <v>46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3"/>
      <c r="B172" t="s">
        <v>323</v>
      </c>
      <c r="C172" t="s">
        <v>291</v>
      </c>
      <c r="D172" t="s">
        <v>324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3"/>
      <c r="B173" t="s">
        <v>325</v>
      </c>
      <c r="C173" t="s">
        <v>326</v>
      </c>
      <c r="D173" t="s">
        <v>30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3"/>
      <c r="B174" t="s">
        <v>327</v>
      </c>
      <c r="C174" t="s">
        <v>328</v>
      </c>
      <c r="D174" t="s">
        <v>147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3"/>
      <c r="B175" t="s">
        <v>329</v>
      </c>
      <c r="C175" t="s">
        <v>330</v>
      </c>
      <c r="D175" t="s">
        <v>28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3"/>
      <c r="B176" t="s">
        <v>331</v>
      </c>
      <c r="C176" t="s">
        <v>332</v>
      </c>
      <c r="D176" t="s">
        <v>295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3"/>
      <c r="B177" t="s">
        <v>333</v>
      </c>
      <c r="C177" t="s">
        <v>334</v>
      </c>
      <c r="D177" t="s">
        <v>147</v>
      </c>
      <c r="E177">
        <v>3</v>
      </c>
      <c r="F177">
        <v>0.3105590062111801</v>
      </c>
      <c r="G177">
        <v>54</v>
      </c>
      <c r="H177">
        <v>4</v>
      </c>
      <c r="I177">
        <v>0.41407867494824019</v>
      </c>
      <c r="J177">
        <v>4</v>
      </c>
      <c r="K177">
        <v>0.41407867494824019</v>
      </c>
      <c r="L177">
        <v>30</v>
      </c>
      <c r="M177">
        <v>3.1055900621118009</v>
      </c>
      <c r="N177">
        <v>966</v>
      </c>
    </row>
    <row r="178" spans="1:14" x14ac:dyDescent="0.2">
      <c r="A178" s="3"/>
      <c r="B178" t="s">
        <v>335</v>
      </c>
      <c r="C178" t="s">
        <v>336</v>
      </c>
      <c r="D178" t="s">
        <v>46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7</v>
      </c>
      <c r="K178">
        <v>0.72463768115942029</v>
      </c>
      <c r="L178">
        <v>105</v>
      </c>
      <c r="M178">
        <v>10.869565217391299</v>
      </c>
      <c r="N178">
        <v>966</v>
      </c>
    </row>
    <row r="179" spans="1:14" x14ac:dyDescent="0.2">
      <c r="A179" s="3"/>
      <c r="B179" t="s">
        <v>337</v>
      </c>
      <c r="C179" t="s">
        <v>338</v>
      </c>
      <c r="D179" t="s">
        <v>28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3"/>
      <c r="B180" t="s">
        <v>339</v>
      </c>
      <c r="C180" t="s">
        <v>340</v>
      </c>
      <c r="D180" t="s">
        <v>46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3"/>
      <c r="B181" t="s">
        <v>341</v>
      </c>
      <c r="C181" t="s">
        <v>270</v>
      </c>
      <c r="D181" t="s">
        <v>147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3"/>
      <c r="B182" t="s">
        <v>342</v>
      </c>
      <c r="C182" t="s">
        <v>343</v>
      </c>
      <c r="D182" t="s">
        <v>28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3"/>
      <c r="B183" t="s">
        <v>344</v>
      </c>
      <c r="C183" t="s">
        <v>345</v>
      </c>
      <c r="D183" t="s">
        <v>23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3"/>
      <c r="B184" t="s">
        <v>346</v>
      </c>
      <c r="C184" t="s">
        <v>347</v>
      </c>
      <c r="D184" t="s">
        <v>38</v>
      </c>
      <c r="E184">
        <v>1</v>
      </c>
      <c r="F184">
        <v>0.10351966873706001</v>
      </c>
      <c r="G184">
        <v>222</v>
      </c>
      <c r="H184">
        <v>3</v>
      </c>
      <c r="I184">
        <v>0.3105590062111801</v>
      </c>
      <c r="J184">
        <v>3</v>
      </c>
      <c r="K184">
        <v>0.3105590062111801</v>
      </c>
      <c r="L184">
        <v>62</v>
      </c>
      <c r="M184">
        <v>6.4182194616977233</v>
      </c>
      <c r="N184">
        <v>966</v>
      </c>
    </row>
    <row r="185" spans="1:14" x14ac:dyDescent="0.2">
      <c r="A185" s="3"/>
      <c r="B185" t="s">
        <v>348</v>
      </c>
      <c r="C185" t="s">
        <v>349</v>
      </c>
      <c r="D185" t="s">
        <v>131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3"/>
      <c r="B186" t="s">
        <v>350</v>
      </c>
      <c r="C186" t="s">
        <v>305</v>
      </c>
      <c r="D186" t="s">
        <v>30</v>
      </c>
      <c r="E186">
        <v>3</v>
      </c>
      <c r="F186">
        <v>0.3105590062111801</v>
      </c>
      <c r="G186">
        <v>307</v>
      </c>
      <c r="H186">
        <v>5</v>
      </c>
      <c r="I186">
        <v>0.51759834368530022</v>
      </c>
      <c r="J186">
        <v>5</v>
      </c>
      <c r="K186">
        <v>0.51759834368530022</v>
      </c>
      <c r="L186">
        <v>14</v>
      </c>
      <c r="M186">
        <v>1.449275362318841</v>
      </c>
      <c r="N186">
        <v>966</v>
      </c>
    </row>
    <row r="187" spans="1:14" x14ac:dyDescent="0.2">
      <c r="A187" s="3"/>
      <c r="B187" t="s">
        <v>351</v>
      </c>
      <c r="C187" t="s">
        <v>289</v>
      </c>
      <c r="D187" t="s">
        <v>52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5</v>
      </c>
      <c r="K187">
        <v>0.51759834368530022</v>
      </c>
      <c r="L187">
        <v>13</v>
      </c>
      <c r="M187">
        <v>1.34575569358178</v>
      </c>
      <c r="N187">
        <v>966</v>
      </c>
    </row>
    <row r="188" spans="1:14" x14ac:dyDescent="0.2">
      <c r="A188" s="3"/>
      <c r="B188" t="s">
        <v>352</v>
      </c>
      <c r="C188" t="s">
        <v>353</v>
      </c>
      <c r="D188" t="s">
        <v>52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3"/>
      <c r="B189" t="s">
        <v>354</v>
      </c>
      <c r="C189" t="s">
        <v>355</v>
      </c>
      <c r="D189" t="s">
        <v>214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3"/>
      <c r="B190" t="s">
        <v>356</v>
      </c>
      <c r="C190" t="s">
        <v>357</v>
      </c>
      <c r="D190" t="s">
        <v>52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3"/>
      <c r="B191" t="s">
        <v>358</v>
      </c>
      <c r="C191" t="s">
        <v>291</v>
      </c>
      <c r="D191" t="s">
        <v>46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3"/>
      <c r="B192" t="s">
        <v>359</v>
      </c>
      <c r="C192" t="s">
        <v>360</v>
      </c>
      <c r="D192" t="s">
        <v>46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3"/>
      <c r="B193" t="s">
        <v>361</v>
      </c>
      <c r="C193" t="s">
        <v>362</v>
      </c>
      <c r="D193" t="s">
        <v>28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3"/>
      <c r="B194" t="s">
        <v>363</v>
      </c>
      <c r="C194" t="s">
        <v>364</v>
      </c>
      <c r="D194" t="s">
        <v>147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3"/>
      <c r="B195" t="s">
        <v>365</v>
      </c>
      <c r="C195" t="s">
        <v>366</v>
      </c>
      <c r="D195" t="s">
        <v>52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3"/>
      <c r="B196" t="s">
        <v>367</v>
      </c>
      <c r="C196" t="s">
        <v>291</v>
      </c>
      <c r="D196" t="s">
        <v>38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3"/>
      <c r="B197" t="s">
        <v>368</v>
      </c>
      <c r="C197" t="s">
        <v>369</v>
      </c>
      <c r="D197" t="s">
        <v>52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3"/>
      <c r="B198" t="s">
        <v>370</v>
      </c>
      <c r="C198" t="s">
        <v>353</v>
      </c>
      <c r="D198" t="s">
        <v>28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3"/>
      <c r="B199" t="s">
        <v>371</v>
      </c>
      <c r="C199" t="s">
        <v>372</v>
      </c>
      <c r="D199" t="s">
        <v>28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3"/>
      <c r="B200" t="s">
        <v>373</v>
      </c>
      <c r="C200" t="s">
        <v>374</v>
      </c>
      <c r="D200" t="s">
        <v>52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3"/>
      <c r="B201" t="s">
        <v>375</v>
      </c>
      <c r="C201" t="s">
        <v>270</v>
      </c>
      <c r="D201" t="s">
        <v>324</v>
      </c>
      <c r="E201">
        <v>1</v>
      </c>
      <c r="F201">
        <v>0.10351966873706001</v>
      </c>
      <c r="G201">
        <v>105</v>
      </c>
      <c r="H201">
        <v>1</v>
      </c>
      <c r="I201">
        <v>0.10351966873706001</v>
      </c>
      <c r="J201">
        <v>1</v>
      </c>
      <c r="K201">
        <v>0.10351966873706001</v>
      </c>
      <c r="L201">
        <v>30</v>
      </c>
      <c r="M201">
        <v>3.1055900621118009</v>
      </c>
      <c r="N201">
        <v>966</v>
      </c>
    </row>
    <row r="202" spans="1:14" x14ac:dyDescent="0.2">
      <c r="A202" s="3"/>
      <c r="B202" t="s">
        <v>376</v>
      </c>
      <c r="C202" t="s">
        <v>270</v>
      </c>
      <c r="D202" t="s">
        <v>46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3"/>
      <c r="B203" t="s">
        <v>377</v>
      </c>
      <c r="C203" t="s">
        <v>270</v>
      </c>
      <c r="D203" t="s">
        <v>147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3"/>
      <c r="B204" t="s">
        <v>378</v>
      </c>
      <c r="C204" t="s">
        <v>379</v>
      </c>
      <c r="D204" t="s">
        <v>147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3"/>
      <c r="B205" t="s">
        <v>380</v>
      </c>
      <c r="C205" t="s">
        <v>291</v>
      </c>
      <c r="D205" t="s">
        <v>30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3"/>
      <c r="B206" t="s">
        <v>381</v>
      </c>
      <c r="C206" t="s">
        <v>382</v>
      </c>
      <c r="D206" t="s">
        <v>38</v>
      </c>
      <c r="E206">
        <v>1</v>
      </c>
      <c r="F206">
        <v>0.10341261633919339</v>
      </c>
      <c r="G206">
        <v>19</v>
      </c>
      <c r="H206">
        <v>2</v>
      </c>
      <c r="I206">
        <v>0.20682523267838679</v>
      </c>
      <c r="J206">
        <v>2</v>
      </c>
      <c r="K206">
        <v>0.20682523267838679</v>
      </c>
      <c r="L206">
        <v>95</v>
      </c>
      <c r="M206">
        <v>9.8241985522233719</v>
      </c>
      <c r="N206">
        <v>967</v>
      </c>
    </row>
    <row r="207" spans="1:14" x14ac:dyDescent="0.2">
      <c r="A207" s="3"/>
      <c r="B207" t="s">
        <v>383</v>
      </c>
      <c r="C207" t="s">
        <v>384</v>
      </c>
      <c r="D207" t="s">
        <v>131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3"/>
      <c r="B208" t="s">
        <v>385</v>
      </c>
      <c r="C208" t="s">
        <v>305</v>
      </c>
      <c r="D208" t="s">
        <v>131</v>
      </c>
      <c r="E208">
        <v>2</v>
      </c>
      <c r="F208">
        <v>0.20703933747412009</v>
      </c>
      <c r="G208">
        <v>307</v>
      </c>
      <c r="H208">
        <v>3</v>
      </c>
      <c r="I208">
        <v>0.3105590062111801</v>
      </c>
      <c r="J208">
        <v>5</v>
      </c>
      <c r="K208">
        <v>0.51759834368530022</v>
      </c>
      <c r="L208">
        <v>14</v>
      </c>
      <c r="M208">
        <v>1.449275362318841</v>
      </c>
      <c r="N208">
        <v>966</v>
      </c>
    </row>
    <row r="209" spans="1:14" x14ac:dyDescent="0.2">
      <c r="A209" s="3"/>
      <c r="B209" t="s">
        <v>386</v>
      </c>
      <c r="C209" t="s">
        <v>270</v>
      </c>
      <c r="D209" t="s">
        <v>46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3"/>
      <c r="B210" t="s">
        <v>387</v>
      </c>
      <c r="C210" t="s">
        <v>291</v>
      </c>
      <c r="D210" t="s">
        <v>147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3"/>
      <c r="B211" t="s">
        <v>388</v>
      </c>
      <c r="C211" t="s">
        <v>362</v>
      </c>
      <c r="D211" t="s">
        <v>52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3"/>
      <c r="B212" t="s">
        <v>389</v>
      </c>
      <c r="C212" t="s">
        <v>274</v>
      </c>
      <c r="D212" t="s">
        <v>28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3"/>
      <c r="B213" t="s">
        <v>390</v>
      </c>
      <c r="C213" t="s">
        <v>294</v>
      </c>
      <c r="D213" t="s">
        <v>46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3"/>
      <c r="B214" t="s">
        <v>391</v>
      </c>
      <c r="C214" t="s">
        <v>336</v>
      </c>
      <c r="D214" t="s">
        <v>46</v>
      </c>
      <c r="E214">
        <v>7</v>
      </c>
      <c r="F214">
        <v>0.72463768115942029</v>
      </c>
      <c r="G214">
        <v>43</v>
      </c>
      <c r="H214">
        <v>8</v>
      </c>
      <c r="I214">
        <v>0.82815734989648038</v>
      </c>
      <c r="J214">
        <v>7</v>
      </c>
      <c r="K214">
        <v>0.72463768115942029</v>
      </c>
      <c r="L214">
        <v>105</v>
      </c>
      <c r="M214">
        <v>10.869565217391299</v>
      </c>
      <c r="N214">
        <v>966</v>
      </c>
    </row>
    <row r="215" spans="1:14" x14ac:dyDescent="0.2">
      <c r="A215" s="3"/>
      <c r="B215" t="s">
        <v>392</v>
      </c>
      <c r="C215" t="s">
        <v>318</v>
      </c>
      <c r="D215" t="s">
        <v>30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3"/>
      <c r="B216" t="s">
        <v>393</v>
      </c>
      <c r="C216" t="s">
        <v>394</v>
      </c>
      <c r="D216" t="s">
        <v>46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3"/>
      <c r="B217" t="s">
        <v>395</v>
      </c>
      <c r="C217" t="s">
        <v>396</v>
      </c>
      <c r="D217" t="s">
        <v>38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3"/>
      <c r="B218" t="s">
        <v>397</v>
      </c>
      <c r="C218" t="s">
        <v>311</v>
      </c>
      <c r="D218" t="s">
        <v>52</v>
      </c>
      <c r="E218">
        <v>11</v>
      </c>
      <c r="F218">
        <v>1.1387163561076601</v>
      </c>
      <c r="G218">
        <v>178</v>
      </c>
      <c r="H218">
        <v>18</v>
      </c>
      <c r="I218">
        <v>1.8633540372670809</v>
      </c>
      <c r="J218">
        <v>79</v>
      </c>
      <c r="K218">
        <v>8.1780538302277446</v>
      </c>
      <c r="L218">
        <v>224</v>
      </c>
      <c r="M218">
        <v>23.188405797101449</v>
      </c>
      <c r="N218">
        <v>966</v>
      </c>
    </row>
    <row r="219" spans="1:14" x14ac:dyDescent="0.2">
      <c r="A219" s="3"/>
      <c r="B219" t="s">
        <v>398</v>
      </c>
      <c r="C219" t="s">
        <v>372</v>
      </c>
      <c r="D219" t="s">
        <v>52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3"/>
      <c r="B220" t="s">
        <v>399</v>
      </c>
      <c r="C220" t="s">
        <v>347</v>
      </c>
      <c r="D220" t="s">
        <v>46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3"/>
      <c r="B221" t="s">
        <v>400</v>
      </c>
      <c r="C221" t="s">
        <v>291</v>
      </c>
      <c r="D221" t="s">
        <v>324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1</v>
      </c>
      <c r="K221">
        <v>0.10351966873706001</v>
      </c>
      <c r="L221">
        <v>30</v>
      </c>
      <c r="M221">
        <v>3.1055900621118009</v>
      </c>
      <c r="N221">
        <v>966</v>
      </c>
    </row>
    <row r="222" spans="1:14" x14ac:dyDescent="0.2">
      <c r="A222" s="3"/>
      <c r="B222" t="s">
        <v>401</v>
      </c>
      <c r="C222" t="s">
        <v>402</v>
      </c>
      <c r="D222" t="s">
        <v>46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3"/>
      <c r="B223" t="s">
        <v>403</v>
      </c>
      <c r="C223" t="s">
        <v>291</v>
      </c>
      <c r="D223" t="s">
        <v>46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3"/>
      <c r="B224" t="s">
        <v>404</v>
      </c>
      <c r="C224" t="s">
        <v>326</v>
      </c>
      <c r="D224" t="s">
        <v>28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2</v>
      </c>
      <c r="K224">
        <v>0.20703933747412009</v>
      </c>
      <c r="L224">
        <v>31</v>
      </c>
      <c r="M224">
        <v>3.2091097308488621</v>
      </c>
      <c r="N224">
        <v>966</v>
      </c>
    </row>
    <row r="225" spans="1:14" x14ac:dyDescent="0.2">
      <c r="A225" s="3"/>
      <c r="B225" t="s">
        <v>405</v>
      </c>
      <c r="C225" t="s">
        <v>316</v>
      </c>
      <c r="D225" t="s">
        <v>46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4</v>
      </c>
      <c r="K225">
        <v>0.41407867494824019</v>
      </c>
      <c r="L225">
        <v>30</v>
      </c>
      <c r="M225">
        <v>3.1055900621118009</v>
      </c>
      <c r="N225">
        <v>966</v>
      </c>
    </row>
    <row r="226" spans="1:14" x14ac:dyDescent="0.2">
      <c r="A226" s="3"/>
      <c r="B226" t="s">
        <v>406</v>
      </c>
      <c r="C226" t="s">
        <v>303</v>
      </c>
      <c r="D226" t="s">
        <v>52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3"/>
      <c r="B227" t="s">
        <v>407</v>
      </c>
      <c r="C227" t="s">
        <v>408</v>
      </c>
      <c r="D227" t="s">
        <v>23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3"/>
      <c r="B228" t="s">
        <v>409</v>
      </c>
      <c r="C228" t="s">
        <v>374</v>
      </c>
      <c r="D228" t="s">
        <v>46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3"/>
      <c r="B229" t="s">
        <v>410</v>
      </c>
      <c r="C229" t="s">
        <v>313</v>
      </c>
      <c r="D229" t="s">
        <v>136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38</v>
      </c>
      <c r="K229">
        <v>3.933747412008282</v>
      </c>
      <c r="L229">
        <v>62</v>
      </c>
      <c r="M229">
        <v>6.4182194616977233</v>
      </c>
      <c r="N229">
        <v>966</v>
      </c>
    </row>
    <row r="230" spans="1:14" x14ac:dyDescent="0.2">
      <c r="A230" s="3"/>
      <c r="B230" t="s">
        <v>411</v>
      </c>
      <c r="C230" t="s">
        <v>270</v>
      </c>
      <c r="D230" t="s">
        <v>46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1</v>
      </c>
      <c r="K230">
        <v>0.10351966873706001</v>
      </c>
      <c r="L230">
        <v>30</v>
      </c>
      <c r="M230">
        <v>3.1055900621118009</v>
      </c>
      <c r="N230">
        <v>966</v>
      </c>
    </row>
    <row r="231" spans="1:14" x14ac:dyDescent="0.2">
      <c r="A231" s="3"/>
      <c r="B231" t="s">
        <v>412</v>
      </c>
      <c r="C231" t="s">
        <v>413</v>
      </c>
      <c r="D231" t="s">
        <v>131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3" t="s">
        <v>414</v>
      </c>
      <c r="B232" t="s">
        <v>415</v>
      </c>
      <c r="C232" t="s">
        <v>416</v>
      </c>
      <c r="D232" t="s">
        <v>23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3"/>
      <c r="B233" t="s">
        <v>417</v>
      </c>
      <c r="C233" t="s">
        <v>418</v>
      </c>
      <c r="D233" t="s">
        <v>52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3"/>
      <c r="B234" t="s">
        <v>419</v>
      </c>
      <c r="C234" t="s">
        <v>420</v>
      </c>
      <c r="D234" t="s">
        <v>28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3"/>
      <c r="B235" t="s">
        <v>421</v>
      </c>
      <c r="C235" t="s">
        <v>422</v>
      </c>
      <c r="D235" t="s">
        <v>214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3"/>
      <c r="B236" t="s">
        <v>423</v>
      </c>
      <c r="C236" t="s">
        <v>424</v>
      </c>
      <c r="D236" t="s">
        <v>28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3"/>
      <c r="B237" t="s">
        <v>425</v>
      </c>
      <c r="C237" t="s">
        <v>426</v>
      </c>
      <c r="D237" t="s">
        <v>147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3"/>
      <c r="B238" t="s">
        <v>427</v>
      </c>
      <c r="C238" t="s">
        <v>428</v>
      </c>
      <c r="D238" t="s">
        <v>28</v>
      </c>
      <c r="E238">
        <v>2</v>
      </c>
      <c r="F238">
        <v>8.6281276962899056E-2</v>
      </c>
      <c r="G238">
        <v>119</v>
      </c>
      <c r="H238">
        <v>4</v>
      </c>
      <c r="I238">
        <v>0.17256255392579811</v>
      </c>
      <c r="J238">
        <v>4</v>
      </c>
      <c r="K238">
        <v>0.17256255392579811</v>
      </c>
      <c r="L238">
        <v>1237</v>
      </c>
      <c r="M238">
        <v>53.364969801553073</v>
      </c>
      <c r="N238">
        <v>2318</v>
      </c>
    </row>
    <row r="239" spans="1:14" x14ac:dyDescent="0.2">
      <c r="A239" s="3"/>
      <c r="B239" t="s">
        <v>429</v>
      </c>
      <c r="C239" t="s">
        <v>416</v>
      </c>
      <c r="D239" t="s">
        <v>46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3"/>
      <c r="B240" t="s">
        <v>430</v>
      </c>
      <c r="C240" t="s">
        <v>431</v>
      </c>
      <c r="D240" t="s">
        <v>38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3"/>
      <c r="B241" t="s">
        <v>432</v>
      </c>
      <c r="C241" t="s">
        <v>433</v>
      </c>
      <c r="D241" t="s">
        <v>38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3"/>
      <c r="B242" t="s">
        <v>434</v>
      </c>
      <c r="C242" t="s">
        <v>435</v>
      </c>
      <c r="D242" t="s">
        <v>38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3"/>
      <c r="B243" t="s">
        <v>436</v>
      </c>
      <c r="C243" t="s">
        <v>437</v>
      </c>
      <c r="D243" t="s">
        <v>28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3"/>
      <c r="B244" t="s">
        <v>438</v>
      </c>
      <c r="C244" t="s">
        <v>435</v>
      </c>
      <c r="D244" t="s">
        <v>38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3"/>
      <c r="B245" t="s">
        <v>439</v>
      </c>
      <c r="C245" t="s">
        <v>440</v>
      </c>
      <c r="D245" t="s">
        <v>46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3"/>
      <c r="B246" t="s">
        <v>441</v>
      </c>
      <c r="C246" t="s">
        <v>418</v>
      </c>
      <c r="D246" t="s">
        <v>28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3"/>
      <c r="B247" t="s">
        <v>442</v>
      </c>
      <c r="C247" t="s">
        <v>443</v>
      </c>
      <c r="D247" t="s">
        <v>28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3"/>
      <c r="B248" t="s">
        <v>444</v>
      </c>
      <c r="C248" t="s">
        <v>433</v>
      </c>
      <c r="D248" t="s">
        <v>147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3"/>
      <c r="B249" t="s">
        <v>445</v>
      </c>
      <c r="C249" t="s">
        <v>446</v>
      </c>
      <c r="D249" t="s">
        <v>38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3"/>
      <c r="B250" t="s">
        <v>447</v>
      </c>
      <c r="C250" t="s">
        <v>448</v>
      </c>
      <c r="D250" t="s">
        <v>28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3"/>
      <c r="B251" t="s">
        <v>449</v>
      </c>
      <c r="C251" t="s">
        <v>422</v>
      </c>
      <c r="D251" t="s">
        <v>46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3"/>
      <c r="B252" t="s">
        <v>450</v>
      </c>
      <c r="C252" t="s">
        <v>446</v>
      </c>
      <c r="D252" t="s">
        <v>147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3"/>
      <c r="B253" t="s">
        <v>451</v>
      </c>
      <c r="C253" t="s">
        <v>452</v>
      </c>
      <c r="D253" t="s">
        <v>131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3"/>
      <c r="B254" t="s">
        <v>453</v>
      </c>
      <c r="C254" t="s">
        <v>454</v>
      </c>
      <c r="D254" t="s">
        <v>28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3"/>
      <c r="B255" t="s">
        <v>455</v>
      </c>
      <c r="C255" t="s">
        <v>456</v>
      </c>
      <c r="D255" t="s">
        <v>147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3"/>
      <c r="B256" t="s">
        <v>457</v>
      </c>
      <c r="C256" t="s">
        <v>458</v>
      </c>
      <c r="D256" t="s">
        <v>28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3"/>
      <c r="B257" t="s">
        <v>459</v>
      </c>
      <c r="C257" t="s">
        <v>460</v>
      </c>
      <c r="D257" t="s">
        <v>214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3"/>
      <c r="B258" t="s">
        <v>461</v>
      </c>
      <c r="C258" t="s">
        <v>440</v>
      </c>
      <c r="D258" t="s">
        <v>214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:A46"/>
    <mergeCell ref="A47:A65"/>
    <mergeCell ref="A66:A90"/>
    <mergeCell ref="A91:A141"/>
    <mergeCell ref="A142:A231"/>
    <mergeCell ref="A232:A2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48-2F71-2E4A-9127-59B88FFDD9B8}">
  <dimension ref="A1:X258"/>
  <sheetViews>
    <sheetView topLeftCell="D1" workbookViewId="0">
      <selection activeCell="S16" sqref="S16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4" x14ac:dyDescent="0.2">
      <c r="A1" s="8" t="s">
        <v>0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10</v>
      </c>
    </row>
    <row r="2" spans="1:24" x14ac:dyDescent="0.2">
      <c r="A2" s="3" t="s">
        <v>20</v>
      </c>
      <c r="B2" t="s">
        <v>21</v>
      </c>
      <c r="C2" t="s">
        <v>22</v>
      </c>
      <c r="D2" t="s">
        <v>23</v>
      </c>
      <c r="E2">
        <v>11</v>
      </c>
      <c r="F2">
        <v>13.92405063291139</v>
      </c>
      <c r="G2">
        <v>27</v>
      </c>
      <c r="H2">
        <v>17</v>
      </c>
      <c r="I2">
        <v>21.518987341772149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R2" s="5" t="s">
        <v>24</v>
      </c>
      <c r="S2" s="5" t="s">
        <v>25</v>
      </c>
      <c r="T2" s="6">
        <f>COUNTIFS($D$2:$D$263, "*CO*")</f>
        <v>40</v>
      </c>
      <c r="U2" s="7">
        <f>AVERAGEIF($D$2:$D$263,"*CO*", $E$2:$E$263)</f>
        <v>4.1500000000000004</v>
      </c>
      <c r="V2" s="7">
        <f>AVERAGEIF($D$2:$D$263,"*CO*", $F$2:$F$263)</f>
        <v>1.7776631268631333</v>
      </c>
      <c r="W2" s="7">
        <f>AVERAGEIF($D$2:$D$263,"*CO*", $J$2:$J$263)</f>
        <v>4.5999999999999996</v>
      </c>
      <c r="X2" s="7">
        <f>AVERAGEIF($D$2:$D$263,"*CO*", $K$2:$K$263)</f>
        <v>1.9594077955559583</v>
      </c>
    </row>
    <row r="3" spans="1:24" x14ac:dyDescent="0.2">
      <c r="A3" s="3"/>
      <c r="B3" t="s">
        <v>26</v>
      </c>
      <c r="C3" t="s">
        <v>27</v>
      </c>
      <c r="D3" t="s">
        <v>28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R3" s="5" t="s">
        <v>29</v>
      </c>
      <c r="S3" s="5" t="s">
        <v>30</v>
      </c>
      <c r="T3" s="6">
        <f>COUNTIFS($D$2:$D$263, "*LO*")</f>
        <v>16</v>
      </c>
      <c r="U3" s="7">
        <f>AVERAGEIF($D$2:$D$263,"*LO*", $E$2:$E$263)</f>
        <v>2.625</v>
      </c>
      <c r="V3" s="7">
        <f>AVERAGEIF($D$2:$D$263,"*LO*", $F$2:$F$263)</f>
        <v>1.813877122808397</v>
      </c>
      <c r="W3" s="7">
        <f>AVERAGEIF($D$2:$D$263,"*LO*", $J$2:$J$263)</f>
        <v>8</v>
      </c>
      <c r="X3" s="7">
        <f>AVERAGEIF($D$2:$D$263,"*LO*", $K$2:$K$263)</f>
        <v>3.6678248242113951</v>
      </c>
    </row>
    <row r="4" spans="1:24" x14ac:dyDescent="0.2">
      <c r="A4" s="3"/>
      <c r="B4" t="s">
        <v>31</v>
      </c>
      <c r="C4" t="s">
        <v>32</v>
      </c>
      <c r="D4" t="s">
        <v>28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5" t="s">
        <v>33</v>
      </c>
      <c r="S4" s="5" t="s">
        <v>34</v>
      </c>
      <c r="T4" s="6">
        <f>COUNTIFS($D$2:$D$263, "*AS*")</f>
        <v>8</v>
      </c>
      <c r="U4" s="7">
        <f>AVERAGEIF($D$2:$D$263,"*AS*", $E$2:$E$263)</f>
        <v>3.5</v>
      </c>
      <c r="V4" s="7">
        <f>AVERAGEIF($D$2:$D$263,"*AS*", $F$2:$F$263)</f>
        <v>0.91427062808981885</v>
      </c>
      <c r="W4" s="7">
        <f>AVERAGEIF($D$2:$D$263,"*AS*", $J$2:$J$263)</f>
        <v>14.125</v>
      </c>
      <c r="X4" s="7">
        <f>AVERAGEIF($D$2:$D$263,"*AS*", $K$2:$K$263)</f>
        <v>3.2859224138041032</v>
      </c>
    </row>
    <row r="5" spans="1:24" x14ac:dyDescent="0.2">
      <c r="A5" s="3"/>
      <c r="B5" t="s">
        <v>35</v>
      </c>
      <c r="C5" t="s">
        <v>36</v>
      </c>
      <c r="D5" t="s">
        <v>23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5" t="s">
        <v>37</v>
      </c>
      <c r="S5" s="5" t="s">
        <v>38</v>
      </c>
      <c r="T5" s="6">
        <f>COUNTIFS($D$2:$D$263, "*RO*")</f>
        <v>22</v>
      </c>
      <c r="U5" s="7">
        <f>AVERAGEIF($D$2:$D$263,"*RO*", $E$2:$E$263)</f>
        <v>7.2727272727272725</v>
      </c>
      <c r="V5" s="7">
        <f>AVERAGEIF($D$2:$D$263,"*RO*", $F$2:$F$263)</f>
        <v>3.4175300294931854</v>
      </c>
      <c r="W5" s="7">
        <f>AVERAGEIF($D$2:$D$263,"*RO*", $J$2:$J$263)</f>
        <v>7.7272727272727275</v>
      </c>
      <c r="X5" s="7">
        <f>AVERAGEIF($D$2:$D$263,"*RO*", $K$2:$K$263)</f>
        <v>3.7179883339960456</v>
      </c>
    </row>
    <row r="6" spans="1:24" x14ac:dyDescent="0.2">
      <c r="A6" s="3"/>
      <c r="B6" t="s">
        <v>39</v>
      </c>
      <c r="C6" t="s">
        <v>40</v>
      </c>
      <c r="D6" t="s">
        <v>30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R6" s="5" t="s">
        <v>41</v>
      </c>
      <c r="S6" s="5" t="s">
        <v>42</v>
      </c>
      <c r="T6" s="6">
        <f>COUNTIFS($D$2:$D$263, "*AO*")</f>
        <v>140</v>
      </c>
      <c r="U6" s="7">
        <f>AVERAGEIF($D$2:$D$263,"*AO*", $E$2:$E$263)</f>
        <v>9.3000000000000007</v>
      </c>
      <c r="V6" s="7">
        <f>AVERAGEIF($D$2:$D$263,"*AO*", $F$2:$F$263)</f>
        <v>3.0389776835921083</v>
      </c>
      <c r="W6" s="7">
        <f>AVERAGEIF($D$2:$D$263,"*AO*", $J$2:$J$263)</f>
        <v>11.7</v>
      </c>
      <c r="X6" s="7">
        <f>AVERAGEIF($D$2:$D$263,"*AO*", $K$2:$K$263)</f>
        <v>3.8416339698896</v>
      </c>
    </row>
    <row r="7" spans="1:24" x14ac:dyDescent="0.2">
      <c r="A7" s="3"/>
      <c r="B7" t="s">
        <v>43</v>
      </c>
      <c r="C7" t="s">
        <v>44</v>
      </c>
      <c r="D7" t="s">
        <v>28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5" t="s">
        <v>45</v>
      </c>
      <c r="S7" s="5" t="s">
        <v>46</v>
      </c>
      <c r="T7" s="6">
        <f>COUNTIFS($D$2:$D$263, "*DL*")</f>
        <v>31</v>
      </c>
      <c r="U7" s="7">
        <f>AVERAGEIF($D$2:$D$263,"*DL*", $E$2:$E$263)</f>
        <v>6.935483870967742</v>
      </c>
      <c r="V7" s="7">
        <f>AVERAGEIF($D$2:$D$263,"*DL*", $F$2:$F$263)</f>
        <v>1.3737930477934139</v>
      </c>
      <c r="W7" s="7">
        <f>AVERAGEIF($D$2:$D$263,"*DL*", $J$2:$J$263)</f>
        <v>15.935483870967742</v>
      </c>
      <c r="X7" s="7">
        <f>AVERAGEIF($D$2:$D$263,"*DL*", $K$2:$K$263)</f>
        <v>3.4239862576592985</v>
      </c>
    </row>
    <row r="8" spans="1:24" x14ac:dyDescent="0.2">
      <c r="A8" s="3"/>
      <c r="B8" t="s">
        <v>47</v>
      </c>
      <c r="C8" t="s">
        <v>48</v>
      </c>
      <c r="D8" t="s">
        <v>28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4" x14ac:dyDescent="0.2">
      <c r="A9" s="3"/>
      <c r="B9" t="s">
        <v>49</v>
      </c>
      <c r="C9" t="s">
        <v>50</v>
      </c>
      <c r="D9" t="s">
        <v>38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3"/>
      <c r="B10" t="s">
        <v>51</v>
      </c>
      <c r="C10" t="s">
        <v>50</v>
      </c>
      <c r="D10" t="s">
        <v>52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3"/>
      <c r="B11" t="s">
        <v>53</v>
      </c>
      <c r="C11" t="s">
        <v>54</v>
      </c>
      <c r="D11" t="s">
        <v>23</v>
      </c>
      <c r="E11">
        <v>4</v>
      </c>
      <c r="F11">
        <v>5.0632911392405067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4" x14ac:dyDescent="0.2">
      <c r="A12" s="3"/>
      <c r="B12" t="s">
        <v>55</v>
      </c>
      <c r="C12" t="s">
        <v>56</v>
      </c>
      <c r="D12" t="s">
        <v>28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4" x14ac:dyDescent="0.2">
      <c r="A13" s="3"/>
      <c r="B13" t="s">
        <v>57</v>
      </c>
      <c r="C13" t="s">
        <v>48</v>
      </c>
      <c r="D13" t="s">
        <v>52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4" x14ac:dyDescent="0.2">
      <c r="A14" s="3"/>
      <c r="B14" t="s">
        <v>58</v>
      </c>
      <c r="C14" t="s">
        <v>59</v>
      </c>
      <c r="D14" t="s">
        <v>28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4" x14ac:dyDescent="0.2">
      <c r="A15" s="3"/>
      <c r="B15" t="s">
        <v>60</v>
      </c>
      <c r="C15" t="s">
        <v>61</v>
      </c>
      <c r="D15" t="s">
        <v>30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4" x14ac:dyDescent="0.2">
      <c r="A16" s="3"/>
      <c r="B16" t="s">
        <v>62</v>
      </c>
      <c r="C16" t="s">
        <v>40</v>
      </c>
      <c r="D16" t="s">
        <v>23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3"/>
      <c r="B17" t="s">
        <v>63</v>
      </c>
      <c r="C17" t="s">
        <v>64</v>
      </c>
      <c r="D17" t="s">
        <v>28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3"/>
      <c r="B18" t="s">
        <v>65</v>
      </c>
      <c r="C18" t="s">
        <v>66</v>
      </c>
      <c r="D18" t="s">
        <v>30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3"/>
      <c r="B19" t="s">
        <v>67</v>
      </c>
      <c r="C19" t="s">
        <v>68</v>
      </c>
      <c r="D19" t="s">
        <v>28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3"/>
      <c r="B20" t="s">
        <v>69</v>
      </c>
      <c r="C20" t="s">
        <v>68</v>
      </c>
      <c r="D20" t="s">
        <v>52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3"/>
      <c r="B21" t="s">
        <v>70</v>
      </c>
      <c r="C21" t="s">
        <v>61</v>
      </c>
      <c r="D21" t="s">
        <v>28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3"/>
      <c r="B22" t="s">
        <v>71</v>
      </c>
      <c r="C22" t="s">
        <v>68</v>
      </c>
      <c r="D22" t="s">
        <v>52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3"/>
      <c r="B23" t="s">
        <v>72</v>
      </c>
      <c r="C23" t="s">
        <v>56</v>
      </c>
      <c r="D23" t="s">
        <v>52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3"/>
      <c r="B24" t="s">
        <v>73</v>
      </c>
      <c r="C24" t="s">
        <v>44</v>
      </c>
      <c r="D24" t="s">
        <v>38</v>
      </c>
      <c r="E24">
        <v>5</v>
      </c>
      <c r="F24">
        <v>6.5789473684210522</v>
      </c>
      <c r="G24">
        <v>23</v>
      </c>
      <c r="H24">
        <v>6</v>
      </c>
      <c r="I24">
        <v>7.8947368421052628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3"/>
      <c r="B25" t="s">
        <v>74</v>
      </c>
      <c r="C25" t="s">
        <v>75</v>
      </c>
      <c r="D25" t="s">
        <v>30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3"/>
      <c r="B26" t="s">
        <v>76</v>
      </c>
      <c r="C26" t="s">
        <v>77</v>
      </c>
      <c r="D26" t="s">
        <v>30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3"/>
      <c r="B27" t="s">
        <v>78</v>
      </c>
      <c r="C27" t="s">
        <v>75</v>
      </c>
      <c r="D27" t="s">
        <v>28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3"/>
      <c r="B28" t="s">
        <v>79</v>
      </c>
      <c r="C28" t="s">
        <v>80</v>
      </c>
      <c r="D28" t="s">
        <v>30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3"/>
      <c r="B29" t="s">
        <v>81</v>
      </c>
      <c r="C29" t="s">
        <v>59</v>
      </c>
      <c r="D29" t="s">
        <v>38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3"/>
      <c r="B30" t="s">
        <v>82</v>
      </c>
      <c r="C30" t="s">
        <v>83</v>
      </c>
      <c r="D30" t="s">
        <v>23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3"/>
      <c r="B31" t="s">
        <v>84</v>
      </c>
      <c r="C31" t="s">
        <v>27</v>
      </c>
      <c r="D31" t="s">
        <v>46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3"/>
      <c r="B32" t="s">
        <v>85</v>
      </c>
      <c r="C32" t="s">
        <v>80</v>
      </c>
      <c r="D32" t="s">
        <v>28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3"/>
      <c r="B33" t="s">
        <v>86</v>
      </c>
      <c r="C33" t="s">
        <v>44</v>
      </c>
      <c r="D33" t="s">
        <v>38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3"/>
      <c r="B34" t="s">
        <v>87</v>
      </c>
      <c r="C34" t="s">
        <v>83</v>
      </c>
      <c r="D34" t="s">
        <v>30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3"/>
      <c r="B35" t="s">
        <v>88</v>
      </c>
      <c r="C35" t="s">
        <v>44</v>
      </c>
      <c r="D35" t="s">
        <v>52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3"/>
      <c r="B36" t="s">
        <v>89</v>
      </c>
      <c r="C36" t="s">
        <v>54</v>
      </c>
      <c r="D36" t="s">
        <v>46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3"/>
      <c r="B37" t="s">
        <v>90</v>
      </c>
      <c r="C37" t="s">
        <v>77</v>
      </c>
      <c r="D37" t="s">
        <v>28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3"/>
      <c r="B38" t="s">
        <v>91</v>
      </c>
      <c r="C38" t="s">
        <v>92</v>
      </c>
      <c r="D38" t="s">
        <v>52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3"/>
      <c r="B39" t="s">
        <v>93</v>
      </c>
      <c r="C39" t="s">
        <v>94</v>
      </c>
      <c r="D39" t="s">
        <v>28</v>
      </c>
      <c r="E39">
        <v>9</v>
      </c>
      <c r="F39">
        <v>11.84210526315789</v>
      </c>
      <c r="G39">
        <v>24</v>
      </c>
      <c r="H39">
        <v>11</v>
      </c>
      <c r="I39">
        <v>14.47368421052632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3"/>
      <c r="B40" t="s">
        <v>95</v>
      </c>
      <c r="C40" t="s">
        <v>80</v>
      </c>
      <c r="D40" t="s">
        <v>52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3"/>
      <c r="B41" t="s">
        <v>96</v>
      </c>
      <c r="C41" t="s">
        <v>97</v>
      </c>
      <c r="D41" t="s">
        <v>28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3"/>
      <c r="B42" t="s">
        <v>98</v>
      </c>
      <c r="C42" t="s">
        <v>48</v>
      </c>
      <c r="D42" t="s">
        <v>38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3"/>
      <c r="B43" t="s">
        <v>99</v>
      </c>
      <c r="C43" t="s">
        <v>44</v>
      </c>
      <c r="D43" t="s">
        <v>52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3"/>
      <c r="B44" t="s">
        <v>100</v>
      </c>
      <c r="C44" t="s">
        <v>50</v>
      </c>
      <c r="D44" t="s">
        <v>28</v>
      </c>
      <c r="E44">
        <v>9</v>
      </c>
      <c r="F44">
        <v>11.39240506329114</v>
      </c>
      <c r="G44">
        <v>22</v>
      </c>
      <c r="H44">
        <v>11</v>
      </c>
      <c r="I44">
        <v>13.92405063291139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3"/>
      <c r="B45" t="s">
        <v>101</v>
      </c>
      <c r="C45" t="s">
        <v>92</v>
      </c>
      <c r="D45" t="s">
        <v>46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3"/>
      <c r="B46" t="s">
        <v>102</v>
      </c>
      <c r="C46" t="s">
        <v>92</v>
      </c>
      <c r="D46" t="s">
        <v>52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3" t="s">
        <v>103</v>
      </c>
      <c r="B47" t="s">
        <v>104</v>
      </c>
      <c r="C47" t="s">
        <v>105</v>
      </c>
      <c r="D47" t="s">
        <v>52</v>
      </c>
      <c r="E47">
        <v>7</v>
      </c>
      <c r="F47">
        <v>1.5625</v>
      </c>
      <c r="G47">
        <v>72</v>
      </c>
      <c r="H47">
        <v>7</v>
      </c>
      <c r="I47">
        <v>1.5625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3"/>
      <c r="B48" t="s">
        <v>106</v>
      </c>
      <c r="C48" t="s">
        <v>107</v>
      </c>
      <c r="D48" t="s">
        <v>52</v>
      </c>
      <c r="E48">
        <v>125</v>
      </c>
      <c r="F48">
        <v>27.901785714285719</v>
      </c>
      <c r="G48">
        <v>219</v>
      </c>
      <c r="H48">
        <v>167</v>
      </c>
      <c r="I48">
        <v>37.276785714285722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3"/>
      <c r="B49" t="s">
        <v>108</v>
      </c>
      <c r="C49" t="s">
        <v>109</v>
      </c>
      <c r="D49" t="s">
        <v>34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3"/>
      <c r="B50" t="s">
        <v>110</v>
      </c>
      <c r="C50" t="s">
        <v>111</v>
      </c>
      <c r="D50" t="s">
        <v>34</v>
      </c>
      <c r="E50">
        <v>2</v>
      </c>
      <c r="F50">
        <v>0.4464285714285714</v>
      </c>
      <c r="G50">
        <v>236</v>
      </c>
      <c r="H50">
        <v>6</v>
      </c>
      <c r="I50">
        <v>1.339285714285714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3"/>
      <c r="B51" t="s">
        <v>112</v>
      </c>
      <c r="C51" t="s">
        <v>113</v>
      </c>
      <c r="D51" t="s">
        <v>28</v>
      </c>
      <c r="E51">
        <v>151</v>
      </c>
      <c r="F51">
        <v>33.705357142857153</v>
      </c>
      <c r="G51">
        <v>287</v>
      </c>
      <c r="H51">
        <v>194</v>
      </c>
      <c r="I51">
        <v>43.303571428571431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3"/>
      <c r="B52" t="s">
        <v>114</v>
      </c>
      <c r="C52" t="s">
        <v>115</v>
      </c>
      <c r="D52" t="s">
        <v>28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3"/>
      <c r="B53" t="s">
        <v>116</v>
      </c>
      <c r="C53" t="s">
        <v>117</v>
      </c>
      <c r="D53" t="s">
        <v>52</v>
      </c>
      <c r="E53">
        <v>11</v>
      </c>
      <c r="F53">
        <v>2.4553571428571428</v>
      </c>
      <c r="G53">
        <v>72</v>
      </c>
      <c r="H53">
        <v>11</v>
      </c>
      <c r="I53">
        <v>2.4553571428571428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3"/>
      <c r="B54" t="s">
        <v>118</v>
      </c>
      <c r="C54" t="s">
        <v>115</v>
      </c>
      <c r="D54" t="s">
        <v>28</v>
      </c>
      <c r="E54">
        <v>71</v>
      </c>
      <c r="F54">
        <v>15.848214285714279</v>
      </c>
      <c r="G54">
        <v>286</v>
      </c>
      <c r="H54">
        <v>88</v>
      </c>
      <c r="I54">
        <v>19.642857142857139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3"/>
      <c r="B55" t="s">
        <v>119</v>
      </c>
      <c r="C55" t="s">
        <v>111</v>
      </c>
      <c r="D55" t="s">
        <v>34</v>
      </c>
      <c r="E55">
        <v>2</v>
      </c>
      <c r="F55">
        <v>0.4464285714285714</v>
      </c>
      <c r="G55">
        <v>234</v>
      </c>
      <c r="H55">
        <v>6</v>
      </c>
      <c r="I55">
        <v>1.339285714285714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3"/>
      <c r="B56" t="s">
        <v>120</v>
      </c>
      <c r="C56" t="s">
        <v>121</v>
      </c>
      <c r="D56" t="s">
        <v>28</v>
      </c>
      <c r="E56">
        <v>24</v>
      </c>
      <c r="F56">
        <v>5.3571428571428568</v>
      </c>
      <c r="G56">
        <v>56</v>
      </c>
      <c r="H56">
        <v>39</v>
      </c>
      <c r="I56">
        <v>8.7053571428571423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3"/>
      <c r="B57" t="s">
        <v>122</v>
      </c>
      <c r="C57" t="s">
        <v>111</v>
      </c>
      <c r="D57" t="s">
        <v>46</v>
      </c>
      <c r="E57">
        <v>35</v>
      </c>
      <c r="F57">
        <v>7.8475336322869964</v>
      </c>
      <c r="G57">
        <v>197</v>
      </c>
      <c r="H57">
        <v>52</v>
      </c>
      <c r="I57">
        <v>11.659192825112109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3"/>
      <c r="B58" t="s">
        <v>123</v>
      </c>
      <c r="C58" t="s">
        <v>107</v>
      </c>
      <c r="D58" t="s">
        <v>52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3"/>
      <c r="B59" t="s">
        <v>124</v>
      </c>
      <c r="C59" t="s">
        <v>125</v>
      </c>
      <c r="D59" t="s">
        <v>28</v>
      </c>
      <c r="E59">
        <v>96</v>
      </c>
      <c r="F59">
        <v>21.428571428571431</v>
      </c>
      <c r="G59">
        <v>213</v>
      </c>
      <c r="H59">
        <v>132</v>
      </c>
      <c r="I59">
        <v>29.464285714285719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3"/>
      <c r="B60" t="s">
        <v>126</v>
      </c>
      <c r="C60" t="s">
        <v>127</v>
      </c>
      <c r="D60" t="s">
        <v>52</v>
      </c>
      <c r="E60">
        <v>14</v>
      </c>
      <c r="F60">
        <v>3.125</v>
      </c>
      <c r="G60">
        <v>114</v>
      </c>
      <c r="H60">
        <v>6</v>
      </c>
      <c r="I60">
        <v>1.339285714285714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3"/>
      <c r="B61" t="s">
        <v>99</v>
      </c>
      <c r="C61" t="s">
        <v>107</v>
      </c>
      <c r="D61" t="s">
        <v>28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3"/>
      <c r="B62" t="s">
        <v>128</v>
      </c>
      <c r="C62" t="s">
        <v>109</v>
      </c>
      <c r="D62" t="s">
        <v>34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3"/>
      <c r="B63" t="s">
        <v>129</v>
      </c>
      <c r="C63" t="s">
        <v>127</v>
      </c>
      <c r="D63" t="s">
        <v>52</v>
      </c>
      <c r="E63">
        <v>14</v>
      </c>
      <c r="F63">
        <v>3.125</v>
      </c>
      <c r="G63">
        <v>111</v>
      </c>
      <c r="H63">
        <v>8</v>
      </c>
      <c r="I63">
        <v>1.785714285714286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3"/>
      <c r="B64" t="s">
        <v>102</v>
      </c>
      <c r="C64" t="s">
        <v>130</v>
      </c>
      <c r="D64" t="s">
        <v>131</v>
      </c>
      <c r="E64">
        <v>26</v>
      </c>
      <c r="F64">
        <v>5.8035714285714288</v>
      </c>
      <c r="G64">
        <v>57</v>
      </c>
      <c r="H64">
        <v>41</v>
      </c>
      <c r="I64">
        <v>9.1517857142857135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3"/>
      <c r="B65" t="s">
        <v>132</v>
      </c>
      <c r="C65" t="s">
        <v>107</v>
      </c>
      <c r="D65" t="s">
        <v>30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3" t="s">
        <v>133</v>
      </c>
      <c r="B66" t="s">
        <v>134</v>
      </c>
      <c r="C66" t="s">
        <v>135</v>
      </c>
      <c r="D66" t="s">
        <v>136</v>
      </c>
      <c r="E66">
        <v>9</v>
      </c>
      <c r="F66">
        <v>3.6437246963562751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3"/>
      <c r="B67" t="s">
        <v>137</v>
      </c>
      <c r="C67" t="s">
        <v>135</v>
      </c>
      <c r="D67" t="s">
        <v>131</v>
      </c>
      <c r="E67">
        <v>7</v>
      </c>
      <c r="F67">
        <v>2.834008097165992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3"/>
      <c r="B68" t="s">
        <v>138</v>
      </c>
      <c r="C68" t="s">
        <v>139</v>
      </c>
      <c r="D68" t="s">
        <v>28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3"/>
      <c r="B69" t="s">
        <v>140</v>
      </c>
      <c r="C69" t="s">
        <v>141</v>
      </c>
      <c r="D69" t="s">
        <v>28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3"/>
      <c r="B70" t="s">
        <v>142</v>
      </c>
      <c r="C70" t="s">
        <v>143</v>
      </c>
      <c r="D70" t="s">
        <v>23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3"/>
      <c r="B71" t="s">
        <v>62</v>
      </c>
      <c r="C71" t="s">
        <v>144</v>
      </c>
      <c r="D71" t="s">
        <v>38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3"/>
      <c r="B72" t="s">
        <v>145</v>
      </c>
      <c r="C72" t="s">
        <v>146</v>
      </c>
      <c r="D72" t="s">
        <v>147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3"/>
      <c r="B73" t="s">
        <v>148</v>
      </c>
      <c r="C73" t="s">
        <v>149</v>
      </c>
      <c r="D73" t="s">
        <v>147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3"/>
      <c r="B74" t="s">
        <v>150</v>
      </c>
      <c r="C74" t="s">
        <v>151</v>
      </c>
      <c r="D74" t="s">
        <v>52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3"/>
      <c r="B75" t="s">
        <v>152</v>
      </c>
      <c r="C75" t="s">
        <v>153</v>
      </c>
      <c r="D75" t="s">
        <v>52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3"/>
      <c r="B76" t="s">
        <v>154</v>
      </c>
      <c r="C76" t="s">
        <v>155</v>
      </c>
      <c r="D76" t="s">
        <v>52</v>
      </c>
      <c r="E76">
        <v>29</v>
      </c>
      <c r="F76">
        <v>11.74089068825911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3"/>
      <c r="B77" t="s">
        <v>156</v>
      </c>
      <c r="C77" t="s">
        <v>157</v>
      </c>
      <c r="D77" t="s">
        <v>147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3"/>
      <c r="B78" t="s">
        <v>116</v>
      </c>
      <c r="C78" t="s">
        <v>158</v>
      </c>
      <c r="D78" t="s">
        <v>147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3"/>
      <c r="B79" t="s">
        <v>159</v>
      </c>
      <c r="C79" t="s">
        <v>160</v>
      </c>
      <c r="D79" t="s">
        <v>52</v>
      </c>
      <c r="E79">
        <v>13</v>
      </c>
      <c r="F79">
        <v>5.2631578947368416</v>
      </c>
      <c r="G79">
        <v>111</v>
      </c>
      <c r="H79">
        <v>9</v>
      </c>
      <c r="I79">
        <v>3.6437246963562751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3"/>
      <c r="B80" t="s">
        <v>79</v>
      </c>
      <c r="C80" t="s">
        <v>160</v>
      </c>
      <c r="D80" t="s">
        <v>52</v>
      </c>
      <c r="E80">
        <v>18</v>
      </c>
      <c r="F80">
        <v>7.2874493927125501</v>
      </c>
      <c r="G80">
        <v>90</v>
      </c>
      <c r="H80">
        <v>10</v>
      </c>
      <c r="I80">
        <v>4.048582995951417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3"/>
      <c r="B81" t="s">
        <v>161</v>
      </c>
      <c r="C81" t="s">
        <v>162</v>
      </c>
      <c r="D81" t="s">
        <v>147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3"/>
      <c r="B82" t="s">
        <v>163</v>
      </c>
      <c r="C82" t="s">
        <v>164</v>
      </c>
      <c r="D82" t="s">
        <v>28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3"/>
      <c r="B83" t="s">
        <v>165</v>
      </c>
      <c r="C83" t="s">
        <v>166</v>
      </c>
      <c r="D83" t="s">
        <v>28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3"/>
      <c r="B84" t="s">
        <v>167</v>
      </c>
      <c r="C84" t="s">
        <v>168</v>
      </c>
      <c r="D84" t="s">
        <v>147</v>
      </c>
      <c r="E84">
        <v>2</v>
      </c>
      <c r="F84">
        <v>0.80971659919028338</v>
      </c>
      <c r="G84">
        <v>4</v>
      </c>
      <c r="H84">
        <v>3</v>
      </c>
      <c r="I84">
        <v>1.214574898785425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3"/>
      <c r="B85" t="s">
        <v>85</v>
      </c>
      <c r="C85" t="s">
        <v>169</v>
      </c>
      <c r="D85" t="s">
        <v>147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3"/>
      <c r="B86" t="s">
        <v>170</v>
      </c>
      <c r="C86" t="s">
        <v>171</v>
      </c>
      <c r="D86" t="s">
        <v>147</v>
      </c>
      <c r="E86">
        <v>5</v>
      </c>
      <c r="F86">
        <v>2.024291497975709</v>
      </c>
      <c r="G86">
        <v>8</v>
      </c>
      <c r="H86">
        <v>8</v>
      </c>
      <c r="I86">
        <v>3.238866396761134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3"/>
      <c r="B87" t="s">
        <v>172</v>
      </c>
      <c r="C87" t="s">
        <v>173</v>
      </c>
      <c r="D87" t="s">
        <v>52</v>
      </c>
      <c r="E87">
        <v>13</v>
      </c>
      <c r="F87">
        <v>5.2631578947368416</v>
      </c>
      <c r="G87">
        <v>143</v>
      </c>
      <c r="H87">
        <v>20</v>
      </c>
      <c r="I87">
        <v>8.097165991902834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3"/>
      <c r="B88" t="s">
        <v>174</v>
      </c>
      <c r="C88" t="s">
        <v>151</v>
      </c>
      <c r="D88" t="s">
        <v>38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3"/>
      <c r="B89" t="s">
        <v>175</v>
      </c>
      <c r="C89" t="s">
        <v>176</v>
      </c>
      <c r="D89" t="s">
        <v>28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3"/>
      <c r="B90" t="s">
        <v>90</v>
      </c>
      <c r="C90" t="s">
        <v>155</v>
      </c>
      <c r="D90" t="s">
        <v>52</v>
      </c>
      <c r="E90">
        <v>12</v>
      </c>
      <c r="F90">
        <v>4.8582995951417001</v>
      </c>
      <c r="G90">
        <v>111</v>
      </c>
      <c r="H90">
        <v>7</v>
      </c>
      <c r="I90">
        <v>2.834008097165992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3" t="s">
        <v>177</v>
      </c>
      <c r="B91" t="s">
        <v>178</v>
      </c>
      <c r="C91" t="s">
        <v>179</v>
      </c>
      <c r="D91" t="s">
        <v>23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3"/>
      <c r="B92" t="s">
        <v>180</v>
      </c>
      <c r="C92" t="s">
        <v>181</v>
      </c>
      <c r="D92" t="s">
        <v>23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3"/>
      <c r="B93" t="s">
        <v>26</v>
      </c>
      <c r="C93" t="s">
        <v>182</v>
      </c>
      <c r="D93" t="s">
        <v>147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3"/>
      <c r="B94" t="s">
        <v>183</v>
      </c>
      <c r="C94" t="s">
        <v>184</v>
      </c>
      <c r="D94" t="s">
        <v>28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3"/>
      <c r="B95" t="s">
        <v>185</v>
      </c>
      <c r="C95" t="s">
        <v>186</v>
      </c>
      <c r="D95" t="s">
        <v>38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3"/>
      <c r="B96" t="s">
        <v>187</v>
      </c>
      <c r="C96" t="s">
        <v>188</v>
      </c>
      <c r="D96" t="s">
        <v>46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3"/>
      <c r="B97" t="s">
        <v>189</v>
      </c>
      <c r="C97" t="s">
        <v>190</v>
      </c>
      <c r="D97" t="s">
        <v>131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3"/>
      <c r="B98" t="s">
        <v>191</v>
      </c>
      <c r="C98" t="s">
        <v>192</v>
      </c>
      <c r="D98" t="s">
        <v>28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3"/>
      <c r="B99" t="s">
        <v>193</v>
      </c>
      <c r="C99" t="s">
        <v>194</v>
      </c>
      <c r="D99" t="s">
        <v>23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3"/>
      <c r="B100" t="s">
        <v>134</v>
      </c>
      <c r="C100" t="s">
        <v>195</v>
      </c>
      <c r="D100" t="s">
        <v>52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3"/>
      <c r="B101" t="s">
        <v>196</v>
      </c>
      <c r="C101" t="s">
        <v>197</v>
      </c>
      <c r="D101" t="s">
        <v>28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3"/>
      <c r="B102" t="s">
        <v>198</v>
      </c>
      <c r="C102" t="s">
        <v>199</v>
      </c>
      <c r="D102" t="s">
        <v>28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3"/>
      <c r="B103" t="s">
        <v>200</v>
      </c>
      <c r="C103" t="s">
        <v>201</v>
      </c>
      <c r="D103" t="s">
        <v>131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3"/>
      <c r="B104" t="s">
        <v>202</v>
      </c>
      <c r="C104" t="s">
        <v>203</v>
      </c>
      <c r="D104" t="s">
        <v>52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3"/>
      <c r="B105" t="s">
        <v>204</v>
      </c>
      <c r="C105" t="s">
        <v>205</v>
      </c>
      <c r="D105" t="s">
        <v>28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3"/>
      <c r="B106" t="s">
        <v>206</v>
      </c>
      <c r="C106" t="s">
        <v>207</v>
      </c>
      <c r="D106" t="s">
        <v>23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3"/>
      <c r="B107" t="s">
        <v>208</v>
      </c>
      <c r="C107" t="s">
        <v>209</v>
      </c>
      <c r="D107" t="s">
        <v>52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3"/>
      <c r="B108" t="s">
        <v>210</v>
      </c>
      <c r="C108" t="s">
        <v>211</v>
      </c>
      <c r="D108" t="s">
        <v>46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3"/>
      <c r="B109" t="s">
        <v>212</v>
      </c>
      <c r="C109" t="s">
        <v>213</v>
      </c>
      <c r="D109" t="s">
        <v>214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3"/>
      <c r="B110" t="s">
        <v>215</v>
      </c>
      <c r="C110" t="s">
        <v>216</v>
      </c>
      <c r="D110" t="s">
        <v>131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3"/>
      <c r="B111" t="s">
        <v>217</v>
      </c>
      <c r="C111" t="s">
        <v>186</v>
      </c>
      <c r="D111" t="s">
        <v>38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3"/>
      <c r="B112" t="s">
        <v>218</v>
      </c>
      <c r="C112" t="s">
        <v>219</v>
      </c>
      <c r="D112" t="s">
        <v>52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3"/>
      <c r="B113" t="s">
        <v>220</v>
      </c>
      <c r="C113" t="s">
        <v>221</v>
      </c>
      <c r="D113" t="s">
        <v>131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3"/>
      <c r="B114" t="s">
        <v>60</v>
      </c>
      <c r="C114" t="s">
        <v>222</v>
      </c>
      <c r="D114" t="s">
        <v>28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3"/>
      <c r="B115" t="s">
        <v>145</v>
      </c>
      <c r="C115" t="s">
        <v>223</v>
      </c>
      <c r="D115" t="s">
        <v>131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3"/>
      <c r="B116" t="s">
        <v>224</v>
      </c>
      <c r="C116" t="s">
        <v>225</v>
      </c>
      <c r="D116" t="s">
        <v>28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3"/>
      <c r="B117" t="s">
        <v>226</v>
      </c>
      <c r="C117" t="s">
        <v>227</v>
      </c>
      <c r="D117" t="s">
        <v>34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3"/>
      <c r="B118" t="s">
        <v>228</v>
      </c>
      <c r="C118" t="s">
        <v>229</v>
      </c>
      <c r="D118" t="s">
        <v>52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3"/>
      <c r="B119" t="s">
        <v>116</v>
      </c>
      <c r="C119" t="s">
        <v>230</v>
      </c>
      <c r="D119" t="s">
        <v>28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3"/>
      <c r="B120" t="s">
        <v>231</v>
      </c>
      <c r="C120" t="s">
        <v>232</v>
      </c>
      <c r="D120" t="s">
        <v>23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3"/>
      <c r="B121" t="s">
        <v>163</v>
      </c>
      <c r="C121" t="s">
        <v>233</v>
      </c>
      <c r="D121" t="s">
        <v>214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3"/>
      <c r="B122" t="s">
        <v>120</v>
      </c>
      <c r="C122" t="s">
        <v>234</v>
      </c>
      <c r="D122" t="s">
        <v>131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3"/>
      <c r="B123" t="s">
        <v>235</v>
      </c>
      <c r="C123" t="s">
        <v>236</v>
      </c>
      <c r="D123" t="s">
        <v>28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3"/>
      <c r="B124" t="s">
        <v>237</v>
      </c>
      <c r="C124" t="s">
        <v>238</v>
      </c>
      <c r="D124" t="s">
        <v>28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3"/>
      <c r="B125" t="s">
        <v>172</v>
      </c>
      <c r="C125" t="s">
        <v>239</v>
      </c>
      <c r="D125" t="s">
        <v>52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3"/>
      <c r="B126" t="s">
        <v>240</v>
      </c>
      <c r="C126" t="s">
        <v>241</v>
      </c>
      <c r="D126" t="s">
        <v>52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3"/>
      <c r="B127" t="s">
        <v>242</v>
      </c>
      <c r="C127" t="s">
        <v>243</v>
      </c>
      <c r="D127" t="s">
        <v>28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3"/>
      <c r="B128" t="s">
        <v>244</v>
      </c>
      <c r="C128" t="s">
        <v>245</v>
      </c>
      <c r="D128" t="s">
        <v>28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3"/>
      <c r="B129" t="s">
        <v>246</v>
      </c>
      <c r="C129" t="s">
        <v>247</v>
      </c>
      <c r="D129" t="s">
        <v>131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3"/>
      <c r="B130" t="s">
        <v>248</v>
      </c>
      <c r="C130" t="s">
        <v>249</v>
      </c>
      <c r="D130" t="s">
        <v>131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3"/>
      <c r="B131" t="s">
        <v>250</v>
      </c>
      <c r="C131" t="s">
        <v>251</v>
      </c>
      <c r="D131" t="s">
        <v>214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3"/>
      <c r="B132" t="s">
        <v>252</v>
      </c>
      <c r="C132" t="s">
        <v>253</v>
      </c>
      <c r="D132" t="s">
        <v>23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3"/>
      <c r="B133" t="s">
        <v>99</v>
      </c>
      <c r="C133" t="s">
        <v>254</v>
      </c>
      <c r="D133" t="s">
        <v>28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3"/>
      <c r="B134" t="s">
        <v>255</v>
      </c>
      <c r="C134" t="s">
        <v>256</v>
      </c>
      <c r="D134" t="s">
        <v>34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3"/>
      <c r="B135" t="s">
        <v>257</v>
      </c>
      <c r="C135" t="s">
        <v>258</v>
      </c>
      <c r="D135" t="s">
        <v>131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3"/>
      <c r="B136" t="s">
        <v>259</v>
      </c>
      <c r="C136" t="s">
        <v>260</v>
      </c>
      <c r="D136" t="s">
        <v>131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3"/>
      <c r="B137" t="s">
        <v>261</v>
      </c>
      <c r="C137" t="s">
        <v>262</v>
      </c>
      <c r="D137" t="s">
        <v>214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3"/>
      <c r="B138" t="s">
        <v>263</v>
      </c>
      <c r="C138" t="s">
        <v>264</v>
      </c>
      <c r="D138" t="s">
        <v>28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3"/>
      <c r="B139" t="s">
        <v>265</v>
      </c>
      <c r="C139" t="s">
        <v>236</v>
      </c>
      <c r="D139" t="s">
        <v>34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3"/>
      <c r="B140" t="s">
        <v>102</v>
      </c>
      <c r="C140" t="s">
        <v>266</v>
      </c>
      <c r="D140" t="s">
        <v>131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3"/>
      <c r="B141" t="s">
        <v>267</v>
      </c>
      <c r="C141" t="s">
        <v>243</v>
      </c>
      <c r="D141" t="s">
        <v>34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3" t="s">
        <v>268</v>
      </c>
      <c r="B142" t="s">
        <v>269</v>
      </c>
      <c r="C142" t="s">
        <v>270</v>
      </c>
      <c r="D142" t="s">
        <v>30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3"/>
      <c r="B143" t="s">
        <v>271</v>
      </c>
      <c r="C143" t="s">
        <v>272</v>
      </c>
      <c r="D143" t="s">
        <v>52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3"/>
      <c r="B144" t="s">
        <v>273</v>
      </c>
      <c r="C144" t="s">
        <v>274</v>
      </c>
      <c r="D144" t="s">
        <v>52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3"/>
      <c r="B145" t="s">
        <v>275</v>
      </c>
      <c r="C145" t="s">
        <v>276</v>
      </c>
      <c r="D145" t="s">
        <v>38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3"/>
      <c r="B146" t="s">
        <v>277</v>
      </c>
      <c r="C146" t="s">
        <v>278</v>
      </c>
      <c r="D146" t="s">
        <v>52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3"/>
      <c r="B147" t="s">
        <v>279</v>
      </c>
      <c r="C147" t="s">
        <v>280</v>
      </c>
      <c r="D147" t="s">
        <v>30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3"/>
      <c r="B148" t="s">
        <v>281</v>
      </c>
      <c r="C148" t="s">
        <v>282</v>
      </c>
      <c r="D148" t="s">
        <v>46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3"/>
      <c r="B149" t="s">
        <v>283</v>
      </c>
      <c r="C149" t="s">
        <v>284</v>
      </c>
      <c r="D149" t="s">
        <v>131</v>
      </c>
      <c r="E149">
        <v>3</v>
      </c>
      <c r="F149">
        <v>0.3105590062111801</v>
      </c>
      <c r="G149">
        <v>70</v>
      </c>
      <c r="H149">
        <v>3</v>
      </c>
      <c r="I149">
        <v>0.3105590062111801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3"/>
      <c r="B150" t="s">
        <v>285</v>
      </c>
      <c r="C150" t="s">
        <v>284</v>
      </c>
      <c r="D150" t="s">
        <v>131</v>
      </c>
      <c r="E150">
        <v>3</v>
      </c>
      <c r="F150">
        <v>0.3105590062111801</v>
      </c>
      <c r="G150">
        <v>212</v>
      </c>
      <c r="H150">
        <v>4</v>
      </c>
      <c r="I150">
        <v>0.41407867494824019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3"/>
      <c r="B151" t="s">
        <v>286</v>
      </c>
      <c r="C151" t="s">
        <v>287</v>
      </c>
      <c r="D151" t="s">
        <v>28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3"/>
      <c r="B152" t="s">
        <v>288</v>
      </c>
      <c r="C152" t="s">
        <v>289</v>
      </c>
      <c r="D152" t="s">
        <v>28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3"/>
      <c r="B153" t="s">
        <v>290</v>
      </c>
      <c r="C153" t="s">
        <v>291</v>
      </c>
      <c r="D153" t="s">
        <v>147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3"/>
      <c r="B154" t="s">
        <v>292</v>
      </c>
      <c r="C154" t="s">
        <v>270</v>
      </c>
      <c r="D154" t="s">
        <v>147</v>
      </c>
      <c r="E154">
        <v>2</v>
      </c>
      <c r="F154">
        <v>0.20703933747412009</v>
      </c>
      <c r="G154">
        <v>135</v>
      </c>
      <c r="H154">
        <v>2</v>
      </c>
      <c r="I154">
        <v>0.20703933747412009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3"/>
      <c r="B155" t="s">
        <v>293</v>
      </c>
      <c r="C155" t="s">
        <v>294</v>
      </c>
      <c r="D155" t="s">
        <v>295</v>
      </c>
      <c r="E155">
        <v>12</v>
      </c>
      <c r="F155">
        <v>1.24223602484472</v>
      </c>
      <c r="G155">
        <v>284</v>
      </c>
      <c r="H155">
        <v>16</v>
      </c>
      <c r="I155">
        <v>1.656314699792961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3"/>
      <c r="B156" t="s">
        <v>296</v>
      </c>
      <c r="C156" t="s">
        <v>284</v>
      </c>
      <c r="D156" t="s">
        <v>30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3"/>
      <c r="B157" t="s">
        <v>297</v>
      </c>
      <c r="C157" t="s">
        <v>298</v>
      </c>
      <c r="D157" t="s">
        <v>28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3"/>
      <c r="B158" t="s">
        <v>299</v>
      </c>
      <c r="C158" t="s">
        <v>287</v>
      </c>
      <c r="D158" t="s">
        <v>131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3"/>
      <c r="B159" t="s">
        <v>300</v>
      </c>
      <c r="C159" t="s">
        <v>301</v>
      </c>
      <c r="D159" t="s">
        <v>30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3"/>
      <c r="B160" t="s">
        <v>302</v>
      </c>
      <c r="C160" t="s">
        <v>303</v>
      </c>
      <c r="D160" t="s">
        <v>28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3"/>
      <c r="B161" t="s">
        <v>304</v>
      </c>
      <c r="C161" t="s">
        <v>305</v>
      </c>
      <c r="D161" t="s">
        <v>136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3"/>
      <c r="B162" t="s">
        <v>306</v>
      </c>
      <c r="C162" t="s">
        <v>307</v>
      </c>
      <c r="D162" t="s">
        <v>46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3"/>
      <c r="B163" t="s">
        <v>308</v>
      </c>
      <c r="C163" t="s">
        <v>309</v>
      </c>
      <c r="D163" t="s">
        <v>38</v>
      </c>
      <c r="E163">
        <v>3</v>
      </c>
      <c r="F163">
        <v>0.31023784901758011</v>
      </c>
      <c r="G163">
        <v>15</v>
      </c>
      <c r="H163">
        <v>2</v>
      </c>
      <c r="I163">
        <v>0.20682523267838679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3"/>
      <c r="B164" t="s">
        <v>310</v>
      </c>
      <c r="C164" t="s">
        <v>311</v>
      </c>
      <c r="D164" t="s">
        <v>28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3"/>
      <c r="B165" t="s">
        <v>312</v>
      </c>
      <c r="C165" t="s">
        <v>313</v>
      </c>
      <c r="D165" t="s">
        <v>131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3"/>
      <c r="B166" t="s">
        <v>314</v>
      </c>
      <c r="C166" t="s">
        <v>270</v>
      </c>
      <c r="D166" t="s">
        <v>295</v>
      </c>
      <c r="E166">
        <v>2</v>
      </c>
      <c r="F166">
        <v>0.20703933747412009</v>
      </c>
      <c r="G166">
        <v>133</v>
      </c>
      <c r="H166">
        <v>2</v>
      </c>
      <c r="I166">
        <v>0.20703933747412009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3"/>
      <c r="B167" t="s">
        <v>315</v>
      </c>
      <c r="C167" t="s">
        <v>316</v>
      </c>
      <c r="D167" t="s">
        <v>38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3"/>
      <c r="B168" t="s">
        <v>317</v>
      </c>
      <c r="C168" t="s">
        <v>318</v>
      </c>
      <c r="D168" t="s">
        <v>28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3"/>
      <c r="B169" t="s">
        <v>319</v>
      </c>
      <c r="C169" t="s">
        <v>320</v>
      </c>
      <c r="D169" t="s">
        <v>38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3"/>
      <c r="B170" t="s">
        <v>321</v>
      </c>
      <c r="C170" t="s">
        <v>270</v>
      </c>
      <c r="D170" t="s">
        <v>46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3"/>
      <c r="B171" t="s">
        <v>322</v>
      </c>
      <c r="C171" t="s">
        <v>270</v>
      </c>
      <c r="D171" t="s">
        <v>46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3"/>
      <c r="B172" t="s">
        <v>323</v>
      </c>
      <c r="C172" t="s">
        <v>291</v>
      </c>
      <c r="D172" t="s">
        <v>324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3"/>
      <c r="B173" t="s">
        <v>325</v>
      </c>
      <c r="C173" t="s">
        <v>326</v>
      </c>
      <c r="D173" t="s">
        <v>30</v>
      </c>
      <c r="E173">
        <v>7</v>
      </c>
      <c r="F173">
        <v>0.72463768115942029</v>
      </c>
      <c r="G173">
        <v>144</v>
      </c>
      <c r="H173">
        <v>10</v>
      </c>
      <c r="I173">
        <v>1.0351966873706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3"/>
      <c r="B174" t="s">
        <v>327</v>
      </c>
      <c r="C174" t="s">
        <v>328</v>
      </c>
      <c r="D174" t="s">
        <v>147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3"/>
      <c r="B175" t="s">
        <v>329</v>
      </c>
      <c r="C175" t="s">
        <v>330</v>
      </c>
      <c r="D175" t="s">
        <v>28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3"/>
      <c r="B176" t="s">
        <v>331</v>
      </c>
      <c r="C176" t="s">
        <v>332</v>
      </c>
      <c r="D176" t="s">
        <v>295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3"/>
      <c r="B177" t="s">
        <v>333</v>
      </c>
      <c r="C177" t="s">
        <v>334</v>
      </c>
      <c r="D177" t="s">
        <v>147</v>
      </c>
      <c r="E177">
        <v>7</v>
      </c>
      <c r="F177">
        <v>0.72463768115942029</v>
      </c>
      <c r="G177">
        <v>54</v>
      </c>
      <c r="H177">
        <v>9</v>
      </c>
      <c r="I177">
        <v>0.93167701863354035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3"/>
      <c r="B178" t="s">
        <v>335</v>
      </c>
      <c r="C178" t="s">
        <v>336</v>
      </c>
      <c r="D178" t="s">
        <v>46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3"/>
      <c r="B179" t="s">
        <v>337</v>
      </c>
      <c r="C179" t="s">
        <v>338</v>
      </c>
      <c r="D179" t="s">
        <v>28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3"/>
      <c r="B180" t="s">
        <v>339</v>
      </c>
      <c r="C180" t="s">
        <v>340</v>
      </c>
      <c r="D180" t="s">
        <v>46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3"/>
      <c r="B181" t="s">
        <v>341</v>
      </c>
      <c r="C181" t="s">
        <v>270</v>
      </c>
      <c r="D181" t="s">
        <v>147</v>
      </c>
      <c r="E181">
        <v>2</v>
      </c>
      <c r="F181">
        <v>0.20703933747412009</v>
      </c>
      <c r="G181">
        <v>135</v>
      </c>
      <c r="H181">
        <v>2</v>
      </c>
      <c r="I181">
        <v>0.20703933747412009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3"/>
      <c r="B182" t="s">
        <v>342</v>
      </c>
      <c r="C182" t="s">
        <v>343</v>
      </c>
      <c r="D182" t="s">
        <v>28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3"/>
      <c r="B183" t="s">
        <v>344</v>
      </c>
      <c r="C183" t="s">
        <v>345</v>
      </c>
      <c r="D183" t="s">
        <v>23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3"/>
      <c r="B184" t="s">
        <v>346</v>
      </c>
      <c r="C184" t="s">
        <v>347</v>
      </c>
      <c r="D184" t="s">
        <v>38</v>
      </c>
      <c r="E184">
        <v>6</v>
      </c>
      <c r="F184">
        <v>0.6211180124223602</v>
      </c>
      <c r="G184">
        <v>222</v>
      </c>
      <c r="H184">
        <v>8</v>
      </c>
      <c r="I184">
        <v>0.82815734989648038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3"/>
      <c r="B185" t="s">
        <v>348</v>
      </c>
      <c r="C185" t="s">
        <v>349</v>
      </c>
      <c r="D185" t="s">
        <v>131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3"/>
      <c r="B186" t="s">
        <v>350</v>
      </c>
      <c r="C186" t="s">
        <v>305</v>
      </c>
      <c r="D186" t="s">
        <v>30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3"/>
      <c r="B187" t="s">
        <v>351</v>
      </c>
      <c r="C187" t="s">
        <v>289</v>
      </c>
      <c r="D187" t="s">
        <v>52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3"/>
      <c r="B188" t="s">
        <v>352</v>
      </c>
      <c r="C188" t="s">
        <v>353</v>
      </c>
      <c r="D188" t="s">
        <v>52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3"/>
      <c r="B189" t="s">
        <v>354</v>
      </c>
      <c r="C189" t="s">
        <v>355</v>
      </c>
      <c r="D189" t="s">
        <v>214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3"/>
      <c r="B190" t="s">
        <v>356</v>
      </c>
      <c r="C190" t="s">
        <v>357</v>
      </c>
      <c r="D190" t="s">
        <v>52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3"/>
      <c r="B191" t="s">
        <v>358</v>
      </c>
      <c r="C191" t="s">
        <v>291</v>
      </c>
      <c r="D191" t="s">
        <v>46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3"/>
      <c r="B192" t="s">
        <v>359</v>
      </c>
      <c r="C192" t="s">
        <v>360</v>
      </c>
      <c r="D192" t="s">
        <v>46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3"/>
      <c r="B193" t="s">
        <v>361</v>
      </c>
      <c r="C193" t="s">
        <v>362</v>
      </c>
      <c r="D193" t="s">
        <v>28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3"/>
      <c r="B194" t="s">
        <v>363</v>
      </c>
      <c r="C194" t="s">
        <v>364</v>
      </c>
      <c r="D194" t="s">
        <v>147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3"/>
      <c r="B195" t="s">
        <v>365</v>
      </c>
      <c r="C195" t="s">
        <v>366</v>
      </c>
      <c r="D195" t="s">
        <v>52</v>
      </c>
      <c r="E195">
        <v>3</v>
      </c>
      <c r="F195">
        <v>0.3105590062111801</v>
      </c>
      <c r="G195">
        <v>29</v>
      </c>
      <c r="H195">
        <v>3</v>
      </c>
      <c r="I195">
        <v>0.3105590062111801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3"/>
      <c r="B196" t="s">
        <v>367</v>
      </c>
      <c r="C196" t="s">
        <v>291</v>
      </c>
      <c r="D196" t="s">
        <v>38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3"/>
      <c r="B197" t="s">
        <v>368</v>
      </c>
      <c r="C197" t="s">
        <v>369</v>
      </c>
      <c r="D197" t="s">
        <v>52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3"/>
      <c r="B198" t="s">
        <v>370</v>
      </c>
      <c r="C198" t="s">
        <v>353</v>
      </c>
      <c r="D198" t="s">
        <v>28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3"/>
      <c r="B199" t="s">
        <v>371</v>
      </c>
      <c r="C199" t="s">
        <v>372</v>
      </c>
      <c r="D199" t="s">
        <v>28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3"/>
      <c r="B200" t="s">
        <v>373</v>
      </c>
      <c r="C200" t="s">
        <v>374</v>
      </c>
      <c r="D200" t="s">
        <v>52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3"/>
      <c r="B201" t="s">
        <v>375</v>
      </c>
      <c r="C201" t="s">
        <v>270</v>
      </c>
      <c r="D201" t="s">
        <v>324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3"/>
      <c r="B202" t="s">
        <v>376</v>
      </c>
      <c r="C202" t="s">
        <v>270</v>
      </c>
      <c r="D202" t="s">
        <v>46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3"/>
      <c r="B203" t="s">
        <v>377</v>
      </c>
      <c r="C203" t="s">
        <v>270</v>
      </c>
      <c r="D203" t="s">
        <v>147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3"/>
      <c r="B204" t="s">
        <v>378</v>
      </c>
      <c r="C204" t="s">
        <v>379</v>
      </c>
      <c r="D204" t="s">
        <v>147</v>
      </c>
      <c r="E204">
        <v>12</v>
      </c>
      <c r="F204">
        <v>1.24223602484472</v>
      </c>
      <c r="G204">
        <v>130</v>
      </c>
      <c r="H204">
        <v>13</v>
      </c>
      <c r="I204">
        <v>1.34575569358178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3"/>
      <c r="B205" t="s">
        <v>380</v>
      </c>
      <c r="C205" t="s">
        <v>291</v>
      </c>
      <c r="D205" t="s">
        <v>30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3"/>
      <c r="B206" t="s">
        <v>381</v>
      </c>
      <c r="C206" t="s">
        <v>382</v>
      </c>
      <c r="D206" t="s">
        <v>38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3"/>
      <c r="B207" t="s">
        <v>383</v>
      </c>
      <c r="C207" t="s">
        <v>384</v>
      </c>
      <c r="D207" t="s">
        <v>131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3"/>
      <c r="B208" t="s">
        <v>385</v>
      </c>
      <c r="C208" t="s">
        <v>305</v>
      </c>
      <c r="D208" t="s">
        <v>131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3"/>
      <c r="B209" t="s">
        <v>386</v>
      </c>
      <c r="C209" t="s">
        <v>270</v>
      </c>
      <c r="D209" t="s">
        <v>46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3"/>
      <c r="B210" t="s">
        <v>387</v>
      </c>
      <c r="C210" t="s">
        <v>291</v>
      </c>
      <c r="D210" t="s">
        <v>147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3"/>
      <c r="B211" t="s">
        <v>388</v>
      </c>
      <c r="C211" t="s">
        <v>362</v>
      </c>
      <c r="D211" t="s">
        <v>52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3"/>
      <c r="B212" t="s">
        <v>389</v>
      </c>
      <c r="C212" t="s">
        <v>274</v>
      </c>
      <c r="D212" t="s">
        <v>28</v>
      </c>
      <c r="E212">
        <v>4</v>
      </c>
      <c r="F212">
        <v>0.41407867494824019</v>
      </c>
      <c r="G212">
        <v>124</v>
      </c>
      <c r="H212">
        <v>7</v>
      </c>
      <c r="I212">
        <v>0.72463768115942029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3"/>
      <c r="B213" t="s">
        <v>390</v>
      </c>
      <c r="C213" t="s">
        <v>294</v>
      </c>
      <c r="D213" t="s">
        <v>46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3"/>
      <c r="B214" t="s">
        <v>391</v>
      </c>
      <c r="C214" t="s">
        <v>336</v>
      </c>
      <c r="D214" t="s">
        <v>46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3"/>
      <c r="B215" t="s">
        <v>392</v>
      </c>
      <c r="C215" t="s">
        <v>318</v>
      </c>
      <c r="D215" t="s">
        <v>30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3"/>
      <c r="B216" t="s">
        <v>393</v>
      </c>
      <c r="C216" t="s">
        <v>394</v>
      </c>
      <c r="D216" t="s">
        <v>46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3"/>
      <c r="B217" t="s">
        <v>395</v>
      </c>
      <c r="C217" t="s">
        <v>396</v>
      </c>
      <c r="D217" t="s">
        <v>38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3"/>
      <c r="B218" t="s">
        <v>397</v>
      </c>
      <c r="C218" t="s">
        <v>311</v>
      </c>
      <c r="D218" t="s">
        <v>52</v>
      </c>
      <c r="E218">
        <v>16</v>
      </c>
      <c r="F218">
        <v>1.656314699792961</v>
      </c>
      <c r="G218">
        <v>178</v>
      </c>
      <c r="H218">
        <v>25</v>
      </c>
      <c r="I218">
        <v>2.5879917184265011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3"/>
      <c r="B219" t="s">
        <v>398</v>
      </c>
      <c r="C219" t="s">
        <v>372</v>
      </c>
      <c r="D219" t="s">
        <v>52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3"/>
      <c r="B220" t="s">
        <v>399</v>
      </c>
      <c r="C220" t="s">
        <v>347</v>
      </c>
      <c r="D220" t="s">
        <v>46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3"/>
      <c r="B221" t="s">
        <v>400</v>
      </c>
      <c r="C221" t="s">
        <v>291</v>
      </c>
      <c r="D221" t="s">
        <v>324</v>
      </c>
      <c r="E221">
        <v>1</v>
      </c>
      <c r="F221">
        <v>0.10351966873706001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3"/>
      <c r="B222" t="s">
        <v>401</v>
      </c>
      <c r="C222" t="s">
        <v>402</v>
      </c>
      <c r="D222" t="s">
        <v>46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3"/>
      <c r="B223" t="s">
        <v>403</v>
      </c>
      <c r="C223" t="s">
        <v>291</v>
      </c>
      <c r="D223" t="s">
        <v>46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3"/>
      <c r="B224" t="s">
        <v>404</v>
      </c>
      <c r="C224" t="s">
        <v>326</v>
      </c>
      <c r="D224" t="s">
        <v>28</v>
      </c>
      <c r="E224">
        <v>8</v>
      </c>
      <c r="F224">
        <v>0.82815734989648038</v>
      </c>
      <c r="G224">
        <v>44</v>
      </c>
      <c r="H224">
        <v>6</v>
      </c>
      <c r="I224">
        <v>0.6211180124223602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3"/>
      <c r="B225" t="s">
        <v>405</v>
      </c>
      <c r="C225" t="s">
        <v>316</v>
      </c>
      <c r="D225" t="s">
        <v>46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3"/>
      <c r="B226" t="s">
        <v>406</v>
      </c>
      <c r="C226" t="s">
        <v>303</v>
      </c>
      <c r="D226" t="s">
        <v>52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3"/>
      <c r="B227" t="s">
        <v>407</v>
      </c>
      <c r="C227" t="s">
        <v>408</v>
      </c>
      <c r="D227" t="s">
        <v>23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3"/>
      <c r="B228" t="s">
        <v>409</v>
      </c>
      <c r="C228" t="s">
        <v>374</v>
      </c>
      <c r="D228" t="s">
        <v>46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3"/>
      <c r="B229" t="s">
        <v>410</v>
      </c>
      <c r="C229" t="s">
        <v>313</v>
      </c>
      <c r="D229" t="s">
        <v>136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3"/>
      <c r="B230" t="s">
        <v>411</v>
      </c>
      <c r="C230" t="s">
        <v>270</v>
      </c>
      <c r="D230" t="s">
        <v>46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3"/>
      <c r="B231" t="s">
        <v>412</v>
      </c>
      <c r="C231" t="s">
        <v>413</v>
      </c>
      <c r="D231" t="s">
        <v>131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3" t="s">
        <v>414</v>
      </c>
      <c r="B232" t="s">
        <v>415</v>
      </c>
      <c r="C232" t="s">
        <v>416</v>
      </c>
      <c r="D232" t="s">
        <v>23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3"/>
      <c r="B233" t="s">
        <v>417</v>
      </c>
      <c r="C233" t="s">
        <v>418</v>
      </c>
      <c r="D233" t="s">
        <v>52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3"/>
      <c r="B234" t="s">
        <v>419</v>
      </c>
      <c r="C234" t="s">
        <v>420</v>
      </c>
      <c r="D234" t="s">
        <v>28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3"/>
      <c r="B235" t="s">
        <v>421</v>
      </c>
      <c r="C235" t="s">
        <v>422</v>
      </c>
      <c r="D235" t="s">
        <v>214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3"/>
      <c r="B236" t="s">
        <v>423</v>
      </c>
      <c r="C236" t="s">
        <v>424</v>
      </c>
      <c r="D236" t="s">
        <v>28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3"/>
      <c r="B237" t="s">
        <v>425</v>
      </c>
      <c r="C237" t="s">
        <v>426</v>
      </c>
      <c r="D237" t="s">
        <v>147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3"/>
      <c r="B238" t="s">
        <v>427</v>
      </c>
      <c r="C238" t="s">
        <v>428</v>
      </c>
      <c r="D238" t="s">
        <v>28</v>
      </c>
      <c r="E238">
        <v>11</v>
      </c>
      <c r="F238">
        <v>0.47454702329594478</v>
      </c>
      <c r="G238">
        <v>119</v>
      </c>
      <c r="H238">
        <v>25</v>
      </c>
      <c r="I238">
        <v>1.0785159620362379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3"/>
      <c r="B239" t="s">
        <v>429</v>
      </c>
      <c r="C239" t="s">
        <v>416</v>
      </c>
      <c r="D239" t="s">
        <v>46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3"/>
      <c r="B240" t="s">
        <v>430</v>
      </c>
      <c r="C240" t="s">
        <v>431</v>
      </c>
      <c r="D240" t="s">
        <v>38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3"/>
      <c r="B241" t="s">
        <v>432</v>
      </c>
      <c r="C241" t="s">
        <v>433</v>
      </c>
      <c r="D241" t="s">
        <v>38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3"/>
      <c r="B242" t="s">
        <v>434</v>
      </c>
      <c r="C242" t="s">
        <v>435</v>
      </c>
      <c r="D242" t="s">
        <v>38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3"/>
      <c r="B243" t="s">
        <v>436</v>
      </c>
      <c r="C243" t="s">
        <v>437</v>
      </c>
      <c r="D243" t="s">
        <v>28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3"/>
      <c r="B244" t="s">
        <v>438</v>
      </c>
      <c r="C244" t="s">
        <v>435</v>
      </c>
      <c r="D244" t="s">
        <v>38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3"/>
      <c r="B245" t="s">
        <v>439</v>
      </c>
      <c r="C245" t="s">
        <v>440</v>
      </c>
      <c r="D245" t="s">
        <v>46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3"/>
      <c r="B246" t="s">
        <v>441</v>
      </c>
      <c r="C246" t="s">
        <v>418</v>
      </c>
      <c r="D246" t="s">
        <v>28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3"/>
      <c r="B247" t="s">
        <v>442</v>
      </c>
      <c r="C247" t="s">
        <v>443</v>
      </c>
      <c r="D247" t="s">
        <v>28</v>
      </c>
      <c r="E247">
        <v>9</v>
      </c>
      <c r="F247">
        <v>0.38576939562794688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3"/>
      <c r="B248" t="s">
        <v>444</v>
      </c>
      <c r="C248" t="s">
        <v>433</v>
      </c>
      <c r="D248" t="s">
        <v>147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3"/>
      <c r="B249" t="s">
        <v>445</v>
      </c>
      <c r="C249" t="s">
        <v>446</v>
      </c>
      <c r="D249" t="s">
        <v>38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3"/>
      <c r="B250" t="s">
        <v>447</v>
      </c>
      <c r="C250" t="s">
        <v>448</v>
      </c>
      <c r="D250" t="s">
        <v>28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3"/>
      <c r="B251" t="s">
        <v>449</v>
      </c>
      <c r="C251" t="s">
        <v>422</v>
      </c>
      <c r="D251" t="s">
        <v>46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3"/>
      <c r="B252" t="s">
        <v>450</v>
      </c>
      <c r="C252" t="s">
        <v>446</v>
      </c>
      <c r="D252" t="s">
        <v>147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3"/>
      <c r="B253" t="s">
        <v>451</v>
      </c>
      <c r="C253" t="s">
        <v>452</v>
      </c>
      <c r="D253" t="s">
        <v>131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3"/>
      <c r="B254" t="s">
        <v>453</v>
      </c>
      <c r="C254" t="s">
        <v>454</v>
      </c>
      <c r="D254" t="s">
        <v>28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3"/>
      <c r="B255" t="s">
        <v>455</v>
      </c>
      <c r="C255" t="s">
        <v>456</v>
      </c>
      <c r="D255" t="s">
        <v>147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3"/>
      <c r="B256" t="s">
        <v>457</v>
      </c>
      <c r="C256" t="s">
        <v>458</v>
      </c>
      <c r="D256" t="s">
        <v>28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3"/>
      <c r="B257" t="s">
        <v>459</v>
      </c>
      <c r="C257" t="s">
        <v>460</v>
      </c>
      <c r="D257" t="s">
        <v>214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3"/>
      <c r="B258" t="s">
        <v>461</v>
      </c>
      <c r="C258" t="s">
        <v>440</v>
      </c>
      <c r="D258" t="s">
        <v>214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:A46"/>
    <mergeCell ref="A47:A65"/>
    <mergeCell ref="A66:A90"/>
    <mergeCell ref="A91:A141"/>
    <mergeCell ref="A142:A231"/>
    <mergeCell ref="A232:A2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F825-EFEE-4C40-A65D-98269B5A14C5}">
  <dimension ref="A1:Y258"/>
  <sheetViews>
    <sheetView tabSelected="1" topLeftCell="M1" workbookViewId="0">
      <selection activeCell="AA7" sqref="AA7"/>
    </sheetView>
  </sheetViews>
  <sheetFormatPr baseColWidth="10" defaultColWidth="8.83203125" defaultRowHeight="16" x14ac:dyDescent="0.2"/>
  <cols>
    <col min="1" max="1" width="17.5" customWidth="1"/>
    <col min="4" max="4" width="24.6640625" customWidth="1"/>
  </cols>
  <sheetData>
    <row r="1" spans="1:25" x14ac:dyDescent="0.2">
      <c r="A1" s="8" t="s">
        <v>0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10</v>
      </c>
    </row>
    <row r="2" spans="1:25" x14ac:dyDescent="0.2">
      <c r="A2" s="3" t="s">
        <v>20</v>
      </c>
      <c r="B2" t="s">
        <v>21</v>
      </c>
      <c r="C2" t="s">
        <v>22</v>
      </c>
      <c r="D2" t="s">
        <v>23</v>
      </c>
      <c r="E2">
        <v>7</v>
      </c>
      <c r="F2">
        <v>8.8607594936708853</v>
      </c>
      <c r="G2">
        <v>27</v>
      </c>
      <c r="H2">
        <v>12</v>
      </c>
      <c r="I2">
        <v>15.18987341772152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5" t="s">
        <v>24</v>
      </c>
      <c r="T2" s="5" t="s">
        <v>25</v>
      </c>
      <c r="U2" s="6">
        <f>COUNTIFS($D$2:$D$263, "*CO*")</f>
        <v>40</v>
      </c>
      <c r="V2" s="7">
        <f>AVERAGEIF($D$2:$D$263,"*CO*", $E$2:$E$263)</f>
        <v>2.2749999999999999</v>
      </c>
      <c r="W2" s="7">
        <f>AVERAGEIF($D$2:$D$263,"*CO*", $F$2:$F$263)</f>
        <v>0.79643500463253125</v>
      </c>
      <c r="X2" s="7">
        <f>AVERAGEIF($D$2:$D$263,"*CO*", $J$2:$J$263)</f>
        <v>2.4750000000000001</v>
      </c>
      <c r="Y2" s="7">
        <f>AVERAGEIF($D$2:$D$263,"*CO*", $K$2:$K$263)</f>
        <v>0.73909369101486266</v>
      </c>
    </row>
    <row r="3" spans="1:25" x14ac:dyDescent="0.2">
      <c r="A3" s="3"/>
      <c r="B3" t="s">
        <v>26</v>
      </c>
      <c r="C3" t="s">
        <v>27</v>
      </c>
      <c r="D3" t="s">
        <v>28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5" t="s">
        <v>29</v>
      </c>
      <c r="T3" s="5" t="s">
        <v>30</v>
      </c>
      <c r="U3" s="6">
        <f>COUNTIFS($D$2:$D$263, "*LO*")</f>
        <v>16</v>
      </c>
      <c r="V3" s="7">
        <f>AVERAGEIF($D$2:$D$263,"*LO*", $E$2:$E$263)</f>
        <v>2.25</v>
      </c>
      <c r="W3" s="7">
        <f>AVERAGEIF($D$2:$D$263,"*LO*", $F$2:$F$263)</f>
        <v>1.7750572470319994</v>
      </c>
      <c r="X3" s="7">
        <f>AVERAGEIF($D$2:$D$263,"*LO*", $J$2:$J$263)</f>
        <v>2.5</v>
      </c>
      <c r="Y3" s="7">
        <f>AVERAGEIF($D$2:$D$263,"*LO*", $K$2:$K$263)</f>
        <v>1.8841849405865383</v>
      </c>
    </row>
    <row r="4" spans="1:25" x14ac:dyDescent="0.2">
      <c r="A4" s="3"/>
      <c r="B4" t="s">
        <v>31</v>
      </c>
      <c r="C4" t="s">
        <v>32</v>
      </c>
      <c r="D4" t="s">
        <v>28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5" t="s">
        <v>33</v>
      </c>
      <c r="T4" s="5" t="s">
        <v>34</v>
      </c>
      <c r="U4" s="6">
        <f>COUNTIFS($D$2:$D$263, "*AS*")</f>
        <v>8</v>
      </c>
      <c r="V4" s="7">
        <f>AVERAGEIF($D$2:$D$263,"*AS*", $E$2:$E$263)</f>
        <v>3.5</v>
      </c>
      <c r="W4" s="7">
        <f>AVERAGEIF($D$2:$D$263,"*AS*", $F$2:$F$263)</f>
        <v>0.91427062808981885</v>
      </c>
      <c r="X4" s="7">
        <f>AVERAGEIF($D$2:$D$263,"*AS*", $J$2:$J$263)</f>
        <v>4.875</v>
      </c>
      <c r="Y4" s="7">
        <f>AVERAGEIF($D$2:$D$263,"*AS*", $K$2:$K$263)</f>
        <v>1.2211902709469615</v>
      </c>
    </row>
    <row r="5" spans="1:25" x14ac:dyDescent="0.2">
      <c r="A5" s="3"/>
      <c r="B5" t="s">
        <v>35</v>
      </c>
      <c r="C5" t="s">
        <v>36</v>
      </c>
      <c r="D5" t="s">
        <v>23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5" t="s">
        <v>37</v>
      </c>
      <c r="T5" s="5" t="s">
        <v>38</v>
      </c>
      <c r="U5" s="6">
        <f>COUNTIFS($D$2:$D$263, "*RO*")</f>
        <v>22</v>
      </c>
      <c r="V5" s="7">
        <f>AVERAGEIF($D$2:$D$263,"*RO*", $E$2:$E$263)</f>
        <v>5.1363636363636367</v>
      </c>
      <c r="W5" s="7">
        <f>AVERAGEIF($D$2:$D$263,"*RO*", $F$2:$F$263)</f>
        <v>3.193634111129326</v>
      </c>
      <c r="X5" s="7">
        <f>AVERAGEIF($D$2:$D$263,"*RO*", $J$2:$J$263)</f>
        <v>5.7727272727272725</v>
      </c>
      <c r="Y5" s="7">
        <f>AVERAGEIF($D$2:$D$263,"*RO*", $K$2:$K$263)</f>
        <v>3.4468637846004513</v>
      </c>
    </row>
    <row r="6" spans="1:25" x14ac:dyDescent="0.2">
      <c r="A6" s="3"/>
      <c r="B6" t="s">
        <v>39</v>
      </c>
      <c r="C6" t="s">
        <v>40</v>
      </c>
      <c r="D6" t="s">
        <v>30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5" t="s">
        <v>41</v>
      </c>
      <c r="T6" s="5" t="s">
        <v>42</v>
      </c>
      <c r="U6" s="6">
        <f>COUNTIFS($D$2:$D$263, "*AO*")</f>
        <v>140</v>
      </c>
      <c r="V6" s="7">
        <f>AVERAGEIF($D$2:$D$263,"*AO*", $E$2:$E$263)</f>
        <v>6.3642857142857139</v>
      </c>
      <c r="W6" s="7">
        <f>AVERAGEIF($D$2:$D$263,"*AO*", $F$2:$F$263)</f>
        <v>2.1114360162816128</v>
      </c>
      <c r="X6" s="7">
        <f>AVERAGEIF($D$2:$D$263,"*AO*", $J$2:$J$263)</f>
        <v>5.9785714285714286</v>
      </c>
      <c r="Y6" s="7">
        <f>AVERAGEIF($D$2:$D$263,"*AO*", $K$2:$K$263)</f>
        <v>1.9585941807771821</v>
      </c>
    </row>
    <row r="7" spans="1:25" x14ac:dyDescent="0.2">
      <c r="A7" s="3"/>
      <c r="B7" t="s">
        <v>43</v>
      </c>
      <c r="C7" t="s">
        <v>44</v>
      </c>
      <c r="D7" t="s">
        <v>28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S7" s="5" t="s">
        <v>45</v>
      </c>
      <c r="T7" s="5" t="s">
        <v>46</v>
      </c>
      <c r="U7" s="6">
        <f>COUNTIFS($D$2:$D$263, "*DL*")</f>
        <v>31</v>
      </c>
      <c r="V7" s="7">
        <f>AVERAGEIF($D$2:$D$263,"*DL*", $E$2:$E$263)</f>
        <v>5.903225806451613</v>
      </c>
      <c r="W7" s="7">
        <f>AVERAGEIF($D$2:$D$263,"*DL*", $F$2:$F$263)</f>
        <v>1.090489850530173</v>
      </c>
      <c r="X7" s="7">
        <f>AVERAGEIF($D$2:$D$263,"*DL*", $J$2:$J$263)</f>
        <v>8.6451612903225801</v>
      </c>
      <c r="Y7" s="7">
        <f>AVERAGEIF($D$2:$D$263,"*DL*", $K$2:$K$263)</f>
        <v>1.6076872915135016</v>
      </c>
    </row>
    <row r="8" spans="1:25" x14ac:dyDescent="0.2">
      <c r="A8" s="3"/>
      <c r="B8" t="s">
        <v>47</v>
      </c>
      <c r="C8" t="s">
        <v>48</v>
      </c>
      <c r="D8" t="s">
        <v>28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5" x14ac:dyDescent="0.2">
      <c r="A9" s="3"/>
      <c r="B9" t="s">
        <v>49</v>
      </c>
      <c r="C9" t="s">
        <v>50</v>
      </c>
      <c r="D9" t="s">
        <v>38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5" x14ac:dyDescent="0.2">
      <c r="A10" s="3"/>
      <c r="B10" t="s">
        <v>51</v>
      </c>
      <c r="C10" t="s">
        <v>50</v>
      </c>
      <c r="D10" t="s">
        <v>52</v>
      </c>
      <c r="E10">
        <v>8</v>
      </c>
      <c r="F10">
        <v>10.12658227848101</v>
      </c>
      <c r="G10">
        <v>24</v>
      </c>
      <c r="H10">
        <v>9</v>
      </c>
      <c r="I10">
        <v>11.39240506329114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5" x14ac:dyDescent="0.2">
      <c r="A11" s="3"/>
      <c r="B11" t="s">
        <v>53</v>
      </c>
      <c r="C11" t="s">
        <v>54</v>
      </c>
      <c r="D11" t="s">
        <v>23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5" x14ac:dyDescent="0.2">
      <c r="A12" s="3"/>
      <c r="B12" t="s">
        <v>55</v>
      </c>
      <c r="C12" t="s">
        <v>56</v>
      </c>
      <c r="D12" t="s">
        <v>28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5" x14ac:dyDescent="0.2">
      <c r="A13" s="3"/>
      <c r="B13" t="s">
        <v>57</v>
      </c>
      <c r="C13" t="s">
        <v>48</v>
      </c>
      <c r="D13" t="s">
        <v>52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5" x14ac:dyDescent="0.2">
      <c r="A14" s="3"/>
      <c r="B14" t="s">
        <v>58</v>
      </c>
      <c r="C14" t="s">
        <v>59</v>
      </c>
      <c r="D14" t="s">
        <v>28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5" x14ac:dyDescent="0.2">
      <c r="A15" s="3"/>
      <c r="B15" t="s">
        <v>60</v>
      </c>
      <c r="C15" t="s">
        <v>61</v>
      </c>
      <c r="D15" t="s">
        <v>30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5" x14ac:dyDescent="0.2">
      <c r="A16" s="3"/>
      <c r="B16" t="s">
        <v>62</v>
      </c>
      <c r="C16" t="s">
        <v>40</v>
      </c>
      <c r="D16" t="s">
        <v>23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3"/>
      <c r="B17" t="s">
        <v>63</v>
      </c>
      <c r="C17" t="s">
        <v>64</v>
      </c>
      <c r="D17" t="s">
        <v>28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3"/>
      <c r="B18" t="s">
        <v>65</v>
      </c>
      <c r="C18" t="s">
        <v>66</v>
      </c>
      <c r="D18" t="s">
        <v>30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3"/>
      <c r="B19" t="s">
        <v>67</v>
      </c>
      <c r="C19" t="s">
        <v>68</v>
      </c>
      <c r="D19" t="s">
        <v>28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3"/>
      <c r="B20" t="s">
        <v>69</v>
      </c>
      <c r="C20" t="s">
        <v>68</v>
      </c>
      <c r="D20" t="s">
        <v>52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3"/>
      <c r="B21" t="s">
        <v>70</v>
      </c>
      <c r="C21" t="s">
        <v>61</v>
      </c>
      <c r="D21" t="s">
        <v>28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3"/>
      <c r="B22" t="s">
        <v>71</v>
      </c>
      <c r="C22" t="s">
        <v>68</v>
      </c>
      <c r="D22" t="s">
        <v>52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3"/>
      <c r="B23" t="s">
        <v>72</v>
      </c>
      <c r="C23" t="s">
        <v>56</v>
      </c>
      <c r="D23" t="s">
        <v>52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3"/>
      <c r="B24" t="s">
        <v>73</v>
      </c>
      <c r="C24" t="s">
        <v>44</v>
      </c>
      <c r="D24" t="s">
        <v>38</v>
      </c>
      <c r="E24">
        <v>5</v>
      </c>
      <c r="F24">
        <v>6.5789473684210522</v>
      </c>
      <c r="G24">
        <v>23</v>
      </c>
      <c r="H24">
        <v>5</v>
      </c>
      <c r="I24">
        <v>6.5789473684210522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3"/>
      <c r="B25" t="s">
        <v>74</v>
      </c>
      <c r="C25" t="s">
        <v>75</v>
      </c>
      <c r="D25" t="s">
        <v>30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3"/>
      <c r="B26" t="s">
        <v>76</v>
      </c>
      <c r="C26" t="s">
        <v>77</v>
      </c>
      <c r="D26" t="s">
        <v>30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4</v>
      </c>
      <c r="K26">
        <v>5.2631578947368416</v>
      </c>
      <c r="L26">
        <v>15</v>
      </c>
      <c r="M26">
        <v>19.736842105263161</v>
      </c>
      <c r="N26">
        <v>76</v>
      </c>
    </row>
    <row r="27" spans="1:14" x14ac:dyDescent="0.2">
      <c r="A27" s="3"/>
      <c r="B27" t="s">
        <v>78</v>
      </c>
      <c r="C27" t="s">
        <v>75</v>
      </c>
      <c r="D27" t="s">
        <v>28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3"/>
      <c r="B28" t="s">
        <v>79</v>
      </c>
      <c r="C28" t="s">
        <v>80</v>
      </c>
      <c r="D28" t="s">
        <v>30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3"/>
      <c r="B29" t="s">
        <v>81</v>
      </c>
      <c r="C29" t="s">
        <v>59</v>
      </c>
      <c r="D29" t="s">
        <v>38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3"/>
      <c r="B30" t="s">
        <v>82</v>
      </c>
      <c r="C30" t="s">
        <v>83</v>
      </c>
      <c r="D30" t="s">
        <v>23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3"/>
      <c r="B31" t="s">
        <v>84</v>
      </c>
      <c r="C31" t="s">
        <v>27</v>
      </c>
      <c r="D31" t="s">
        <v>46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3"/>
      <c r="B32" t="s">
        <v>85</v>
      </c>
      <c r="C32" t="s">
        <v>80</v>
      </c>
      <c r="D32" t="s">
        <v>28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3"/>
      <c r="B33" t="s">
        <v>86</v>
      </c>
      <c r="C33" t="s">
        <v>44</v>
      </c>
      <c r="D33" t="s">
        <v>38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3"/>
      <c r="B34" t="s">
        <v>87</v>
      </c>
      <c r="C34" t="s">
        <v>83</v>
      </c>
      <c r="D34" t="s">
        <v>30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3"/>
      <c r="B35" t="s">
        <v>88</v>
      </c>
      <c r="C35" t="s">
        <v>44</v>
      </c>
      <c r="D35" t="s">
        <v>52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3"/>
      <c r="B36" t="s">
        <v>89</v>
      </c>
      <c r="C36" t="s">
        <v>54</v>
      </c>
      <c r="D36" t="s">
        <v>46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3"/>
      <c r="B37" t="s">
        <v>90</v>
      </c>
      <c r="C37" t="s">
        <v>77</v>
      </c>
      <c r="D37" t="s">
        <v>28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3"/>
      <c r="B38" t="s">
        <v>91</v>
      </c>
      <c r="C38" t="s">
        <v>92</v>
      </c>
      <c r="D38" t="s">
        <v>52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3"/>
      <c r="B39" t="s">
        <v>93</v>
      </c>
      <c r="C39" t="s">
        <v>94</v>
      </c>
      <c r="D39" t="s">
        <v>28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3"/>
      <c r="B40" t="s">
        <v>95</v>
      </c>
      <c r="C40" t="s">
        <v>80</v>
      </c>
      <c r="D40" t="s">
        <v>52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3"/>
      <c r="B41" t="s">
        <v>96</v>
      </c>
      <c r="C41" t="s">
        <v>97</v>
      </c>
      <c r="D41" t="s">
        <v>28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3"/>
      <c r="B42" t="s">
        <v>98</v>
      </c>
      <c r="C42" t="s">
        <v>48</v>
      </c>
      <c r="D42" t="s">
        <v>38</v>
      </c>
      <c r="E42">
        <v>23</v>
      </c>
      <c r="F42">
        <v>30.263157894736839</v>
      </c>
      <c r="G42">
        <v>23</v>
      </c>
      <c r="H42">
        <v>32</v>
      </c>
      <c r="I42">
        <v>42.105263157894733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3"/>
      <c r="B43" t="s">
        <v>99</v>
      </c>
      <c r="C43" t="s">
        <v>44</v>
      </c>
      <c r="D43" t="s">
        <v>52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3"/>
      <c r="B44" t="s">
        <v>100</v>
      </c>
      <c r="C44" t="s">
        <v>50</v>
      </c>
      <c r="D44" t="s">
        <v>28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8</v>
      </c>
      <c r="K44">
        <v>10.12658227848101</v>
      </c>
      <c r="L44">
        <v>22</v>
      </c>
      <c r="M44">
        <v>27.84810126582278</v>
      </c>
      <c r="N44">
        <v>79</v>
      </c>
    </row>
    <row r="45" spans="1:14" x14ac:dyDescent="0.2">
      <c r="A45" s="3"/>
      <c r="B45" t="s">
        <v>101</v>
      </c>
      <c r="C45" t="s">
        <v>92</v>
      </c>
      <c r="D45" t="s">
        <v>46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3"/>
      <c r="B46" t="s">
        <v>102</v>
      </c>
      <c r="C46" t="s">
        <v>92</v>
      </c>
      <c r="D46" t="s">
        <v>52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3" t="s">
        <v>103</v>
      </c>
      <c r="B47" t="s">
        <v>104</v>
      </c>
      <c r="C47" t="s">
        <v>105</v>
      </c>
      <c r="D47" t="s">
        <v>52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3"/>
      <c r="B48" t="s">
        <v>106</v>
      </c>
      <c r="C48" t="s">
        <v>107</v>
      </c>
      <c r="D48" t="s">
        <v>52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3"/>
      <c r="B49" t="s">
        <v>108</v>
      </c>
      <c r="C49" t="s">
        <v>109</v>
      </c>
      <c r="D49" t="s">
        <v>34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3"/>
      <c r="B50" t="s">
        <v>110</v>
      </c>
      <c r="C50" t="s">
        <v>111</v>
      </c>
      <c r="D50" t="s">
        <v>34</v>
      </c>
      <c r="E50">
        <v>2</v>
      </c>
      <c r="F50">
        <v>0.4464285714285714</v>
      </c>
      <c r="G50">
        <v>236</v>
      </c>
      <c r="H50">
        <v>5</v>
      </c>
      <c r="I50">
        <v>1.116071428571429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3"/>
      <c r="B51" t="s">
        <v>112</v>
      </c>
      <c r="C51" t="s">
        <v>113</v>
      </c>
      <c r="D51" t="s">
        <v>28</v>
      </c>
      <c r="E51">
        <v>61</v>
      </c>
      <c r="F51">
        <v>13.616071428571431</v>
      </c>
      <c r="G51">
        <v>287</v>
      </c>
      <c r="H51">
        <v>73</v>
      </c>
      <c r="I51">
        <v>16.294642857142861</v>
      </c>
      <c r="J51">
        <v>29</v>
      </c>
      <c r="K51">
        <v>6.4732142857142856</v>
      </c>
      <c r="L51">
        <v>21</v>
      </c>
      <c r="M51">
        <v>4.6875</v>
      </c>
      <c r="N51">
        <v>448</v>
      </c>
    </row>
    <row r="52" spans="1:14" x14ac:dyDescent="0.2">
      <c r="A52" s="3"/>
      <c r="B52" t="s">
        <v>114</v>
      </c>
      <c r="C52" t="s">
        <v>115</v>
      </c>
      <c r="D52" t="s">
        <v>28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3"/>
      <c r="B53" t="s">
        <v>116</v>
      </c>
      <c r="C53" t="s">
        <v>117</v>
      </c>
      <c r="D53" t="s">
        <v>52</v>
      </c>
      <c r="E53">
        <v>7</v>
      </c>
      <c r="F53">
        <v>1.5625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3"/>
      <c r="B54" t="s">
        <v>118</v>
      </c>
      <c r="C54" t="s">
        <v>115</v>
      </c>
      <c r="D54" t="s">
        <v>28</v>
      </c>
      <c r="E54">
        <v>4</v>
      </c>
      <c r="F54">
        <v>0.89285714285714279</v>
      </c>
      <c r="G54">
        <v>286</v>
      </c>
      <c r="H54">
        <v>7</v>
      </c>
      <c r="I54">
        <v>1.5625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3"/>
      <c r="B55" t="s">
        <v>119</v>
      </c>
      <c r="C55" t="s">
        <v>111</v>
      </c>
      <c r="D55" t="s">
        <v>34</v>
      </c>
      <c r="E55">
        <v>2</v>
      </c>
      <c r="F55">
        <v>0.4464285714285714</v>
      </c>
      <c r="G55">
        <v>234</v>
      </c>
      <c r="H55">
        <v>4</v>
      </c>
      <c r="I55">
        <v>0.89285714285714279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3"/>
      <c r="B56" t="s">
        <v>120</v>
      </c>
      <c r="C56" t="s">
        <v>121</v>
      </c>
      <c r="D56" t="s">
        <v>28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3"/>
      <c r="B57" t="s">
        <v>122</v>
      </c>
      <c r="C57" t="s">
        <v>111</v>
      </c>
      <c r="D57" t="s">
        <v>46</v>
      </c>
      <c r="E57">
        <v>19</v>
      </c>
      <c r="F57">
        <v>4.2600896860986541</v>
      </c>
      <c r="G57">
        <v>197</v>
      </c>
      <c r="H57">
        <v>32</v>
      </c>
      <c r="I57">
        <v>7.1748878923766819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3"/>
      <c r="B58" t="s">
        <v>123</v>
      </c>
      <c r="C58" t="s">
        <v>107</v>
      </c>
      <c r="D58" t="s">
        <v>52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3"/>
      <c r="B59" t="s">
        <v>124</v>
      </c>
      <c r="C59" t="s">
        <v>125</v>
      </c>
      <c r="D59" t="s">
        <v>28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3"/>
      <c r="B60" t="s">
        <v>126</v>
      </c>
      <c r="C60" t="s">
        <v>127</v>
      </c>
      <c r="D60" t="s">
        <v>52</v>
      </c>
      <c r="E60">
        <v>2</v>
      </c>
      <c r="F60">
        <v>0.4464285714285714</v>
      </c>
      <c r="G60">
        <v>114</v>
      </c>
      <c r="H60">
        <v>6</v>
      </c>
      <c r="I60">
        <v>1.339285714285714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3"/>
      <c r="B61" t="s">
        <v>99</v>
      </c>
      <c r="C61" t="s">
        <v>107</v>
      </c>
      <c r="D61" t="s">
        <v>28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14</v>
      </c>
      <c r="K61">
        <v>3.125</v>
      </c>
      <c r="L61">
        <v>21</v>
      </c>
      <c r="M61">
        <v>4.6875</v>
      </c>
      <c r="N61">
        <v>448</v>
      </c>
    </row>
    <row r="62" spans="1:14" x14ac:dyDescent="0.2">
      <c r="A62" s="3"/>
      <c r="B62" t="s">
        <v>128</v>
      </c>
      <c r="C62" t="s">
        <v>109</v>
      </c>
      <c r="D62" t="s">
        <v>34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3"/>
      <c r="B63" t="s">
        <v>129</v>
      </c>
      <c r="C63" t="s">
        <v>127</v>
      </c>
      <c r="D63" t="s">
        <v>52</v>
      </c>
      <c r="E63">
        <v>4</v>
      </c>
      <c r="F63">
        <v>0.89285714285714279</v>
      </c>
      <c r="G63">
        <v>111</v>
      </c>
      <c r="H63">
        <v>8</v>
      </c>
      <c r="I63">
        <v>1.785714285714286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3"/>
      <c r="B64" t="s">
        <v>102</v>
      </c>
      <c r="C64" t="s">
        <v>130</v>
      </c>
      <c r="D64" t="s">
        <v>131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3"/>
      <c r="B65" t="s">
        <v>132</v>
      </c>
      <c r="C65" t="s">
        <v>107</v>
      </c>
      <c r="D65" t="s">
        <v>30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3" t="s">
        <v>133</v>
      </c>
      <c r="B66" t="s">
        <v>134</v>
      </c>
      <c r="C66" t="s">
        <v>135</v>
      </c>
      <c r="D66" t="s">
        <v>136</v>
      </c>
      <c r="E66">
        <v>7</v>
      </c>
      <c r="F66">
        <v>2.834008097165992</v>
      </c>
      <c r="G66">
        <v>131</v>
      </c>
      <c r="H66">
        <v>9</v>
      </c>
      <c r="I66">
        <v>3.6437246963562751</v>
      </c>
      <c r="J66">
        <v>17</v>
      </c>
      <c r="K66">
        <v>6.8825910931174086</v>
      </c>
      <c r="L66">
        <v>85</v>
      </c>
      <c r="M66">
        <v>34.412955465587039</v>
      </c>
      <c r="N66">
        <v>247</v>
      </c>
    </row>
    <row r="67" spans="1:14" x14ac:dyDescent="0.2">
      <c r="A67" s="3"/>
      <c r="B67" t="s">
        <v>137</v>
      </c>
      <c r="C67" t="s">
        <v>135</v>
      </c>
      <c r="D67" t="s">
        <v>131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3"/>
      <c r="B68" t="s">
        <v>138</v>
      </c>
      <c r="C68" t="s">
        <v>139</v>
      </c>
      <c r="D68" t="s">
        <v>28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3"/>
      <c r="B69" t="s">
        <v>140</v>
      </c>
      <c r="C69" t="s">
        <v>141</v>
      </c>
      <c r="D69" t="s">
        <v>28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3"/>
      <c r="B70" t="s">
        <v>142</v>
      </c>
      <c r="C70" t="s">
        <v>143</v>
      </c>
      <c r="D70" t="s">
        <v>23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3"/>
      <c r="B71" t="s">
        <v>62</v>
      </c>
      <c r="C71" t="s">
        <v>144</v>
      </c>
      <c r="D71" t="s">
        <v>38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3"/>
      <c r="B72" t="s">
        <v>145</v>
      </c>
      <c r="C72" t="s">
        <v>146</v>
      </c>
      <c r="D72" t="s">
        <v>147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3"/>
      <c r="B73" t="s">
        <v>148</v>
      </c>
      <c r="C73" t="s">
        <v>149</v>
      </c>
      <c r="D73" t="s">
        <v>147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3"/>
      <c r="B74" t="s">
        <v>150</v>
      </c>
      <c r="C74" t="s">
        <v>151</v>
      </c>
      <c r="D74" t="s">
        <v>52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3"/>
      <c r="B75" t="s">
        <v>152</v>
      </c>
      <c r="C75" t="s">
        <v>153</v>
      </c>
      <c r="D75" t="s">
        <v>52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3"/>
      <c r="B76" t="s">
        <v>154</v>
      </c>
      <c r="C76" t="s">
        <v>155</v>
      </c>
      <c r="D76" t="s">
        <v>52</v>
      </c>
      <c r="E76">
        <v>23</v>
      </c>
      <c r="F76">
        <v>9.3117408906882595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3"/>
      <c r="B77" t="s">
        <v>156</v>
      </c>
      <c r="C77" t="s">
        <v>157</v>
      </c>
      <c r="D77" t="s">
        <v>147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3"/>
      <c r="B78" t="s">
        <v>116</v>
      </c>
      <c r="C78" t="s">
        <v>158</v>
      </c>
      <c r="D78" t="s">
        <v>147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3"/>
      <c r="B79" t="s">
        <v>159</v>
      </c>
      <c r="C79" t="s">
        <v>160</v>
      </c>
      <c r="D79" t="s">
        <v>52</v>
      </c>
      <c r="E79">
        <v>9</v>
      </c>
      <c r="F79">
        <v>3.6437246963562751</v>
      </c>
      <c r="G79">
        <v>111</v>
      </c>
      <c r="H79">
        <v>8</v>
      </c>
      <c r="I79">
        <v>3.238866396761134</v>
      </c>
      <c r="J79">
        <v>3</v>
      </c>
      <c r="K79">
        <v>1.214574898785425</v>
      </c>
      <c r="L79">
        <v>111</v>
      </c>
      <c r="M79">
        <v>44.939271255060731</v>
      </c>
      <c r="N79">
        <v>247</v>
      </c>
    </row>
    <row r="80" spans="1:14" x14ac:dyDescent="0.2">
      <c r="A80" s="3"/>
      <c r="B80" t="s">
        <v>79</v>
      </c>
      <c r="C80" t="s">
        <v>160</v>
      </c>
      <c r="D80" t="s">
        <v>52</v>
      </c>
      <c r="E80">
        <v>22</v>
      </c>
      <c r="F80">
        <v>8.9068825910931171</v>
      </c>
      <c r="G80">
        <v>90</v>
      </c>
      <c r="H80">
        <v>10</v>
      </c>
      <c r="I80">
        <v>4.048582995951417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3"/>
      <c r="B81" t="s">
        <v>161</v>
      </c>
      <c r="C81" t="s">
        <v>162</v>
      </c>
      <c r="D81" t="s">
        <v>147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3"/>
      <c r="B82" t="s">
        <v>163</v>
      </c>
      <c r="C82" t="s">
        <v>164</v>
      </c>
      <c r="D82" t="s">
        <v>28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3"/>
      <c r="B83" t="s">
        <v>165</v>
      </c>
      <c r="C83" t="s">
        <v>166</v>
      </c>
      <c r="D83" t="s">
        <v>28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3"/>
      <c r="B84" t="s">
        <v>167</v>
      </c>
      <c r="C84" t="s">
        <v>168</v>
      </c>
      <c r="D84" t="s">
        <v>147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3"/>
      <c r="B85" t="s">
        <v>85</v>
      </c>
      <c r="C85" t="s">
        <v>169</v>
      </c>
      <c r="D85" t="s">
        <v>147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3"/>
      <c r="B86" t="s">
        <v>170</v>
      </c>
      <c r="C86" t="s">
        <v>171</v>
      </c>
      <c r="D86" t="s">
        <v>147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3"/>
      <c r="B87" t="s">
        <v>172</v>
      </c>
      <c r="C87" t="s">
        <v>173</v>
      </c>
      <c r="D87" t="s">
        <v>52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3"/>
      <c r="B88" t="s">
        <v>174</v>
      </c>
      <c r="C88" t="s">
        <v>151</v>
      </c>
      <c r="D88" t="s">
        <v>38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3"/>
      <c r="B89" t="s">
        <v>175</v>
      </c>
      <c r="C89" t="s">
        <v>176</v>
      </c>
      <c r="D89" t="s">
        <v>28</v>
      </c>
      <c r="E89">
        <v>1</v>
      </c>
      <c r="F89">
        <v>0.40485829959514169</v>
      </c>
      <c r="G89">
        <v>4</v>
      </c>
      <c r="H89">
        <v>2</v>
      </c>
      <c r="I89">
        <v>0.80971659919028338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3"/>
      <c r="B90" t="s">
        <v>90</v>
      </c>
      <c r="C90" t="s">
        <v>155</v>
      </c>
      <c r="D90" t="s">
        <v>52</v>
      </c>
      <c r="E90">
        <v>8</v>
      </c>
      <c r="F90">
        <v>3.238866396761134</v>
      </c>
      <c r="G90">
        <v>111</v>
      </c>
      <c r="H90">
        <v>6</v>
      </c>
      <c r="I90">
        <v>2.42914979757085</v>
      </c>
      <c r="J90">
        <v>1</v>
      </c>
      <c r="K90">
        <v>0.40485829959514169</v>
      </c>
      <c r="L90">
        <v>111</v>
      </c>
      <c r="M90">
        <v>44.939271255060731</v>
      </c>
      <c r="N90">
        <v>247</v>
      </c>
    </row>
    <row r="91" spans="1:14" x14ac:dyDescent="0.2">
      <c r="A91" s="3" t="s">
        <v>177</v>
      </c>
      <c r="B91" t="s">
        <v>178</v>
      </c>
      <c r="C91" t="s">
        <v>179</v>
      </c>
      <c r="D91" t="s">
        <v>23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3"/>
      <c r="B92" t="s">
        <v>180</v>
      </c>
      <c r="C92" t="s">
        <v>181</v>
      </c>
      <c r="D92" t="s">
        <v>23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3"/>
      <c r="B93" t="s">
        <v>26</v>
      </c>
      <c r="C93" t="s">
        <v>182</v>
      </c>
      <c r="D93" t="s">
        <v>147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3"/>
      <c r="B94" t="s">
        <v>183</v>
      </c>
      <c r="C94" t="s">
        <v>184</v>
      </c>
      <c r="D94" t="s">
        <v>28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3"/>
      <c r="B95" t="s">
        <v>185</v>
      </c>
      <c r="C95" t="s">
        <v>186</v>
      </c>
      <c r="D95" t="s">
        <v>38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3"/>
      <c r="B96" t="s">
        <v>187</v>
      </c>
      <c r="C96" t="s">
        <v>188</v>
      </c>
      <c r="D96" t="s">
        <v>46</v>
      </c>
      <c r="E96">
        <v>10</v>
      </c>
      <c r="F96">
        <v>3.9840637450199199</v>
      </c>
      <c r="G96">
        <v>41</v>
      </c>
      <c r="H96">
        <v>11</v>
      </c>
      <c r="I96">
        <v>4.3824701195219129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3"/>
      <c r="B97" t="s">
        <v>189</v>
      </c>
      <c r="C97" t="s">
        <v>190</v>
      </c>
      <c r="D97" t="s">
        <v>131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3"/>
      <c r="B98" t="s">
        <v>191</v>
      </c>
      <c r="C98" t="s">
        <v>192</v>
      </c>
      <c r="D98" t="s">
        <v>28</v>
      </c>
      <c r="E98">
        <v>5</v>
      </c>
      <c r="F98">
        <v>1.9920318725099599</v>
      </c>
      <c r="G98">
        <v>41</v>
      </c>
      <c r="H98">
        <v>6</v>
      </c>
      <c r="I98">
        <v>2.3904382470119518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3"/>
      <c r="B99" t="s">
        <v>193</v>
      </c>
      <c r="C99" t="s">
        <v>194</v>
      </c>
      <c r="D99" t="s">
        <v>23</v>
      </c>
      <c r="E99">
        <v>1</v>
      </c>
      <c r="F99">
        <v>0.39840637450199201</v>
      </c>
      <c r="G99">
        <v>30</v>
      </c>
      <c r="H99">
        <v>2</v>
      </c>
      <c r="I99">
        <v>0.79681274900398402</v>
      </c>
      <c r="J99">
        <v>2</v>
      </c>
      <c r="K99">
        <v>0.79681274900398402</v>
      </c>
      <c r="L99">
        <v>31</v>
      </c>
      <c r="M99">
        <v>12.350597609561749</v>
      </c>
      <c r="N99">
        <v>251</v>
      </c>
    </row>
    <row r="100" spans="1:14" x14ac:dyDescent="0.2">
      <c r="A100" s="3"/>
      <c r="B100" t="s">
        <v>134</v>
      </c>
      <c r="C100" t="s">
        <v>195</v>
      </c>
      <c r="D100" t="s">
        <v>52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3"/>
      <c r="B101" t="s">
        <v>196</v>
      </c>
      <c r="C101" t="s">
        <v>197</v>
      </c>
      <c r="D101" t="s">
        <v>28</v>
      </c>
      <c r="E101">
        <v>7</v>
      </c>
      <c r="F101">
        <v>2.788844621513944</v>
      </c>
      <c r="G101">
        <v>39</v>
      </c>
      <c r="H101">
        <v>7</v>
      </c>
      <c r="I101">
        <v>2.788844621513944</v>
      </c>
      <c r="J101">
        <v>7</v>
      </c>
      <c r="K101">
        <v>2.788844621513944</v>
      </c>
      <c r="L101">
        <v>31</v>
      </c>
      <c r="M101">
        <v>12.350597609561749</v>
      </c>
      <c r="N101">
        <v>251</v>
      </c>
    </row>
    <row r="102" spans="1:14" x14ac:dyDescent="0.2">
      <c r="A102" s="3"/>
      <c r="B102" t="s">
        <v>198</v>
      </c>
      <c r="C102" t="s">
        <v>199</v>
      </c>
      <c r="D102" t="s">
        <v>28</v>
      </c>
      <c r="E102">
        <v>18</v>
      </c>
      <c r="F102">
        <v>7.1713147410358573</v>
      </c>
      <c r="G102">
        <v>42</v>
      </c>
      <c r="H102">
        <v>19</v>
      </c>
      <c r="I102">
        <v>7.569721115537849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3"/>
      <c r="B103" t="s">
        <v>200</v>
      </c>
      <c r="C103" t="s">
        <v>201</v>
      </c>
      <c r="D103" t="s">
        <v>131</v>
      </c>
      <c r="E103">
        <v>7</v>
      </c>
      <c r="F103">
        <v>2.788844621513944</v>
      </c>
      <c r="G103">
        <v>39</v>
      </c>
      <c r="H103">
        <v>7</v>
      </c>
      <c r="I103">
        <v>2.788844621513944</v>
      </c>
      <c r="J103">
        <v>7</v>
      </c>
      <c r="K103">
        <v>2.788844621513944</v>
      </c>
      <c r="L103">
        <v>31</v>
      </c>
      <c r="M103">
        <v>12.350597609561749</v>
      </c>
      <c r="N103">
        <v>251</v>
      </c>
    </row>
    <row r="104" spans="1:14" x14ac:dyDescent="0.2">
      <c r="A104" s="3"/>
      <c r="B104" t="s">
        <v>202</v>
      </c>
      <c r="C104" t="s">
        <v>203</v>
      </c>
      <c r="D104" t="s">
        <v>52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3"/>
      <c r="B105" t="s">
        <v>204</v>
      </c>
      <c r="C105" t="s">
        <v>205</v>
      </c>
      <c r="D105" t="s">
        <v>28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3"/>
      <c r="B106" t="s">
        <v>206</v>
      </c>
      <c r="C106" t="s">
        <v>207</v>
      </c>
      <c r="D106" t="s">
        <v>23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3"/>
      <c r="B107" t="s">
        <v>208</v>
      </c>
      <c r="C107" t="s">
        <v>209</v>
      </c>
      <c r="D107" t="s">
        <v>52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3"/>
      <c r="B108" t="s">
        <v>210</v>
      </c>
      <c r="C108" t="s">
        <v>211</v>
      </c>
      <c r="D108" t="s">
        <v>46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3"/>
      <c r="B109" t="s">
        <v>212</v>
      </c>
      <c r="C109" t="s">
        <v>213</v>
      </c>
      <c r="D109" t="s">
        <v>214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3"/>
      <c r="B110" t="s">
        <v>215</v>
      </c>
      <c r="C110" t="s">
        <v>216</v>
      </c>
      <c r="D110" t="s">
        <v>131</v>
      </c>
      <c r="E110">
        <v>5</v>
      </c>
      <c r="F110">
        <v>1.9920318725099599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3"/>
      <c r="B111" t="s">
        <v>217</v>
      </c>
      <c r="C111" t="s">
        <v>186</v>
      </c>
      <c r="D111" t="s">
        <v>38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3"/>
      <c r="B112" t="s">
        <v>218</v>
      </c>
      <c r="C112" t="s">
        <v>219</v>
      </c>
      <c r="D112" t="s">
        <v>52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3"/>
      <c r="B113" t="s">
        <v>220</v>
      </c>
      <c r="C113" t="s">
        <v>221</v>
      </c>
      <c r="D113" t="s">
        <v>131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3"/>
      <c r="B114" t="s">
        <v>60</v>
      </c>
      <c r="C114" t="s">
        <v>222</v>
      </c>
      <c r="D114" t="s">
        <v>28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3"/>
      <c r="B115" t="s">
        <v>145</v>
      </c>
      <c r="C115" t="s">
        <v>223</v>
      </c>
      <c r="D115" t="s">
        <v>131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3"/>
      <c r="B116" t="s">
        <v>224</v>
      </c>
      <c r="C116" t="s">
        <v>225</v>
      </c>
      <c r="D116" t="s">
        <v>28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3"/>
      <c r="B117" t="s">
        <v>226</v>
      </c>
      <c r="C117" t="s">
        <v>227</v>
      </c>
      <c r="D117" t="s">
        <v>34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3"/>
      <c r="B118" t="s">
        <v>228</v>
      </c>
      <c r="C118" t="s">
        <v>229</v>
      </c>
      <c r="D118" t="s">
        <v>52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3"/>
      <c r="B119" t="s">
        <v>116</v>
      </c>
      <c r="C119" t="s">
        <v>230</v>
      </c>
      <c r="D119" t="s">
        <v>28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3"/>
      <c r="B120" t="s">
        <v>231</v>
      </c>
      <c r="C120" t="s">
        <v>232</v>
      </c>
      <c r="D120" t="s">
        <v>23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3"/>
      <c r="B121" t="s">
        <v>163</v>
      </c>
      <c r="C121" t="s">
        <v>233</v>
      </c>
      <c r="D121" t="s">
        <v>214</v>
      </c>
      <c r="E121">
        <v>18</v>
      </c>
      <c r="F121">
        <v>7.1713147410358573</v>
      </c>
      <c r="G121">
        <v>28</v>
      </c>
      <c r="H121">
        <v>22</v>
      </c>
      <c r="I121">
        <v>8.7649402390438258</v>
      </c>
      <c r="J121">
        <v>18</v>
      </c>
      <c r="K121">
        <v>7.1713147410358573</v>
      </c>
      <c r="L121">
        <v>31</v>
      </c>
      <c r="M121">
        <v>12.350597609561749</v>
      </c>
      <c r="N121">
        <v>251</v>
      </c>
    </row>
    <row r="122" spans="1:14" x14ac:dyDescent="0.2">
      <c r="A122" s="3"/>
      <c r="B122" t="s">
        <v>120</v>
      </c>
      <c r="C122" t="s">
        <v>234</v>
      </c>
      <c r="D122" t="s">
        <v>131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3"/>
      <c r="B123" t="s">
        <v>235</v>
      </c>
      <c r="C123" t="s">
        <v>236</v>
      </c>
      <c r="D123" t="s">
        <v>28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3"/>
      <c r="B124" t="s">
        <v>237</v>
      </c>
      <c r="C124" t="s">
        <v>238</v>
      </c>
      <c r="D124" t="s">
        <v>28</v>
      </c>
      <c r="E124">
        <v>5</v>
      </c>
      <c r="F124">
        <v>1.9920318725099599</v>
      </c>
      <c r="G124">
        <v>29</v>
      </c>
      <c r="H124">
        <v>5</v>
      </c>
      <c r="I124">
        <v>1.9920318725099599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3"/>
      <c r="B125" t="s">
        <v>172</v>
      </c>
      <c r="C125" t="s">
        <v>239</v>
      </c>
      <c r="D125" t="s">
        <v>52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3"/>
      <c r="B126" t="s">
        <v>240</v>
      </c>
      <c r="C126" t="s">
        <v>241</v>
      </c>
      <c r="D126" t="s">
        <v>52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3"/>
      <c r="B127" t="s">
        <v>242</v>
      </c>
      <c r="C127" t="s">
        <v>243</v>
      </c>
      <c r="D127" t="s">
        <v>28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3"/>
      <c r="B128" t="s">
        <v>244</v>
      </c>
      <c r="C128" t="s">
        <v>245</v>
      </c>
      <c r="D128" t="s">
        <v>28</v>
      </c>
      <c r="E128">
        <v>4</v>
      </c>
      <c r="F128">
        <v>1.593625498007968</v>
      </c>
      <c r="G128">
        <v>34</v>
      </c>
      <c r="H128">
        <v>5</v>
      </c>
      <c r="I128">
        <v>1.9920318725099599</v>
      </c>
      <c r="J128">
        <v>5</v>
      </c>
      <c r="K128">
        <v>1.9920318725099599</v>
      </c>
      <c r="L128">
        <v>31</v>
      </c>
      <c r="M128">
        <v>12.350597609561749</v>
      </c>
      <c r="N128">
        <v>251</v>
      </c>
    </row>
    <row r="129" spans="1:14" x14ac:dyDescent="0.2">
      <c r="A129" s="3"/>
      <c r="B129" t="s">
        <v>246</v>
      </c>
      <c r="C129" t="s">
        <v>247</v>
      </c>
      <c r="D129" t="s">
        <v>131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3"/>
      <c r="B130" t="s">
        <v>248</v>
      </c>
      <c r="C130" t="s">
        <v>249</v>
      </c>
      <c r="D130" t="s">
        <v>131</v>
      </c>
      <c r="E130">
        <v>4</v>
      </c>
      <c r="F130">
        <v>1.593625498007968</v>
      </c>
      <c r="G130">
        <v>34</v>
      </c>
      <c r="H130">
        <v>5</v>
      </c>
      <c r="I130">
        <v>1.9920318725099599</v>
      </c>
      <c r="J130">
        <v>5</v>
      </c>
      <c r="K130">
        <v>1.9920318725099599</v>
      </c>
      <c r="L130">
        <v>31</v>
      </c>
      <c r="M130">
        <v>12.350597609561749</v>
      </c>
      <c r="N130">
        <v>251</v>
      </c>
    </row>
    <row r="131" spans="1:14" x14ac:dyDescent="0.2">
      <c r="A131" s="3"/>
      <c r="B131" t="s">
        <v>250</v>
      </c>
      <c r="C131" t="s">
        <v>251</v>
      </c>
      <c r="D131" t="s">
        <v>214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3"/>
      <c r="B132" t="s">
        <v>252</v>
      </c>
      <c r="C132" t="s">
        <v>253</v>
      </c>
      <c r="D132" t="s">
        <v>23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3"/>
      <c r="B133" t="s">
        <v>99</v>
      </c>
      <c r="C133" t="s">
        <v>254</v>
      </c>
      <c r="D133" t="s">
        <v>28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3"/>
      <c r="B134" t="s">
        <v>255</v>
      </c>
      <c r="C134" t="s">
        <v>256</v>
      </c>
      <c r="D134" t="s">
        <v>34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3"/>
      <c r="B135" t="s">
        <v>257</v>
      </c>
      <c r="C135" t="s">
        <v>258</v>
      </c>
      <c r="D135" t="s">
        <v>131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3"/>
      <c r="B136" t="s">
        <v>259</v>
      </c>
      <c r="C136" t="s">
        <v>260</v>
      </c>
      <c r="D136" t="s">
        <v>131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3"/>
      <c r="B137" t="s">
        <v>261</v>
      </c>
      <c r="C137" t="s">
        <v>262</v>
      </c>
      <c r="D137" t="s">
        <v>214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3"/>
      <c r="B138" t="s">
        <v>263</v>
      </c>
      <c r="C138" t="s">
        <v>264</v>
      </c>
      <c r="D138" t="s">
        <v>28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3"/>
      <c r="B139" t="s">
        <v>265</v>
      </c>
      <c r="C139" t="s">
        <v>236</v>
      </c>
      <c r="D139" t="s">
        <v>34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3"/>
      <c r="B140" t="s">
        <v>102</v>
      </c>
      <c r="C140" t="s">
        <v>266</v>
      </c>
      <c r="D140" t="s">
        <v>131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3"/>
      <c r="B141" t="s">
        <v>267</v>
      </c>
      <c r="C141" t="s">
        <v>243</v>
      </c>
      <c r="D141" t="s">
        <v>34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3" t="s">
        <v>268</v>
      </c>
      <c r="B142" t="s">
        <v>269</v>
      </c>
      <c r="C142" t="s">
        <v>270</v>
      </c>
      <c r="D142" t="s">
        <v>30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3"/>
      <c r="B143" t="s">
        <v>271</v>
      </c>
      <c r="C143" t="s">
        <v>272</v>
      </c>
      <c r="D143" t="s">
        <v>52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3"/>
      <c r="B144" t="s">
        <v>273</v>
      </c>
      <c r="C144" t="s">
        <v>274</v>
      </c>
      <c r="D144" t="s">
        <v>52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3"/>
      <c r="B145" t="s">
        <v>275</v>
      </c>
      <c r="C145" t="s">
        <v>276</v>
      </c>
      <c r="D145" t="s">
        <v>38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3"/>
      <c r="B146" t="s">
        <v>277</v>
      </c>
      <c r="C146" t="s">
        <v>278</v>
      </c>
      <c r="D146" t="s">
        <v>52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3"/>
      <c r="B147" t="s">
        <v>279</v>
      </c>
      <c r="C147" t="s">
        <v>280</v>
      </c>
      <c r="D147" t="s">
        <v>30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3"/>
      <c r="B148" t="s">
        <v>281</v>
      </c>
      <c r="C148" t="s">
        <v>282</v>
      </c>
      <c r="D148" t="s">
        <v>46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3"/>
      <c r="B149" t="s">
        <v>283</v>
      </c>
      <c r="C149" t="s">
        <v>284</v>
      </c>
      <c r="D149" t="s">
        <v>131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3"/>
      <c r="B150" t="s">
        <v>285</v>
      </c>
      <c r="C150" t="s">
        <v>284</v>
      </c>
      <c r="D150" t="s">
        <v>131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3"/>
      <c r="B151" t="s">
        <v>286</v>
      </c>
      <c r="C151" t="s">
        <v>287</v>
      </c>
      <c r="D151" t="s">
        <v>28</v>
      </c>
      <c r="E151">
        <v>6</v>
      </c>
      <c r="F151">
        <v>0.6211180124223602</v>
      </c>
      <c r="G151">
        <v>100</v>
      </c>
      <c r="H151">
        <v>7</v>
      </c>
      <c r="I151">
        <v>0.72463768115942029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3"/>
      <c r="B152" t="s">
        <v>288</v>
      </c>
      <c r="C152" t="s">
        <v>289</v>
      </c>
      <c r="D152" t="s">
        <v>28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3"/>
      <c r="B153" t="s">
        <v>290</v>
      </c>
      <c r="C153" t="s">
        <v>291</v>
      </c>
      <c r="D153" t="s">
        <v>147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3"/>
      <c r="B154" t="s">
        <v>292</v>
      </c>
      <c r="C154" t="s">
        <v>270</v>
      </c>
      <c r="D154" t="s">
        <v>147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3"/>
      <c r="B155" t="s">
        <v>293</v>
      </c>
      <c r="C155" t="s">
        <v>294</v>
      </c>
      <c r="D155" t="s">
        <v>295</v>
      </c>
      <c r="E155">
        <v>10</v>
      </c>
      <c r="F155">
        <v>1.0351966873706</v>
      </c>
      <c r="G155">
        <v>284</v>
      </c>
      <c r="H155">
        <v>14</v>
      </c>
      <c r="I155">
        <v>1.449275362318841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3"/>
      <c r="B156" t="s">
        <v>296</v>
      </c>
      <c r="C156" t="s">
        <v>284</v>
      </c>
      <c r="D156" t="s">
        <v>30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3"/>
      <c r="B157" t="s">
        <v>297</v>
      </c>
      <c r="C157" t="s">
        <v>298</v>
      </c>
      <c r="D157" t="s">
        <v>28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3"/>
      <c r="B158" t="s">
        <v>299</v>
      </c>
      <c r="C158" t="s">
        <v>287</v>
      </c>
      <c r="D158" t="s">
        <v>131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3"/>
      <c r="B159" t="s">
        <v>300</v>
      </c>
      <c r="C159" t="s">
        <v>301</v>
      </c>
      <c r="D159" t="s">
        <v>30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3"/>
      <c r="B160" t="s">
        <v>302</v>
      </c>
      <c r="C160" t="s">
        <v>303</v>
      </c>
      <c r="D160" t="s">
        <v>28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3"/>
      <c r="B161" t="s">
        <v>304</v>
      </c>
      <c r="C161" t="s">
        <v>305</v>
      </c>
      <c r="D161" t="s">
        <v>136</v>
      </c>
      <c r="E161">
        <v>94</v>
      </c>
      <c r="F161">
        <v>9.7308488612836435</v>
      </c>
      <c r="G161">
        <v>284</v>
      </c>
      <c r="H161">
        <v>127</v>
      </c>
      <c r="I161">
        <v>13.14699792960662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3"/>
      <c r="B162" t="s">
        <v>306</v>
      </c>
      <c r="C162" t="s">
        <v>307</v>
      </c>
      <c r="D162" t="s">
        <v>46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3"/>
      <c r="B163" t="s">
        <v>308</v>
      </c>
      <c r="C163" t="s">
        <v>309</v>
      </c>
      <c r="D163" t="s">
        <v>38</v>
      </c>
      <c r="E163">
        <v>3</v>
      </c>
      <c r="F163">
        <v>0.31023784901758011</v>
      </c>
      <c r="G163">
        <v>15</v>
      </c>
      <c r="H163">
        <v>3</v>
      </c>
      <c r="I163">
        <v>0.31023784901758011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3"/>
      <c r="B164" t="s">
        <v>310</v>
      </c>
      <c r="C164" t="s">
        <v>311</v>
      </c>
      <c r="D164" t="s">
        <v>28</v>
      </c>
      <c r="E164">
        <v>8</v>
      </c>
      <c r="F164">
        <v>0.82815734989648038</v>
      </c>
      <c r="G164">
        <v>331</v>
      </c>
      <c r="H164">
        <v>11</v>
      </c>
      <c r="I164">
        <v>1.1387163561076601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3"/>
      <c r="B165" t="s">
        <v>312</v>
      </c>
      <c r="C165" t="s">
        <v>313</v>
      </c>
      <c r="D165" t="s">
        <v>131</v>
      </c>
      <c r="E165">
        <v>1</v>
      </c>
      <c r="F165">
        <v>0.10351966873706001</v>
      </c>
      <c r="G165">
        <v>220</v>
      </c>
      <c r="H165">
        <v>2</v>
      </c>
      <c r="I165">
        <v>0.20703933747412009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3"/>
      <c r="B166" t="s">
        <v>314</v>
      </c>
      <c r="C166" t="s">
        <v>270</v>
      </c>
      <c r="D166" t="s">
        <v>295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3"/>
      <c r="B167" t="s">
        <v>315</v>
      </c>
      <c r="C167" t="s">
        <v>316</v>
      </c>
      <c r="D167" t="s">
        <v>38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3"/>
      <c r="B168" t="s">
        <v>317</v>
      </c>
      <c r="C168" t="s">
        <v>318</v>
      </c>
      <c r="D168" t="s">
        <v>28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3"/>
      <c r="B169" t="s">
        <v>319</v>
      </c>
      <c r="C169" t="s">
        <v>320</v>
      </c>
      <c r="D169" t="s">
        <v>38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3"/>
      <c r="B170" t="s">
        <v>321</v>
      </c>
      <c r="C170" t="s">
        <v>270</v>
      </c>
      <c r="D170" t="s">
        <v>46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3"/>
      <c r="B171" t="s">
        <v>322</v>
      </c>
      <c r="C171" t="s">
        <v>270</v>
      </c>
      <c r="D171" t="s">
        <v>46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3"/>
      <c r="B172" t="s">
        <v>323</v>
      </c>
      <c r="C172" t="s">
        <v>291</v>
      </c>
      <c r="D172" t="s">
        <v>324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3"/>
      <c r="B173" t="s">
        <v>325</v>
      </c>
      <c r="C173" t="s">
        <v>326</v>
      </c>
      <c r="D173" t="s">
        <v>30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3"/>
      <c r="B174" t="s">
        <v>327</v>
      </c>
      <c r="C174" t="s">
        <v>328</v>
      </c>
      <c r="D174" t="s">
        <v>147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3"/>
      <c r="B175" t="s">
        <v>329</v>
      </c>
      <c r="C175" t="s">
        <v>330</v>
      </c>
      <c r="D175" t="s">
        <v>28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3"/>
      <c r="B176" t="s">
        <v>331</v>
      </c>
      <c r="C176" t="s">
        <v>332</v>
      </c>
      <c r="D176" t="s">
        <v>295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3"/>
      <c r="B177" t="s">
        <v>333</v>
      </c>
      <c r="C177" t="s">
        <v>334</v>
      </c>
      <c r="D177" t="s">
        <v>147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3"/>
      <c r="B178" t="s">
        <v>335</v>
      </c>
      <c r="C178" t="s">
        <v>336</v>
      </c>
      <c r="D178" t="s">
        <v>46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3"/>
      <c r="B179" t="s">
        <v>337</v>
      </c>
      <c r="C179" t="s">
        <v>338</v>
      </c>
      <c r="D179" t="s">
        <v>28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3"/>
      <c r="B180" t="s">
        <v>339</v>
      </c>
      <c r="C180" t="s">
        <v>340</v>
      </c>
      <c r="D180" t="s">
        <v>46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3"/>
      <c r="B181" t="s">
        <v>341</v>
      </c>
      <c r="C181" t="s">
        <v>270</v>
      </c>
      <c r="D181" t="s">
        <v>147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3"/>
      <c r="B182" t="s">
        <v>342</v>
      </c>
      <c r="C182" t="s">
        <v>343</v>
      </c>
      <c r="D182" t="s">
        <v>28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3"/>
      <c r="B183" t="s">
        <v>344</v>
      </c>
      <c r="C183" t="s">
        <v>345</v>
      </c>
      <c r="D183" t="s">
        <v>23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3"/>
      <c r="B184" t="s">
        <v>346</v>
      </c>
      <c r="C184" t="s">
        <v>347</v>
      </c>
      <c r="D184" t="s">
        <v>38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3"/>
      <c r="B185" t="s">
        <v>348</v>
      </c>
      <c r="C185" t="s">
        <v>349</v>
      </c>
      <c r="D185" t="s">
        <v>131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3"/>
      <c r="B186" t="s">
        <v>350</v>
      </c>
      <c r="C186" t="s">
        <v>305</v>
      </c>
      <c r="D186" t="s">
        <v>30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3"/>
      <c r="B187" t="s">
        <v>351</v>
      </c>
      <c r="C187" t="s">
        <v>289</v>
      </c>
      <c r="D187" t="s">
        <v>52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3"/>
      <c r="B188" t="s">
        <v>352</v>
      </c>
      <c r="C188" t="s">
        <v>353</v>
      </c>
      <c r="D188" t="s">
        <v>52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3"/>
      <c r="B189" t="s">
        <v>354</v>
      </c>
      <c r="C189" t="s">
        <v>355</v>
      </c>
      <c r="D189" t="s">
        <v>214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3"/>
      <c r="B190" t="s">
        <v>356</v>
      </c>
      <c r="C190" t="s">
        <v>357</v>
      </c>
      <c r="D190" t="s">
        <v>52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3"/>
      <c r="B191" t="s">
        <v>358</v>
      </c>
      <c r="C191" t="s">
        <v>291</v>
      </c>
      <c r="D191" t="s">
        <v>46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3"/>
      <c r="B192" t="s">
        <v>359</v>
      </c>
      <c r="C192" t="s">
        <v>360</v>
      </c>
      <c r="D192" t="s">
        <v>46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3"/>
      <c r="B193" t="s">
        <v>361</v>
      </c>
      <c r="C193" t="s">
        <v>362</v>
      </c>
      <c r="D193" t="s">
        <v>28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3"/>
      <c r="B194" t="s">
        <v>363</v>
      </c>
      <c r="C194" t="s">
        <v>364</v>
      </c>
      <c r="D194" t="s">
        <v>147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3"/>
      <c r="B195" t="s">
        <v>365</v>
      </c>
      <c r="C195" t="s">
        <v>366</v>
      </c>
      <c r="D195" t="s">
        <v>52</v>
      </c>
      <c r="E195">
        <v>4</v>
      </c>
      <c r="F195">
        <v>0.41407867494824019</v>
      </c>
      <c r="G195">
        <v>29</v>
      </c>
      <c r="H195">
        <v>4</v>
      </c>
      <c r="I195">
        <v>0.41407867494824019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3"/>
      <c r="B196" t="s">
        <v>367</v>
      </c>
      <c r="C196" t="s">
        <v>291</v>
      </c>
      <c r="D196" t="s">
        <v>38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3"/>
      <c r="B197" t="s">
        <v>368</v>
      </c>
      <c r="C197" t="s">
        <v>369</v>
      </c>
      <c r="D197" t="s">
        <v>52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3"/>
      <c r="B198" t="s">
        <v>370</v>
      </c>
      <c r="C198" t="s">
        <v>353</v>
      </c>
      <c r="D198" t="s">
        <v>28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3"/>
      <c r="B199" t="s">
        <v>371</v>
      </c>
      <c r="C199" t="s">
        <v>372</v>
      </c>
      <c r="D199" t="s">
        <v>28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3"/>
      <c r="B200" t="s">
        <v>373</v>
      </c>
      <c r="C200" t="s">
        <v>374</v>
      </c>
      <c r="D200" t="s">
        <v>52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3"/>
      <c r="B201" t="s">
        <v>375</v>
      </c>
      <c r="C201" t="s">
        <v>270</v>
      </c>
      <c r="D201" t="s">
        <v>324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3"/>
      <c r="B202" t="s">
        <v>376</v>
      </c>
      <c r="C202" t="s">
        <v>270</v>
      </c>
      <c r="D202" t="s">
        <v>46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3"/>
      <c r="B203" t="s">
        <v>377</v>
      </c>
      <c r="C203" t="s">
        <v>270</v>
      </c>
      <c r="D203" t="s">
        <v>147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3"/>
      <c r="B204" t="s">
        <v>378</v>
      </c>
      <c r="C204" t="s">
        <v>379</v>
      </c>
      <c r="D204" t="s">
        <v>147</v>
      </c>
      <c r="E204">
        <v>8</v>
      </c>
      <c r="F204">
        <v>0.82815734989648038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3"/>
      <c r="B205" t="s">
        <v>380</v>
      </c>
      <c r="C205" t="s">
        <v>291</v>
      </c>
      <c r="D205" t="s">
        <v>30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3"/>
      <c r="B206" t="s">
        <v>381</v>
      </c>
      <c r="C206" t="s">
        <v>382</v>
      </c>
      <c r="D206" t="s">
        <v>38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3"/>
      <c r="B207" t="s">
        <v>383</v>
      </c>
      <c r="C207" t="s">
        <v>384</v>
      </c>
      <c r="D207" t="s">
        <v>131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3"/>
      <c r="B208" t="s">
        <v>385</v>
      </c>
      <c r="C208" t="s">
        <v>305</v>
      </c>
      <c r="D208" t="s">
        <v>131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3"/>
      <c r="B209" t="s">
        <v>386</v>
      </c>
      <c r="C209" t="s">
        <v>270</v>
      </c>
      <c r="D209" t="s">
        <v>46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3"/>
      <c r="B210" t="s">
        <v>387</v>
      </c>
      <c r="C210" t="s">
        <v>291</v>
      </c>
      <c r="D210" t="s">
        <v>147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3"/>
      <c r="B211" t="s">
        <v>388</v>
      </c>
      <c r="C211" t="s">
        <v>362</v>
      </c>
      <c r="D211" t="s">
        <v>52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3"/>
      <c r="B212" t="s">
        <v>389</v>
      </c>
      <c r="C212" t="s">
        <v>274</v>
      </c>
      <c r="D212" t="s">
        <v>28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3"/>
      <c r="B213" t="s">
        <v>390</v>
      </c>
      <c r="C213" t="s">
        <v>294</v>
      </c>
      <c r="D213" t="s">
        <v>46</v>
      </c>
      <c r="E213">
        <v>1</v>
      </c>
      <c r="F213">
        <v>0.10351966873706001</v>
      </c>
      <c r="G213">
        <v>214</v>
      </c>
      <c r="H213">
        <v>2</v>
      </c>
      <c r="I213">
        <v>0.20703933747412009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3"/>
      <c r="B214" t="s">
        <v>391</v>
      </c>
      <c r="C214" t="s">
        <v>336</v>
      </c>
      <c r="D214" t="s">
        <v>46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3"/>
      <c r="B215" t="s">
        <v>392</v>
      </c>
      <c r="C215" t="s">
        <v>318</v>
      </c>
      <c r="D215" t="s">
        <v>30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3"/>
      <c r="B216" t="s">
        <v>393</v>
      </c>
      <c r="C216" t="s">
        <v>394</v>
      </c>
      <c r="D216" t="s">
        <v>46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3"/>
      <c r="B217" t="s">
        <v>395</v>
      </c>
      <c r="C217" t="s">
        <v>396</v>
      </c>
      <c r="D217" t="s">
        <v>38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3"/>
      <c r="B218" t="s">
        <v>397</v>
      </c>
      <c r="C218" t="s">
        <v>311</v>
      </c>
      <c r="D218" t="s">
        <v>52</v>
      </c>
      <c r="E218">
        <v>24</v>
      </c>
      <c r="F218">
        <v>2.4844720496894408</v>
      </c>
      <c r="G218">
        <v>178</v>
      </c>
      <c r="H218">
        <v>37</v>
      </c>
      <c r="I218">
        <v>3.8302277432712222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3"/>
      <c r="B219" t="s">
        <v>398</v>
      </c>
      <c r="C219" t="s">
        <v>372</v>
      </c>
      <c r="D219" t="s">
        <v>52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3"/>
      <c r="B220" t="s">
        <v>399</v>
      </c>
      <c r="C220" t="s">
        <v>347</v>
      </c>
      <c r="D220" t="s">
        <v>46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3"/>
      <c r="B221" t="s">
        <v>400</v>
      </c>
      <c r="C221" t="s">
        <v>291</v>
      </c>
      <c r="D221" t="s">
        <v>324</v>
      </c>
      <c r="E221">
        <v>2</v>
      </c>
      <c r="F221">
        <v>0.20703933747412009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3"/>
      <c r="B222" t="s">
        <v>401</v>
      </c>
      <c r="C222" t="s">
        <v>402</v>
      </c>
      <c r="D222" t="s">
        <v>46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3"/>
      <c r="B223" t="s">
        <v>403</v>
      </c>
      <c r="C223" t="s">
        <v>291</v>
      </c>
      <c r="D223" t="s">
        <v>46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3"/>
      <c r="B224" t="s">
        <v>404</v>
      </c>
      <c r="C224" t="s">
        <v>326</v>
      </c>
      <c r="D224" t="s">
        <v>28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3"/>
      <c r="B225" t="s">
        <v>405</v>
      </c>
      <c r="C225" t="s">
        <v>316</v>
      </c>
      <c r="D225" t="s">
        <v>46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3"/>
      <c r="B226" t="s">
        <v>406</v>
      </c>
      <c r="C226" t="s">
        <v>303</v>
      </c>
      <c r="D226" t="s">
        <v>52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3"/>
      <c r="B227" t="s">
        <v>407</v>
      </c>
      <c r="C227" t="s">
        <v>408</v>
      </c>
      <c r="D227" t="s">
        <v>23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3"/>
      <c r="B228" t="s">
        <v>409</v>
      </c>
      <c r="C228" t="s">
        <v>374</v>
      </c>
      <c r="D228" t="s">
        <v>46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3"/>
      <c r="B229" t="s">
        <v>410</v>
      </c>
      <c r="C229" t="s">
        <v>313</v>
      </c>
      <c r="D229" t="s">
        <v>136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3"/>
      <c r="B230" t="s">
        <v>411</v>
      </c>
      <c r="C230" t="s">
        <v>270</v>
      </c>
      <c r="D230" t="s">
        <v>46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3"/>
      <c r="B231" t="s">
        <v>412</v>
      </c>
      <c r="C231" t="s">
        <v>413</v>
      </c>
      <c r="D231" t="s">
        <v>131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3" t="s">
        <v>414</v>
      </c>
      <c r="B232" t="s">
        <v>415</v>
      </c>
      <c r="C232" t="s">
        <v>416</v>
      </c>
      <c r="D232" t="s">
        <v>23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3"/>
      <c r="B233" t="s">
        <v>417</v>
      </c>
      <c r="C233" t="s">
        <v>418</v>
      </c>
      <c r="D233" t="s">
        <v>52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3"/>
      <c r="B234" t="s">
        <v>419</v>
      </c>
      <c r="C234" t="s">
        <v>420</v>
      </c>
      <c r="D234" t="s">
        <v>28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3"/>
      <c r="B235" t="s">
        <v>421</v>
      </c>
      <c r="C235" t="s">
        <v>422</v>
      </c>
      <c r="D235" t="s">
        <v>214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3"/>
      <c r="B236" t="s">
        <v>423</v>
      </c>
      <c r="C236" t="s">
        <v>424</v>
      </c>
      <c r="D236" t="s">
        <v>28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3"/>
      <c r="B237" t="s">
        <v>425</v>
      </c>
      <c r="C237" t="s">
        <v>426</v>
      </c>
      <c r="D237" t="s">
        <v>147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3"/>
      <c r="B238" t="s">
        <v>427</v>
      </c>
      <c r="C238" t="s">
        <v>428</v>
      </c>
      <c r="D238" t="s">
        <v>28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3"/>
      <c r="B239" t="s">
        <v>429</v>
      </c>
      <c r="C239" t="s">
        <v>416</v>
      </c>
      <c r="D239" t="s">
        <v>46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3"/>
      <c r="B240" t="s">
        <v>430</v>
      </c>
      <c r="C240" t="s">
        <v>431</v>
      </c>
      <c r="D240" t="s">
        <v>38</v>
      </c>
      <c r="E240">
        <v>4</v>
      </c>
      <c r="F240">
        <v>0.1729355814958928</v>
      </c>
      <c r="G240">
        <v>13</v>
      </c>
      <c r="H240">
        <v>5</v>
      </c>
      <c r="I240">
        <v>0.21616947686986601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3"/>
      <c r="B241" t="s">
        <v>432</v>
      </c>
      <c r="C241" t="s">
        <v>433</v>
      </c>
      <c r="D241" t="s">
        <v>38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3"/>
      <c r="B242" t="s">
        <v>434</v>
      </c>
      <c r="C242" t="s">
        <v>435</v>
      </c>
      <c r="D242" t="s">
        <v>38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3"/>
      <c r="B243" t="s">
        <v>436</v>
      </c>
      <c r="C243" t="s">
        <v>437</v>
      </c>
      <c r="D243" t="s">
        <v>28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3"/>
      <c r="B244" t="s">
        <v>438</v>
      </c>
      <c r="C244" t="s">
        <v>435</v>
      </c>
      <c r="D244" t="s">
        <v>38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3"/>
      <c r="B245" t="s">
        <v>439</v>
      </c>
      <c r="C245" t="s">
        <v>440</v>
      </c>
      <c r="D245" t="s">
        <v>46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3"/>
      <c r="B246" t="s">
        <v>441</v>
      </c>
      <c r="C246" t="s">
        <v>418</v>
      </c>
      <c r="D246" t="s">
        <v>28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3"/>
      <c r="B247" t="s">
        <v>442</v>
      </c>
      <c r="C247" t="s">
        <v>443</v>
      </c>
      <c r="D247" t="s">
        <v>28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3"/>
      <c r="B248" t="s">
        <v>444</v>
      </c>
      <c r="C248" t="s">
        <v>433</v>
      </c>
      <c r="D248" t="s">
        <v>147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3"/>
      <c r="B249" t="s">
        <v>445</v>
      </c>
      <c r="C249" t="s">
        <v>446</v>
      </c>
      <c r="D249" t="s">
        <v>38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3"/>
      <c r="B250" t="s">
        <v>447</v>
      </c>
      <c r="C250" t="s">
        <v>448</v>
      </c>
      <c r="D250" t="s">
        <v>28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3"/>
      <c r="B251" t="s">
        <v>449</v>
      </c>
      <c r="C251" t="s">
        <v>422</v>
      </c>
      <c r="D251" t="s">
        <v>46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3"/>
      <c r="B252" t="s">
        <v>450</v>
      </c>
      <c r="C252" t="s">
        <v>446</v>
      </c>
      <c r="D252" t="s">
        <v>147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3"/>
      <c r="B253" t="s">
        <v>451</v>
      </c>
      <c r="C253" t="s">
        <v>452</v>
      </c>
      <c r="D253" t="s">
        <v>131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3"/>
      <c r="B254" t="s">
        <v>453</v>
      </c>
      <c r="C254" t="s">
        <v>454</v>
      </c>
      <c r="D254" t="s">
        <v>28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3"/>
      <c r="B255" t="s">
        <v>455</v>
      </c>
      <c r="C255" t="s">
        <v>456</v>
      </c>
      <c r="D255" t="s">
        <v>147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3"/>
      <c r="B256" t="s">
        <v>457</v>
      </c>
      <c r="C256" t="s">
        <v>458</v>
      </c>
      <c r="D256" t="s">
        <v>28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3"/>
      <c r="B257" t="s">
        <v>459</v>
      </c>
      <c r="C257" t="s">
        <v>460</v>
      </c>
      <c r="D257" t="s">
        <v>214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3"/>
      <c r="B258" t="s">
        <v>461</v>
      </c>
      <c r="C258" t="s">
        <v>440</v>
      </c>
      <c r="D258" t="s">
        <v>214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:A46"/>
    <mergeCell ref="A47:A65"/>
    <mergeCell ref="A66:A90"/>
    <mergeCell ref="A91:A141"/>
    <mergeCell ref="A142:A231"/>
    <mergeCell ref="A232:A2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2021-01-26T08:02:13Z</dcterms:created>
  <dcterms:modified xsi:type="dcterms:W3CDTF">2021-01-26T08:05:46Z</dcterms:modified>
</cp:coreProperties>
</file>