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AlgoTrading\notebooks\"/>
    </mc:Choice>
  </mc:AlternateContent>
  <xr:revisionPtr revIDLastSave="0" documentId="13_ncr:1_{A7940927-D798-4563-AEBE-611856D803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ption Chain" sheetId="2" r:id="rId1"/>
    <sheet name="lookup" sheetId="4" state="hidden" r:id="rId2"/>
    <sheet name="OC Profile" sheetId="3" r:id="rId3"/>
  </sheets>
  <calcPr calcId="191029"/>
</workbook>
</file>

<file path=xl/calcChain.xml><?xml version="1.0" encoding="utf-8"?>
<calcChain xmlns="http://schemas.openxmlformats.org/spreadsheetml/2006/main">
  <c r="O4" i="2" l="1"/>
  <c r="AC2" i="2"/>
  <c r="Z2" i="2"/>
  <c r="D2" i="2"/>
  <c r="A2" i="2"/>
  <c r="AB2" i="2"/>
  <c r="R7" i="4" s="1"/>
  <c r="B2" i="2"/>
  <c r="R6" i="4" s="1"/>
  <c r="A6" i="3"/>
  <c r="A5" i="3"/>
  <c r="A4" i="3"/>
  <c r="AB1" i="2"/>
  <c r="R5" i="4" s="1"/>
  <c r="B1" i="2"/>
  <c r="R4" i="4" s="1"/>
  <c r="K6" i="3" l="1"/>
  <c r="K5" i="3"/>
  <c r="K4" i="3"/>
  <c r="I6" i="3"/>
  <c r="I5" i="3"/>
  <c r="I4" i="3"/>
  <c r="G6" i="3"/>
  <c r="G5" i="3"/>
  <c r="G4" i="3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E6" i="3"/>
  <c r="E5" i="3"/>
  <c r="D7" i="2" s="1"/>
  <c r="E4" i="3"/>
  <c r="C6" i="3"/>
  <c r="C5" i="3"/>
  <c r="C4" i="3"/>
  <c r="D4" i="3" s="1"/>
  <c r="A7" i="2"/>
  <c r="Z7" i="2" l="1"/>
  <c r="AC7" i="2"/>
  <c r="Z6" i="2"/>
  <c r="F4" i="3"/>
  <c r="D6" i="2"/>
  <c r="B4" i="3"/>
  <c r="N4" i="3" s="1"/>
  <c r="A6" i="2"/>
  <c r="AC6" i="2"/>
  <c r="Z3" i="2"/>
  <c r="AB4" i="2"/>
  <c r="AB3" i="2"/>
  <c r="Z4" i="2"/>
  <c r="AC3" i="2"/>
  <c r="B5" i="3"/>
  <c r="N5" i="3" s="1"/>
  <c r="A4" i="2"/>
  <c r="D5" i="3"/>
  <c r="B4" i="2"/>
  <c r="D6" i="3"/>
  <c r="B3" i="2"/>
  <c r="B6" i="3"/>
  <c r="N6" i="3" s="1"/>
  <c r="A3" i="2"/>
  <c r="F5" i="3"/>
  <c r="D4" i="2"/>
  <c r="AC4" i="2"/>
  <c r="F6" i="3"/>
  <c r="D3" i="2"/>
  <c r="H4" i="3"/>
  <c r="J5" i="3"/>
  <c r="H5" i="3"/>
  <c r="H6" i="3"/>
  <c r="J4" i="3"/>
  <c r="L4" i="3"/>
  <c r="L6" i="3"/>
  <c r="J6" i="3"/>
  <c r="L5" i="3"/>
  <c r="O5" i="3" l="1"/>
  <c r="O6" i="3"/>
  <c r="O4" i="3"/>
</calcChain>
</file>

<file path=xl/sharedStrings.xml><?xml version="1.0" encoding="utf-8"?>
<sst xmlns="http://schemas.openxmlformats.org/spreadsheetml/2006/main" count="76" uniqueCount="32">
  <si>
    <t>CALL</t>
  </si>
  <si>
    <t>PUT</t>
  </si>
  <si>
    <t>OI</t>
  </si>
  <si>
    <t>CHNG
IN OI</t>
  </si>
  <si>
    <t>% CHNG
IN OI</t>
  </si>
  <si>
    <t>IV</t>
  </si>
  <si>
    <t>LTP</t>
  </si>
  <si>
    <t>CHNG
IN LTP</t>
  </si>
  <si>
    <t>% CHNG
IN LTP</t>
  </si>
  <si>
    <t>STRIKE</t>
  </si>
  <si>
    <t>VOLUME</t>
  </si>
  <si>
    <t>ASK</t>
  </si>
  <si>
    <t>ASK
QTY</t>
  </si>
  <si>
    <t>BID</t>
  </si>
  <si>
    <t>BID
QTY</t>
  </si>
  <si>
    <t>BUY
QTY</t>
  </si>
  <si>
    <t>SELL
QTY</t>
  </si>
  <si>
    <t>SUPPORT/RESISTANCE PROFILE</t>
  </si>
  <si>
    <t>PUT OTM // MIRROR</t>
  </si>
  <si>
    <t>CALL // RESISTANCE</t>
  </si>
  <si>
    <t>PUT // SUPPORT</t>
  </si>
  <si>
    <t>RESISTANCE</t>
  </si>
  <si>
    <t>SUPPORT</t>
  </si>
  <si>
    <r>
      <t xml:space="preserve">Reversal Value
</t>
    </r>
    <r>
      <rPr>
        <b/>
        <sz val="10"/>
        <color theme="0"/>
        <rFont val="Aptos Display"/>
        <family val="2"/>
      </rPr>
      <t>(consider near values)</t>
    </r>
  </si>
  <si>
    <t>CE</t>
  </si>
  <si>
    <t>PE</t>
  </si>
  <si>
    <t>VALUE</t>
  </si>
  <si>
    <t>OI DIFF</t>
  </si>
  <si>
    <t>VOL DIFF</t>
  </si>
  <si>
    <t>NEAR CE</t>
  </si>
  <si>
    <t>NEAR PE</t>
  </si>
  <si>
    <r>
      <t xml:space="preserve">S/R Value
</t>
    </r>
    <r>
      <rPr>
        <b/>
        <sz val="10"/>
        <color theme="0"/>
        <rFont val="Aptos Display"/>
        <family val="2"/>
      </rPr>
      <t>(min. of the three metric)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</si>
</sst>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&quot;₹&quot;\ * #,##0_ ;_ &quot;₹&quot;\ * \-#,##0_ ;_ &quot;₹&quot;\ * &quot;-&quot;??_ ;_ @_ "/>
    <numFmt numFmtId="165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 Display"/>
      <family val="2"/>
    </font>
    <font>
      <b/>
      <sz val="12"/>
      <color theme="1"/>
      <name val="Aptos Display"/>
      <family val="2"/>
    </font>
    <font>
      <b/>
      <sz val="12"/>
      <color theme="0"/>
      <name val="Aptos Display"/>
      <family val="2"/>
    </font>
    <font>
      <b/>
      <sz val="11"/>
      <color theme="4" tint="-0.499984740745262"/>
      <name val="Aptos"/>
      <family val="2"/>
    </font>
    <font>
      <b/>
      <sz val="11"/>
      <color theme="1"/>
      <name val="Aptos"/>
      <family val="2"/>
    </font>
    <font>
      <b/>
      <sz val="16"/>
      <color theme="0"/>
      <name val="Aptos Display"/>
      <family val="2"/>
    </font>
    <font>
      <b/>
      <sz val="16"/>
      <color theme="1"/>
      <name val="Aptos Display"/>
      <family val="2"/>
    </font>
    <font>
      <b/>
      <sz val="10"/>
      <color theme="0"/>
      <name val="Aptos Display"/>
      <family val="2"/>
    </font>
    <font>
      <b/>
      <sz val="11"/>
      <color theme="1"/>
      <name val="Calibri"/>
      <family val="2"/>
      <scheme val="minor"/>
    </font>
    <font>
      <b/>
      <sz val="9"/>
      <color theme="9" tint="-0.249977111117893"/>
      <name val="Aptos"/>
      <family val="2"/>
    </font>
    <font>
      <sz val="9"/>
      <color theme="1"/>
      <name val="Aptos"/>
      <family val="2"/>
    </font>
    <font>
      <sz val="9"/>
      <color theme="9" tint="-0.249977111117893"/>
      <name val="Aptos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4" fontId="2" fillId="0" borderId="0" xfId="2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0" fontId="2" fillId="0" borderId="1" xfId="3" applyNumberFormat="1" applyFont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44" fontId="2" fillId="2" borderId="1" xfId="2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3" fillId="5" borderId="1" xfId="2" applyNumberFormat="1" applyFont="1" applyFill="1" applyBorder="1" applyAlignment="1">
      <alignment horizontal="center" vertical="center"/>
    </xf>
    <xf numFmtId="44" fontId="6" fillId="2" borderId="1" xfId="2" applyFont="1" applyFill="1" applyBorder="1" applyAlignment="1">
      <alignment horizontal="center" vertical="center"/>
    </xf>
    <xf numFmtId="44" fontId="6" fillId="0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 wrapText="1"/>
    </xf>
    <xf numFmtId="0" fontId="4" fillId="3" borderId="1" xfId="3" applyNumberFormat="1" applyFont="1" applyFill="1" applyBorder="1" applyAlignment="1">
      <alignment horizontal="center" vertical="center" wrapText="1"/>
    </xf>
    <xf numFmtId="0" fontId="4" fillId="3" borderId="1" xfId="2" applyNumberFormat="1" applyFont="1" applyFill="1" applyBorder="1" applyAlignment="1">
      <alignment horizontal="center" vertical="center"/>
    </xf>
    <xf numFmtId="0" fontId="4" fillId="3" borderId="1" xfId="2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/>
    </xf>
    <xf numFmtId="0" fontId="2" fillId="0" borderId="0" xfId="3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3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0" fontId="0" fillId="0" borderId="1" xfId="0" applyNumberFormat="1" applyBorder="1"/>
    <xf numFmtId="43" fontId="0" fillId="0" borderId="1" xfId="0" applyNumberFormat="1" applyBorder="1"/>
    <xf numFmtId="44" fontId="0" fillId="0" borderId="1" xfId="0" applyNumberFormat="1" applyBorder="1"/>
    <xf numFmtId="44" fontId="0" fillId="0" borderId="1" xfId="2" applyFont="1" applyBorder="1"/>
    <xf numFmtId="165" fontId="0" fillId="0" borderId="1" xfId="1" applyNumberFormat="1" applyFont="1" applyBorder="1"/>
    <xf numFmtId="0" fontId="4" fillId="3" borderId="13" xfId="1" applyNumberFormat="1" applyFont="1" applyFill="1" applyBorder="1" applyAlignment="1">
      <alignment horizontal="center" vertical="center"/>
    </xf>
    <xf numFmtId="0" fontId="4" fillId="3" borderId="14" xfId="1" applyNumberFormat="1" applyFont="1" applyFill="1" applyBorder="1" applyAlignment="1">
      <alignment horizontal="center" vertical="center"/>
    </xf>
    <xf numFmtId="0" fontId="4" fillId="3" borderId="14" xfId="1" applyNumberFormat="1" applyFont="1" applyFill="1" applyBorder="1" applyAlignment="1">
      <alignment horizontal="center" vertical="center" wrapText="1"/>
    </xf>
    <xf numFmtId="0" fontId="4" fillId="3" borderId="15" xfId="1" applyNumberFormat="1" applyFont="1" applyFill="1" applyBorder="1" applyAlignment="1">
      <alignment horizontal="center" vertical="center"/>
    </xf>
    <xf numFmtId="164" fontId="7" fillId="0" borderId="3" xfId="2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164" fontId="7" fillId="0" borderId="11" xfId="2" applyNumberFormat="1" applyFont="1" applyBorder="1" applyAlignment="1">
      <alignment horizontal="center" vertical="center"/>
    </xf>
    <xf numFmtId="164" fontId="7" fillId="0" borderId="17" xfId="2" applyNumberFormat="1" applyFont="1" applyBorder="1" applyAlignment="1">
      <alignment horizontal="center" vertical="center"/>
    </xf>
    <xf numFmtId="164" fontId="7" fillId="0" borderId="9" xfId="2" applyNumberFormat="1" applyFont="1" applyBorder="1" applyAlignment="1">
      <alignment horizontal="center" vertical="center"/>
    </xf>
    <xf numFmtId="164" fontId="7" fillId="0" borderId="12" xfId="2" applyNumberFormat="1" applyFont="1" applyBorder="1" applyAlignment="1">
      <alignment horizontal="center" vertical="center"/>
    </xf>
    <xf numFmtId="164" fontId="7" fillId="0" borderId="6" xfId="2" applyNumberFormat="1" applyFont="1" applyBorder="1" applyAlignment="1">
      <alignment horizontal="center" vertical="center"/>
    </xf>
    <xf numFmtId="164" fontId="7" fillId="0" borderId="7" xfId="2" applyNumberFormat="1" applyFont="1" applyBorder="1" applyAlignment="1">
      <alignment horizontal="center" vertical="center"/>
    </xf>
    <xf numFmtId="165" fontId="2" fillId="9" borderId="16" xfId="1" applyNumberFormat="1" applyFont="1" applyFill="1" applyBorder="1" applyAlignment="1">
      <alignment horizontal="center" vertical="center"/>
    </xf>
    <xf numFmtId="165" fontId="2" fillId="9" borderId="3" xfId="1" applyNumberFormat="1" applyFont="1" applyFill="1" applyBorder="1" applyAlignment="1">
      <alignment horizontal="center" vertical="center"/>
    </xf>
    <xf numFmtId="165" fontId="2" fillId="10" borderId="8" xfId="1" applyNumberFormat="1" applyFont="1" applyFill="1" applyBorder="1" applyAlignment="1">
      <alignment horizontal="center" vertical="center"/>
    </xf>
    <xf numFmtId="165" fontId="2" fillId="10" borderId="1" xfId="1" applyNumberFormat="1" applyFont="1" applyFill="1" applyBorder="1" applyAlignment="1">
      <alignment horizontal="center" vertical="center"/>
    </xf>
    <xf numFmtId="165" fontId="2" fillId="7" borderId="10" xfId="1" applyNumberFormat="1" applyFont="1" applyFill="1" applyBorder="1" applyAlignment="1">
      <alignment horizontal="center" vertical="center"/>
    </xf>
    <xf numFmtId="165" fontId="2" fillId="7" borderId="11" xfId="1" applyNumberFormat="1" applyFont="1" applyFill="1" applyBorder="1" applyAlignment="1">
      <alignment horizontal="center" vertical="center"/>
    </xf>
    <xf numFmtId="165" fontId="2" fillId="11" borderId="5" xfId="1" applyNumberFormat="1" applyFont="1" applyFill="1" applyBorder="1" applyAlignment="1">
      <alignment horizontal="center" vertical="center"/>
    </xf>
    <xf numFmtId="165" fontId="2" fillId="11" borderId="6" xfId="1" applyNumberFormat="1" applyFont="1" applyFill="1" applyBorder="1" applyAlignment="1">
      <alignment horizontal="center" vertical="center"/>
    </xf>
    <xf numFmtId="165" fontId="2" fillId="12" borderId="16" xfId="1" applyNumberFormat="1" applyFont="1" applyFill="1" applyBorder="1" applyAlignment="1">
      <alignment horizontal="center" vertical="center"/>
    </xf>
    <xf numFmtId="165" fontId="2" fillId="12" borderId="3" xfId="1" applyNumberFormat="1" applyFont="1" applyFill="1" applyBorder="1" applyAlignment="1">
      <alignment horizontal="center" vertical="center"/>
    </xf>
    <xf numFmtId="165" fontId="2" fillId="6" borderId="18" xfId="1" applyNumberFormat="1" applyFont="1" applyFill="1" applyBorder="1" applyAlignment="1">
      <alignment horizontal="center" vertical="center"/>
    </xf>
    <xf numFmtId="165" fontId="2" fillId="6" borderId="19" xfId="1" applyNumberFormat="1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23" xfId="0" applyFont="1" applyFill="1" applyBorder="1" applyAlignment="1">
      <alignment horizontal="center" vertical="center"/>
    </xf>
    <xf numFmtId="164" fontId="2" fillId="11" borderId="24" xfId="2" applyNumberFormat="1" applyFont="1" applyFill="1" applyBorder="1" applyAlignment="1">
      <alignment horizontal="center" vertical="center"/>
    </xf>
    <xf numFmtId="164" fontId="2" fillId="12" borderId="20" xfId="2" applyNumberFormat="1" applyFont="1" applyFill="1" applyBorder="1" applyAlignment="1">
      <alignment horizontal="center" vertical="center"/>
    </xf>
    <xf numFmtId="164" fontId="2" fillId="6" borderId="25" xfId="2" applyNumberFormat="1" applyFont="1" applyFill="1" applyBorder="1" applyAlignment="1">
      <alignment horizontal="center" vertical="center"/>
    </xf>
    <xf numFmtId="164" fontId="2" fillId="9" borderId="26" xfId="2" applyNumberFormat="1" applyFont="1" applyFill="1" applyBorder="1" applyAlignment="1">
      <alignment horizontal="center" vertical="center"/>
    </xf>
    <xf numFmtId="164" fontId="2" fillId="10" borderId="27" xfId="2" applyNumberFormat="1" applyFont="1" applyFill="1" applyBorder="1" applyAlignment="1">
      <alignment horizontal="center" vertical="center"/>
    </xf>
    <xf numFmtId="164" fontId="2" fillId="7" borderId="28" xfId="2" applyNumberFormat="1" applyFont="1" applyFill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3" applyNumberFormat="1" applyFon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65" fontId="4" fillId="14" borderId="1" xfId="1" applyNumberFormat="1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10" fontId="4" fillId="0" borderId="2" xfId="3" applyNumberFormat="1" applyFont="1" applyBorder="1" applyAlignment="1">
      <alignment horizontal="center" vertical="center"/>
    </xf>
    <xf numFmtId="0" fontId="4" fillId="0" borderId="2" xfId="3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2" applyNumberFormat="1" applyFont="1" applyBorder="1" applyAlignment="1">
      <alignment horizontal="center" vertical="center"/>
    </xf>
    <xf numFmtId="0" fontId="4" fillId="0" borderId="32" xfId="2" applyNumberFormat="1" applyFont="1" applyBorder="1" applyAlignment="1">
      <alignment horizontal="center" vertical="center"/>
    </xf>
    <xf numFmtId="0" fontId="4" fillId="0" borderId="34" xfId="2" applyNumberFormat="1" applyFont="1" applyBorder="1" applyAlignment="1">
      <alignment horizontal="center" vertical="center"/>
    </xf>
    <xf numFmtId="0" fontId="4" fillId="0" borderId="33" xfId="2" applyNumberFormat="1" applyFont="1" applyBorder="1" applyAlignment="1">
      <alignment horizontal="center" vertical="center"/>
    </xf>
    <xf numFmtId="0" fontId="4" fillId="0" borderId="35" xfId="2" applyNumberFormat="1" applyFont="1" applyBorder="1" applyAlignment="1">
      <alignment horizontal="center" vertical="center"/>
    </xf>
    <xf numFmtId="44" fontId="4" fillId="0" borderId="30" xfId="2" applyFont="1" applyBorder="1" applyAlignment="1">
      <alignment horizontal="center" vertical="center"/>
    </xf>
    <xf numFmtId="22" fontId="3" fillId="0" borderId="28" xfId="2" applyNumberFormat="1" applyFont="1" applyBorder="1" applyAlignment="1">
      <alignment horizontal="center" vertical="center"/>
    </xf>
    <xf numFmtId="2" fontId="4" fillId="0" borderId="30" xfId="2" applyNumberFormat="1" applyFont="1" applyBorder="1" applyAlignment="1">
      <alignment horizontal="center" vertical="center"/>
    </xf>
    <xf numFmtId="2" fontId="4" fillId="0" borderId="28" xfId="2" applyNumberFormat="1" applyFont="1" applyBorder="1" applyAlignment="1">
      <alignment horizontal="center" vertical="center"/>
    </xf>
    <xf numFmtId="165" fontId="4" fillId="15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2" applyNumberFormat="1" applyFont="1" applyFill="1" applyBorder="1" applyAlignment="1">
      <alignment horizontal="center" vertical="center"/>
    </xf>
    <xf numFmtId="0" fontId="5" fillId="4" borderId="3" xfId="2" applyNumberFormat="1" applyFont="1" applyFill="1" applyBorder="1" applyAlignment="1">
      <alignment horizontal="center" vertical="center"/>
    </xf>
    <xf numFmtId="0" fontId="5" fillId="4" borderId="1" xfId="2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4" fillId="0" borderId="1" xfId="1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65" fontId="14" fillId="0" borderId="2" xfId="1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2"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B12D-0C0E-4681-9304-8C096CCB0934}">
  <dimension ref="A1:AC53"/>
  <sheetViews>
    <sheetView tabSelected="1" zoomScale="80" zoomScaleNormal="80" workbookViewId="0">
      <pane xSplit="15" ySplit="11" topLeftCell="P12" activePane="bottomRight" state="frozen"/>
      <selection pane="topRight" activeCell="P1" sqref="P1"/>
      <selection pane="bottomLeft" activeCell="A3" sqref="A3"/>
      <selection pane="bottomRight" activeCell="P22" sqref="P22"/>
    </sheetView>
  </sheetViews>
  <sheetFormatPr defaultRowHeight="14.4" outlineLevelRow="1" outlineLevelCol="1" x14ac:dyDescent="0.3"/>
  <cols>
    <col min="1" max="2" width="12" style="14" customWidth="1"/>
    <col min="3" max="3" width="12.77734375" style="4" hidden="1" customWidth="1" outlineLevel="1"/>
    <col min="4" max="4" width="14.6640625" style="2" customWidth="1" collapsed="1"/>
    <col min="5" max="5" width="6.88671875" style="2" bestFit="1" customWidth="1"/>
    <col min="6" max="6" width="11.21875" style="3" bestFit="1" customWidth="1"/>
    <col min="7" max="7" width="10.21875" style="3" bestFit="1" customWidth="1"/>
    <col min="8" max="8" width="12.77734375" style="4" hidden="1" customWidth="1" outlineLevel="1"/>
    <col min="9" max="9" width="13.6640625" style="2" hidden="1" customWidth="1" outlineLevel="1"/>
    <col min="10" max="10" width="12.44140625" style="2" hidden="1" customWidth="1" outlineLevel="1"/>
    <col min="11" max="12" width="9.6640625" style="2" hidden="1" customWidth="1" outlineLevel="1"/>
    <col min="13" max="13" width="9.6640625" style="2" bestFit="1" customWidth="1" collapsed="1"/>
    <col min="14" max="14" width="11.21875" style="3" bestFit="1" customWidth="1"/>
    <col min="15" max="15" width="17.6640625" style="5" customWidth="1"/>
    <col min="16" max="16" width="11.21875" style="3" bestFit="1" customWidth="1"/>
    <col min="17" max="17" width="9.6640625" style="2" bestFit="1" customWidth="1"/>
    <col min="18" max="18" width="9.6640625" style="2" hidden="1" customWidth="1" outlineLevel="1"/>
    <col min="19" max="19" width="8" style="2" hidden="1" customWidth="1" outlineLevel="1"/>
    <col min="20" max="21" width="12.44140625" style="2" hidden="1" customWidth="1" outlineLevel="1"/>
    <col min="22" max="22" width="12.77734375" style="4" hidden="1" customWidth="1" outlineLevel="1" collapsed="1"/>
    <col min="23" max="23" width="9.5546875" style="3" bestFit="1" customWidth="1" collapsed="1"/>
    <col min="24" max="24" width="11.21875" style="3" bestFit="1" customWidth="1"/>
    <col min="25" max="25" width="6.88671875" style="2" bestFit="1" customWidth="1"/>
    <col min="26" max="26" width="14.6640625" style="2" customWidth="1"/>
    <col min="27" max="27" width="12.77734375" style="4" hidden="1" customWidth="1" outlineLevel="1"/>
    <col min="28" max="28" width="12" style="14" customWidth="1" collapsed="1"/>
    <col min="29" max="29" width="12" style="14" customWidth="1"/>
    <col min="30" max="16384" width="8.88671875" style="1"/>
  </cols>
  <sheetData>
    <row r="1" spans="1:29" s="18" customFormat="1" ht="15.6" x14ac:dyDescent="0.3">
      <c r="A1" s="67"/>
      <c r="B1" s="90">
        <f>SUM(B$23:B$42)</f>
        <v>0</v>
      </c>
      <c r="C1" s="69"/>
      <c r="D1" s="67"/>
      <c r="E1" s="68"/>
      <c r="F1" s="70"/>
      <c r="G1" s="70"/>
      <c r="H1" s="69"/>
      <c r="I1" s="68"/>
      <c r="J1" s="68"/>
      <c r="K1" s="68"/>
      <c r="L1" s="68"/>
      <c r="M1" s="68"/>
      <c r="N1" s="82"/>
      <c r="O1" s="86"/>
      <c r="P1" s="84"/>
      <c r="Q1" s="68"/>
      <c r="R1" s="68"/>
      <c r="S1" s="68"/>
      <c r="T1" s="68"/>
      <c r="U1" s="68"/>
      <c r="V1" s="69"/>
      <c r="W1" s="70"/>
      <c r="X1" s="70"/>
      <c r="Y1" s="68"/>
      <c r="Z1" s="67"/>
      <c r="AA1" s="69"/>
      <c r="AB1" s="90">
        <f>SUM(AB$23:AB$42)</f>
        <v>0</v>
      </c>
      <c r="AC1" s="67"/>
    </row>
    <row r="2" spans="1:29" s="18" customFormat="1" ht="16.2" thickBot="1" x14ac:dyDescent="0.35">
      <c r="A2" s="67">
        <f>SUM(A$23:A$42)</f>
        <v>0</v>
      </c>
      <c r="B2" s="72">
        <f>SUM(B$30:B$35)</f>
        <v>0</v>
      </c>
      <c r="C2" s="69"/>
      <c r="D2" s="67">
        <f>SUM(D$23:D$42)</f>
        <v>0</v>
      </c>
      <c r="E2" s="68"/>
      <c r="F2" s="70"/>
      <c r="G2" s="70"/>
      <c r="H2" s="69"/>
      <c r="I2" s="68"/>
      <c r="J2" s="68"/>
      <c r="K2" s="68"/>
      <c r="L2" s="68"/>
      <c r="M2" s="68"/>
      <c r="N2" s="82"/>
      <c r="O2" s="87"/>
      <c r="P2" s="84"/>
      <c r="Q2" s="68"/>
      <c r="R2" s="68"/>
      <c r="S2" s="68"/>
      <c r="T2" s="68"/>
      <c r="U2" s="68"/>
      <c r="V2" s="69"/>
      <c r="W2" s="70"/>
      <c r="X2" s="70"/>
      <c r="Y2" s="68"/>
      <c r="Z2" s="67">
        <f>SUM(Z$23:Z$42)</f>
        <v>0</v>
      </c>
      <c r="AA2" s="69"/>
      <c r="AB2" s="72">
        <f>SUM(AB$30:AB$35)</f>
        <v>0</v>
      </c>
      <c r="AC2" s="67">
        <f>SUM(AC$23:AC$42)</f>
        <v>0</v>
      </c>
    </row>
    <row r="3" spans="1:29" s="18" customFormat="1" ht="15.6" x14ac:dyDescent="0.3">
      <c r="A3" s="71" t="e">
        <f>'OC Profile'!$A$6/'OC Profile'!$A$5</f>
        <v>#NUM!</v>
      </c>
      <c r="B3" s="71" t="e">
        <f>'OC Profile'!$C$6/'OC Profile'!$C$5</f>
        <v>#NUM!</v>
      </c>
      <c r="C3" s="69"/>
      <c r="D3" s="71" t="e">
        <f>'OC Profile'!$E$6/'OC Profile'!$E$5</f>
        <v>#NUM!</v>
      </c>
      <c r="E3" s="68"/>
      <c r="F3" s="70"/>
      <c r="G3" s="70"/>
      <c r="H3" s="69"/>
      <c r="I3" s="68"/>
      <c r="J3" s="68"/>
      <c r="K3" s="68"/>
      <c r="L3" s="68"/>
      <c r="M3" s="68"/>
      <c r="N3" s="82"/>
      <c r="O3" s="88"/>
      <c r="P3" s="84"/>
      <c r="Q3" s="68"/>
      <c r="R3" s="68"/>
      <c r="S3" s="68"/>
      <c r="T3" s="68"/>
      <c r="U3" s="68"/>
      <c r="V3" s="69"/>
      <c r="W3" s="70"/>
      <c r="X3" s="70"/>
      <c r="Y3" s="68"/>
      <c r="Z3" s="71" t="e">
        <f>'OC Profile'!$K$6/'OC Profile'!$K$5</f>
        <v>#NUM!</v>
      </c>
      <c r="AA3" s="69"/>
      <c r="AB3" s="71" t="e">
        <f>'OC Profile'!$I$6/'OC Profile'!$I$5</f>
        <v>#NUM!</v>
      </c>
      <c r="AC3" s="71" t="e">
        <f>'OC Profile'!$G$6/'OC Profile'!$G$5</f>
        <v>#NUM!</v>
      </c>
    </row>
    <row r="4" spans="1:29" s="18" customFormat="1" ht="16.2" thickBot="1" x14ac:dyDescent="0.35">
      <c r="A4" s="78" t="e">
        <f>'OC Profile'!$A$5/'OC Profile'!$A$4</f>
        <v>#NUM!</v>
      </c>
      <c r="B4" s="78" t="e">
        <f>'OC Profile'!$C$5/'OC Profile'!$C$4</f>
        <v>#NUM!</v>
      </c>
      <c r="C4" s="79"/>
      <c r="D4" s="78" t="e">
        <f>'OC Profile'!$E$5/'OC Profile'!$E$4</f>
        <v>#NUM!</v>
      </c>
      <c r="E4" s="80"/>
      <c r="F4" s="81"/>
      <c r="G4" s="81"/>
      <c r="H4" s="79"/>
      <c r="I4" s="80"/>
      <c r="J4" s="80"/>
      <c r="K4" s="80"/>
      <c r="L4" s="80"/>
      <c r="M4" s="80"/>
      <c r="N4" s="83"/>
      <c r="O4" s="89" t="e">
        <f>$AC$2/$A$2</f>
        <v>#DIV/0!</v>
      </c>
      <c r="P4" s="85"/>
      <c r="Q4" s="80"/>
      <c r="R4" s="80"/>
      <c r="S4" s="80"/>
      <c r="T4" s="80"/>
      <c r="U4" s="80"/>
      <c r="V4" s="79"/>
      <c r="W4" s="81"/>
      <c r="X4" s="81"/>
      <c r="Y4" s="80"/>
      <c r="Z4" s="78" t="e">
        <f>'OC Profile'!$K$5/'OC Profile'!$K$4</f>
        <v>#NUM!</v>
      </c>
      <c r="AA4" s="79"/>
      <c r="AB4" s="78" t="e">
        <f>'OC Profile'!$I$5/'OC Profile'!$I$4</f>
        <v>#NUM!</v>
      </c>
      <c r="AC4" s="78" t="e">
        <f>'OC Profile'!$G$5/'OC Profile'!$G$4</f>
        <v>#NUM!</v>
      </c>
    </row>
    <row r="5" spans="1:29" s="111" customFormat="1" ht="12" x14ac:dyDescent="0.3">
      <c r="A5" s="106" t="s">
        <v>27</v>
      </c>
      <c r="B5" s="107"/>
      <c r="C5" s="107"/>
      <c r="D5" s="106" t="s">
        <v>28</v>
      </c>
      <c r="E5" s="107"/>
      <c r="F5" s="107"/>
      <c r="G5" s="107"/>
      <c r="H5" s="107"/>
      <c r="I5" s="107"/>
      <c r="J5" s="107"/>
      <c r="K5" s="107"/>
      <c r="L5" s="107"/>
      <c r="M5" s="107"/>
      <c r="N5" s="108"/>
      <c r="O5" s="109"/>
      <c r="P5" s="110"/>
      <c r="Q5" s="107"/>
      <c r="R5" s="107"/>
      <c r="S5" s="107"/>
      <c r="T5" s="107"/>
      <c r="U5" s="107"/>
      <c r="V5" s="107"/>
      <c r="W5" s="107"/>
      <c r="X5" s="107"/>
      <c r="Y5" s="107"/>
      <c r="Z5" s="106" t="s">
        <v>28</v>
      </c>
      <c r="AA5" s="107"/>
      <c r="AB5" s="107"/>
      <c r="AC5" s="106" t="s">
        <v>27</v>
      </c>
    </row>
    <row r="6" spans="1:29" s="111" customFormat="1" ht="12" x14ac:dyDescent="0.3">
      <c r="A6" s="112" t="e">
        <f>'OC Profile'!$A$4-'OC Profile'!$A$5</f>
        <v>#NUM!</v>
      </c>
      <c r="B6" s="107"/>
      <c r="C6" s="107"/>
      <c r="D6" s="112" t="e">
        <f>'OC Profile'!$E$4-'OC Profile'!$E$5</f>
        <v>#NUM!</v>
      </c>
      <c r="E6" s="107"/>
      <c r="F6" s="107"/>
      <c r="G6" s="107"/>
      <c r="H6" s="107"/>
      <c r="I6" s="107"/>
      <c r="J6" s="107"/>
      <c r="K6" s="107"/>
      <c r="L6" s="107"/>
      <c r="M6" s="107"/>
      <c r="N6" s="108"/>
      <c r="O6" s="113"/>
      <c r="P6" s="110"/>
      <c r="Q6" s="107"/>
      <c r="R6" s="107"/>
      <c r="S6" s="107"/>
      <c r="T6" s="107"/>
      <c r="U6" s="107"/>
      <c r="V6" s="107"/>
      <c r="W6" s="107"/>
      <c r="X6" s="107"/>
      <c r="Y6" s="107"/>
      <c r="Z6" s="112" t="e">
        <f>'OC Profile'!$K$4-'OC Profile'!$K$5</f>
        <v>#NUM!</v>
      </c>
      <c r="AA6" s="107"/>
      <c r="AB6" s="107"/>
      <c r="AC6" s="112" t="e">
        <f>'OC Profile'!$G$4-'OC Profile'!$G$5</f>
        <v>#NUM!</v>
      </c>
    </row>
    <row r="7" spans="1:29" s="111" customFormat="1" ht="12.6" thickBot="1" x14ac:dyDescent="0.35">
      <c r="A7" s="114" t="e">
        <f>'OC Profile'!$A$5-'OC Profile'!$A$6</f>
        <v>#NUM!</v>
      </c>
      <c r="B7" s="115"/>
      <c r="C7" s="115"/>
      <c r="D7" s="114" t="e">
        <f>'OC Profile'!$E$5-'OC Profile'!$E$6</f>
        <v>#NUM!</v>
      </c>
      <c r="E7" s="115"/>
      <c r="F7" s="115"/>
      <c r="G7" s="115"/>
      <c r="H7" s="115"/>
      <c r="I7" s="115"/>
      <c r="J7" s="115"/>
      <c r="K7" s="115"/>
      <c r="L7" s="115"/>
      <c r="M7" s="115"/>
      <c r="N7" s="116"/>
      <c r="O7" s="117"/>
      <c r="P7" s="118"/>
      <c r="Q7" s="115"/>
      <c r="R7" s="115"/>
      <c r="S7" s="115"/>
      <c r="T7" s="115"/>
      <c r="U7" s="115"/>
      <c r="V7" s="115"/>
      <c r="W7" s="115"/>
      <c r="X7" s="115"/>
      <c r="Y7" s="115"/>
      <c r="Z7" s="114" t="e">
        <f>'OC Profile'!$K$5-'OC Profile'!$K$6</f>
        <v>#NUM!</v>
      </c>
      <c r="AA7" s="115"/>
      <c r="AB7" s="115"/>
      <c r="AC7" s="114" t="e">
        <f>'OC Profile'!$G$5-'OC Profile'!$G$6</f>
        <v>#NUM!</v>
      </c>
    </row>
    <row r="8" spans="1:29" s="111" customFormat="1" ht="12.6" thickBot="1" x14ac:dyDescent="0.35">
      <c r="A8" s="112"/>
      <c r="B8" s="107"/>
      <c r="C8" s="107"/>
      <c r="D8" s="112"/>
      <c r="E8" s="107"/>
      <c r="F8" s="107"/>
      <c r="G8" s="107"/>
      <c r="H8" s="107"/>
      <c r="I8" s="107"/>
      <c r="J8" s="107"/>
      <c r="K8" s="107"/>
      <c r="L8" s="107"/>
      <c r="M8" s="107"/>
      <c r="N8" s="108"/>
      <c r="O8" s="119"/>
      <c r="P8" s="110"/>
      <c r="Q8" s="107"/>
      <c r="R8" s="107"/>
      <c r="S8" s="107"/>
      <c r="T8" s="107"/>
      <c r="U8" s="107"/>
      <c r="V8" s="107"/>
      <c r="W8" s="107"/>
      <c r="X8" s="107"/>
      <c r="Y8" s="107"/>
      <c r="Z8" s="112"/>
      <c r="AA8" s="107"/>
      <c r="AB8" s="107"/>
      <c r="AC8" s="112"/>
    </row>
    <row r="9" spans="1:29" x14ac:dyDescent="0.3">
      <c r="A9" s="24"/>
      <c r="B9" s="24"/>
      <c r="C9" s="25"/>
      <c r="D9" s="24"/>
      <c r="E9" s="24"/>
      <c r="F9" s="26"/>
      <c r="G9" s="26"/>
      <c r="H9" s="25"/>
      <c r="I9" s="24"/>
      <c r="J9" s="24"/>
      <c r="K9" s="24"/>
      <c r="L9" s="24"/>
      <c r="M9" s="24"/>
      <c r="N9" s="26"/>
      <c r="O9" s="27"/>
      <c r="P9" s="26"/>
      <c r="Q9" s="24"/>
      <c r="R9" s="24"/>
      <c r="S9" s="24"/>
      <c r="T9" s="24"/>
      <c r="U9" s="24"/>
      <c r="V9" s="25"/>
      <c r="W9" s="26"/>
      <c r="X9" s="26"/>
      <c r="Y9" s="24"/>
      <c r="Z9" s="24"/>
      <c r="AA9" s="25"/>
      <c r="AB9" s="24"/>
      <c r="AC9" s="24"/>
    </row>
    <row r="10" spans="1:29" s="18" customFormat="1" ht="15.6" x14ac:dyDescent="0.3">
      <c r="A10" s="91" t="s">
        <v>0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2" t="s">
        <v>9</v>
      </c>
      <c r="P10" s="91" t="s">
        <v>1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</row>
    <row r="11" spans="1:29" s="18" customFormat="1" ht="31.2" x14ac:dyDescent="0.3">
      <c r="A11" s="19" t="s">
        <v>2</v>
      </c>
      <c r="B11" s="20" t="s">
        <v>3</v>
      </c>
      <c r="C11" s="21" t="s">
        <v>4</v>
      </c>
      <c r="D11" s="19" t="s">
        <v>10</v>
      </c>
      <c r="E11" s="19" t="s">
        <v>5</v>
      </c>
      <c r="F11" s="22" t="s">
        <v>6</v>
      </c>
      <c r="G11" s="23" t="s">
        <v>7</v>
      </c>
      <c r="H11" s="21" t="s">
        <v>8</v>
      </c>
      <c r="I11" s="20" t="s">
        <v>15</v>
      </c>
      <c r="J11" s="20" t="s">
        <v>16</v>
      </c>
      <c r="K11" s="20" t="s">
        <v>14</v>
      </c>
      <c r="L11" s="19" t="s">
        <v>13</v>
      </c>
      <c r="M11" s="20" t="s">
        <v>12</v>
      </c>
      <c r="N11" s="22" t="s">
        <v>11</v>
      </c>
      <c r="O11" s="93"/>
      <c r="P11" s="22" t="s">
        <v>11</v>
      </c>
      <c r="Q11" s="20" t="s">
        <v>12</v>
      </c>
      <c r="R11" s="19" t="s">
        <v>13</v>
      </c>
      <c r="S11" s="20" t="s">
        <v>14</v>
      </c>
      <c r="T11" s="20" t="s">
        <v>16</v>
      </c>
      <c r="U11" s="20" t="s">
        <v>15</v>
      </c>
      <c r="V11" s="21" t="s">
        <v>8</v>
      </c>
      <c r="W11" s="23" t="s">
        <v>7</v>
      </c>
      <c r="X11" s="22" t="s">
        <v>6</v>
      </c>
      <c r="Y11" s="19" t="s">
        <v>5</v>
      </c>
      <c r="Z11" s="19" t="s">
        <v>10</v>
      </c>
      <c r="AA11" s="21" t="s">
        <v>4</v>
      </c>
      <c r="AB11" s="20" t="s">
        <v>3</v>
      </c>
      <c r="AC11" s="19" t="s">
        <v>2</v>
      </c>
    </row>
    <row r="12" spans="1:29" hidden="1" outlineLevel="1" x14ac:dyDescent="0.3">
      <c r="A12" s="12"/>
      <c r="B12" s="12"/>
      <c r="C12" s="10"/>
      <c r="D12" s="12"/>
      <c r="E12" s="9"/>
      <c r="F12" s="16"/>
      <c r="G12" s="11"/>
      <c r="H12" s="10"/>
      <c r="I12" s="9"/>
      <c r="J12" s="9"/>
      <c r="K12" s="9"/>
      <c r="L12" s="9"/>
      <c r="M12" s="9"/>
      <c r="N12" s="11"/>
      <c r="O12" s="15"/>
      <c r="P12" s="8"/>
      <c r="Q12" s="6"/>
      <c r="R12" s="6"/>
      <c r="S12" s="6"/>
      <c r="T12" s="6"/>
      <c r="U12" s="6"/>
      <c r="V12" s="7"/>
      <c r="W12" s="8"/>
      <c r="X12" s="17"/>
      <c r="Y12" s="6"/>
      <c r="Z12" s="13"/>
      <c r="AA12" s="7"/>
      <c r="AB12" s="13"/>
      <c r="AC12" s="13"/>
    </row>
    <row r="13" spans="1:29" hidden="1" outlineLevel="1" x14ac:dyDescent="0.3">
      <c r="A13" s="12"/>
      <c r="B13" s="12"/>
      <c r="C13" s="10"/>
      <c r="D13" s="12"/>
      <c r="E13" s="9"/>
      <c r="F13" s="16"/>
      <c r="G13" s="11"/>
      <c r="H13" s="10"/>
      <c r="I13" s="9"/>
      <c r="J13" s="9"/>
      <c r="K13" s="9"/>
      <c r="L13" s="9"/>
      <c r="M13" s="9"/>
      <c r="N13" s="11"/>
      <c r="O13" s="15"/>
      <c r="P13" s="8"/>
      <c r="Q13" s="6"/>
      <c r="R13" s="6"/>
      <c r="S13" s="6"/>
      <c r="T13" s="6"/>
      <c r="U13" s="6"/>
      <c r="V13" s="7"/>
      <c r="W13" s="8"/>
      <c r="X13" s="17"/>
      <c r="Y13" s="6"/>
      <c r="Z13" s="13"/>
      <c r="AA13" s="7"/>
      <c r="AB13" s="13"/>
      <c r="AC13" s="13"/>
    </row>
    <row r="14" spans="1:29" hidden="1" outlineLevel="1" x14ac:dyDescent="0.3">
      <c r="A14" s="12"/>
      <c r="B14" s="12"/>
      <c r="C14" s="10"/>
      <c r="D14" s="12"/>
      <c r="E14" s="9"/>
      <c r="F14" s="16"/>
      <c r="G14" s="11"/>
      <c r="H14" s="10"/>
      <c r="I14" s="9"/>
      <c r="J14" s="9"/>
      <c r="K14" s="9"/>
      <c r="L14" s="9"/>
      <c r="M14" s="9"/>
      <c r="N14" s="11"/>
      <c r="O14" s="15"/>
      <c r="P14" s="8"/>
      <c r="Q14" s="6"/>
      <c r="R14" s="6"/>
      <c r="S14" s="6"/>
      <c r="T14" s="6"/>
      <c r="U14" s="6"/>
      <c r="V14" s="7"/>
      <c r="W14" s="8"/>
      <c r="X14" s="17"/>
      <c r="Y14" s="6"/>
      <c r="Z14" s="13"/>
      <c r="AA14" s="7"/>
      <c r="AB14" s="13"/>
      <c r="AC14" s="13"/>
    </row>
    <row r="15" spans="1:29" hidden="1" outlineLevel="1" x14ac:dyDescent="0.3">
      <c r="A15" s="12"/>
      <c r="B15" s="12"/>
      <c r="C15" s="10"/>
      <c r="D15" s="12"/>
      <c r="E15" s="9"/>
      <c r="F15" s="16"/>
      <c r="G15" s="11"/>
      <c r="H15" s="10"/>
      <c r="I15" s="9"/>
      <c r="J15" s="9"/>
      <c r="K15" s="9"/>
      <c r="L15" s="9"/>
      <c r="M15" s="9"/>
      <c r="N15" s="11"/>
      <c r="O15" s="15"/>
      <c r="P15" s="8"/>
      <c r="Q15" s="6"/>
      <c r="R15" s="6"/>
      <c r="S15" s="6"/>
      <c r="T15" s="6"/>
      <c r="U15" s="6"/>
      <c r="V15" s="7"/>
      <c r="W15" s="8"/>
      <c r="X15" s="17"/>
      <c r="Y15" s="6"/>
      <c r="Z15" s="13"/>
      <c r="AA15" s="7"/>
      <c r="AB15" s="13"/>
      <c r="AC15" s="13"/>
    </row>
    <row r="16" spans="1:29" hidden="1" outlineLevel="1" x14ac:dyDescent="0.3">
      <c r="A16" s="12"/>
      <c r="B16" s="12"/>
      <c r="C16" s="10"/>
      <c r="D16" s="12"/>
      <c r="E16" s="9"/>
      <c r="F16" s="16"/>
      <c r="G16" s="11"/>
      <c r="H16" s="10"/>
      <c r="I16" s="9"/>
      <c r="J16" s="9"/>
      <c r="K16" s="9"/>
      <c r="L16" s="9"/>
      <c r="M16" s="9"/>
      <c r="N16" s="11"/>
      <c r="O16" s="15"/>
      <c r="P16" s="8"/>
      <c r="Q16" s="6"/>
      <c r="R16" s="6"/>
      <c r="S16" s="6"/>
      <c r="T16" s="6"/>
      <c r="U16" s="6"/>
      <c r="V16" s="7"/>
      <c r="W16" s="8"/>
      <c r="X16" s="17"/>
      <c r="Y16" s="6"/>
      <c r="Z16" s="13"/>
      <c r="AA16" s="7"/>
      <c r="AB16" s="13"/>
      <c r="AC16" s="13"/>
    </row>
    <row r="17" spans="1:29" hidden="1" outlineLevel="1" x14ac:dyDescent="0.3">
      <c r="A17" s="12"/>
      <c r="B17" s="12"/>
      <c r="C17" s="10"/>
      <c r="D17" s="12"/>
      <c r="E17" s="9"/>
      <c r="F17" s="16"/>
      <c r="G17" s="11"/>
      <c r="H17" s="10"/>
      <c r="I17" s="9"/>
      <c r="J17" s="9"/>
      <c r="K17" s="9"/>
      <c r="L17" s="9"/>
      <c r="M17" s="9"/>
      <c r="N17" s="11"/>
      <c r="O17" s="15"/>
      <c r="P17" s="8"/>
      <c r="Q17" s="6"/>
      <c r="R17" s="6"/>
      <c r="S17" s="6"/>
      <c r="T17" s="6"/>
      <c r="U17" s="6"/>
      <c r="V17" s="7"/>
      <c r="W17" s="8"/>
      <c r="X17" s="17"/>
      <c r="Y17" s="6"/>
      <c r="Z17" s="13"/>
      <c r="AA17" s="7"/>
      <c r="AB17" s="13"/>
      <c r="AC17" s="13"/>
    </row>
    <row r="18" spans="1:29" hidden="1" outlineLevel="1" x14ac:dyDescent="0.3">
      <c r="A18" s="12"/>
      <c r="B18" s="12"/>
      <c r="C18" s="10"/>
      <c r="D18" s="12"/>
      <c r="E18" s="9"/>
      <c r="F18" s="16"/>
      <c r="G18" s="11"/>
      <c r="H18" s="10"/>
      <c r="I18" s="9"/>
      <c r="J18" s="9"/>
      <c r="K18" s="9"/>
      <c r="L18" s="9"/>
      <c r="M18" s="9"/>
      <c r="N18" s="11"/>
      <c r="O18" s="15"/>
      <c r="P18" s="8"/>
      <c r="Q18" s="6"/>
      <c r="R18" s="6"/>
      <c r="S18" s="6"/>
      <c r="T18" s="6"/>
      <c r="U18" s="6"/>
      <c r="V18" s="7"/>
      <c r="W18" s="8"/>
      <c r="X18" s="17"/>
      <c r="Y18" s="6"/>
      <c r="Z18" s="13"/>
      <c r="AA18" s="7"/>
      <c r="AB18" s="13"/>
      <c r="AC18" s="13"/>
    </row>
    <row r="19" spans="1:29" hidden="1" outlineLevel="1" x14ac:dyDescent="0.3">
      <c r="A19" s="12"/>
      <c r="B19" s="12"/>
      <c r="C19" s="10"/>
      <c r="D19" s="12"/>
      <c r="E19" s="9"/>
      <c r="F19" s="16"/>
      <c r="G19" s="11"/>
      <c r="H19" s="10"/>
      <c r="I19" s="9"/>
      <c r="J19" s="9"/>
      <c r="K19" s="9"/>
      <c r="L19" s="9"/>
      <c r="M19" s="9"/>
      <c r="N19" s="11"/>
      <c r="O19" s="15"/>
      <c r="P19" s="8"/>
      <c r="Q19" s="6"/>
      <c r="R19" s="6"/>
      <c r="S19" s="6"/>
      <c r="T19" s="6"/>
      <c r="U19" s="6"/>
      <c r="V19" s="7"/>
      <c r="W19" s="8"/>
      <c r="X19" s="17"/>
      <c r="Y19" s="6"/>
      <c r="Z19" s="13"/>
      <c r="AA19" s="7"/>
      <c r="AB19" s="13"/>
      <c r="AC19" s="13"/>
    </row>
    <row r="20" spans="1:29" hidden="1" outlineLevel="1" x14ac:dyDescent="0.3">
      <c r="A20" s="12"/>
      <c r="B20" s="12"/>
      <c r="C20" s="10"/>
      <c r="D20" s="12"/>
      <c r="E20" s="9"/>
      <c r="F20" s="16"/>
      <c r="G20" s="11"/>
      <c r="H20" s="10"/>
      <c r="I20" s="9"/>
      <c r="J20" s="9"/>
      <c r="K20" s="9"/>
      <c r="L20" s="9"/>
      <c r="M20" s="9"/>
      <c r="N20" s="11"/>
      <c r="O20" s="15"/>
      <c r="P20" s="8"/>
      <c r="Q20" s="6"/>
      <c r="R20" s="6"/>
      <c r="S20" s="6"/>
      <c r="T20" s="6"/>
      <c r="U20" s="6"/>
      <c r="V20" s="7"/>
      <c r="W20" s="8"/>
      <c r="X20" s="17"/>
      <c r="Y20" s="6"/>
      <c r="Z20" s="13"/>
      <c r="AA20" s="7"/>
      <c r="AB20" s="13"/>
      <c r="AC20" s="13"/>
    </row>
    <row r="21" spans="1:29" hidden="1" outlineLevel="1" x14ac:dyDescent="0.3">
      <c r="A21" s="12"/>
      <c r="B21" s="12"/>
      <c r="C21" s="10"/>
      <c r="D21" s="12"/>
      <c r="E21" s="9"/>
      <c r="F21" s="16"/>
      <c r="G21" s="11"/>
      <c r="H21" s="10"/>
      <c r="I21" s="9"/>
      <c r="J21" s="9"/>
      <c r="K21" s="9"/>
      <c r="L21" s="9"/>
      <c r="M21" s="9"/>
      <c r="N21" s="11"/>
      <c r="O21" s="15"/>
      <c r="P21" s="8"/>
      <c r="Q21" s="6"/>
      <c r="R21" s="6"/>
      <c r="S21" s="6"/>
      <c r="T21" s="6"/>
      <c r="U21" s="6"/>
      <c r="V21" s="7"/>
      <c r="W21" s="8"/>
      <c r="X21" s="17"/>
      <c r="Y21" s="6"/>
      <c r="Z21" s="13"/>
      <c r="AA21" s="7"/>
      <c r="AB21" s="13"/>
      <c r="AC21" s="13"/>
    </row>
    <row r="22" spans="1:29" collapsed="1" x14ac:dyDescent="0.3">
      <c r="A22" s="12"/>
      <c r="B22" s="12"/>
      <c r="C22" s="10"/>
      <c r="D22" s="12"/>
      <c r="E22" s="9"/>
      <c r="F22" s="16"/>
      <c r="G22" s="11"/>
      <c r="H22" s="10"/>
      <c r="I22" s="9"/>
      <c r="J22" s="9"/>
      <c r="K22" s="9"/>
      <c r="L22" s="9"/>
      <c r="M22" s="9"/>
      <c r="N22" s="11"/>
      <c r="O22" s="15"/>
      <c r="P22" s="8"/>
      <c r="Q22" s="6"/>
      <c r="R22" s="6"/>
      <c r="S22" s="6"/>
      <c r="T22" s="6"/>
      <c r="U22" s="6"/>
      <c r="V22" s="7"/>
      <c r="W22" s="8"/>
      <c r="X22" s="17"/>
      <c r="Y22" s="6"/>
      <c r="Z22" s="13"/>
      <c r="AA22" s="7"/>
      <c r="AB22" s="13"/>
      <c r="AC22" s="13"/>
    </row>
    <row r="23" spans="1:29" x14ac:dyDescent="0.3">
      <c r="A23" s="12"/>
      <c r="B23" s="12"/>
      <c r="C23" s="10"/>
      <c r="D23" s="12"/>
      <c r="E23" s="9"/>
      <c r="F23" s="16"/>
      <c r="G23" s="11"/>
      <c r="H23" s="10"/>
      <c r="I23" s="9"/>
      <c r="J23" s="9"/>
      <c r="K23" s="9"/>
      <c r="L23" s="9"/>
      <c r="M23" s="9"/>
      <c r="N23" s="11"/>
      <c r="O23" s="15"/>
      <c r="P23" s="8"/>
      <c r="Q23" s="6"/>
      <c r="R23" s="6"/>
      <c r="S23" s="6"/>
      <c r="T23" s="6"/>
      <c r="U23" s="6"/>
      <c r="V23" s="7"/>
      <c r="W23" s="8"/>
      <c r="X23" s="17"/>
      <c r="Y23" s="6"/>
      <c r="Z23" s="13"/>
      <c r="AA23" s="7"/>
      <c r="AB23" s="13"/>
      <c r="AC23" s="13"/>
    </row>
    <row r="24" spans="1:29" x14ac:dyDescent="0.3">
      <c r="A24" s="12"/>
      <c r="B24" s="12"/>
      <c r="C24" s="10"/>
      <c r="D24" s="12"/>
      <c r="E24" s="9"/>
      <c r="F24" s="16"/>
      <c r="G24" s="11"/>
      <c r="H24" s="10"/>
      <c r="I24" s="9"/>
      <c r="J24" s="9"/>
      <c r="K24" s="9"/>
      <c r="L24" s="9"/>
      <c r="M24" s="9"/>
      <c r="N24" s="11"/>
      <c r="O24" s="15"/>
      <c r="P24" s="8"/>
      <c r="Q24" s="6"/>
      <c r="R24" s="6"/>
      <c r="S24" s="6"/>
      <c r="T24" s="6"/>
      <c r="U24" s="6"/>
      <c r="V24" s="7"/>
      <c r="W24" s="8"/>
      <c r="X24" s="17"/>
      <c r="Y24" s="6"/>
      <c r="Z24" s="13"/>
      <c r="AA24" s="7"/>
      <c r="AB24" s="13"/>
      <c r="AC24" s="13"/>
    </row>
    <row r="25" spans="1:29" x14ac:dyDescent="0.3">
      <c r="A25" s="12"/>
      <c r="B25" s="12"/>
      <c r="C25" s="10"/>
      <c r="D25" s="12"/>
      <c r="E25" s="9"/>
      <c r="F25" s="16"/>
      <c r="G25" s="11"/>
      <c r="H25" s="10"/>
      <c r="I25" s="9"/>
      <c r="J25" s="9"/>
      <c r="K25" s="9"/>
      <c r="L25" s="9"/>
      <c r="M25" s="9"/>
      <c r="N25" s="11"/>
      <c r="O25" s="15"/>
      <c r="P25" s="8"/>
      <c r="Q25" s="6"/>
      <c r="R25" s="6"/>
      <c r="S25" s="6"/>
      <c r="T25" s="6"/>
      <c r="U25" s="6"/>
      <c r="V25" s="7"/>
      <c r="W25" s="8"/>
      <c r="X25" s="17"/>
      <c r="Y25" s="6"/>
      <c r="Z25" s="13"/>
      <c r="AA25" s="7"/>
      <c r="AB25" s="13"/>
      <c r="AC25" s="13"/>
    </row>
    <row r="26" spans="1:29" x14ac:dyDescent="0.3">
      <c r="A26" s="12"/>
      <c r="B26" s="12"/>
      <c r="C26" s="10"/>
      <c r="D26" s="12"/>
      <c r="E26" s="9"/>
      <c r="F26" s="16"/>
      <c r="G26" s="11"/>
      <c r="H26" s="10"/>
      <c r="I26" s="9"/>
      <c r="J26" s="9"/>
      <c r="K26" s="9"/>
      <c r="L26" s="9"/>
      <c r="M26" s="9"/>
      <c r="N26" s="11"/>
      <c r="O26" s="15"/>
      <c r="P26" s="8"/>
      <c r="Q26" s="6"/>
      <c r="R26" s="6"/>
      <c r="S26" s="6"/>
      <c r="T26" s="6"/>
      <c r="U26" s="6"/>
      <c r="V26" s="7"/>
      <c r="W26" s="8"/>
      <c r="X26" s="17"/>
      <c r="Y26" s="6"/>
      <c r="Z26" s="13"/>
      <c r="AA26" s="7"/>
      <c r="AB26" s="13"/>
      <c r="AC26" s="13"/>
    </row>
    <row r="27" spans="1:29" x14ac:dyDescent="0.3">
      <c r="A27" s="12"/>
      <c r="B27" s="12"/>
      <c r="C27" s="10"/>
      <c r="D27" s="12"/>
      <c r="E27" s="9"/>
      <c r="F27" s="16"/>
      <c r="G27" s="11"/>
      <c r="H27" s="10"/>
      <c r="I27" s="9"/>
      <c r="J27" s="9"/>
      <c r="K27" s="9"/>
      <c r="L27" s="9"/>
      <c r="M27" s="9"/>
      <c r="N27" s="11"/>
      <c r="O27" s="15"/>
      <c r="P27" s="8"/>
      <c r="Q27" s="6"/>
      <c r="R27" s="6"/>
      <c r="S27" s="6"/>
      <c r="T27" s="6"/>
      <c r="U27" s="6"/>
      <c r="V27" s="7"/>
      <c r="W27" s="8"/>
      <c r="X27" s="17"/>
      <c r="Y27" s="6"/>
      <c r="Z27" s="13"/>
      <c r="AA27" s="7"/>
      <c r="AB27" s="13"/>
      <c r="AC27" s="13"/>
    </row>
    <row r="28" spans="1:29" x14ac:dyDescent="0.3">
      <c r="A28" s="12"/>
      <c r="B28" s="12"/>
      <c r="C28" s="10"/>
      <c r="D28" s="12"/>
      <c r="E28" s="9"/>
      <c r="F28" s="16"/>
      <c r="G28" s="11"/>
      <c r="H28" s="10"/>
      <c r="I28" s="9"/>
      <c r="J28" s="9"/>
      <c r="K28" s="9"/>
      <c r="L28" s="9"/>
      <c r="M28" s="9"/>
      <c r="N28" s="11"/>
      <c r="O28" s="15"/>
      <c r="P28" s="8"/>
      <c r="Q28" s="6"/>
      <c r="R28" s="6"/>
      <c r="S28" s="6"/>
      <c r="T28" s="6"/>
      <c r="U28" s="6"/>
      <c r="V28" s="7"/>
      <c r="W28" s="8"/>
      <c r="X28" s="17"/>
      <c r="Y28" s="6"/>
      <c r="Z28" s="13"/>
      <c r="AA28" s="7"/>
      <c r="AB28" s="13"/>
      <c r="AC28" s="13"/>
    </row>
    <row r="29" spans="1:29" x14ac:dyDescent="0.3">
      <c r="A29" s="12"/>
      <c r="B29" s="12"/>
      <c r="C29" s="10"/>
      <c r="D29" s="12"/>
      <c r="E29" s="9"/>
      <c r="F29" s="16"/>
      <c r="G29" s="11"/>
      <c r="H29" s="10"/>
      <c r="I29" s="9"/>
      <c r="J29" s="9"/>
      <c r="K29" s="9"/>
      <c r="L29" s="9"/>
      <c r="M29" s="9"/>
      <c r="N29" s="11"/>
      <c r="O29" s="15"/>
      <c r="P29" s="8"/>
      <c r="Q29" s="6"/>
      <c r="R29" s="6"/>
      <c r="S29" s="6"/>
      <c r="T29" s="6"/>
      <c r="U29" s="6"/>
      <c r="V29" s="7"/>
      <c r="W29" s="8"/>
      <c r="X29" s="17"/>
      <c r="Y29" s="6"/>
      <c r="Z29" s="13"/>
      <c r="AA29" s="7"/>
      <c r="AB29" s="13"/>
      <c r="AC29" s="13"/>
    </row>
    <row r="30" spans="1:29" x14ac:dyDescent="0.3">
      <c r="A30" s="12"/>
      <c r="B30" s="12"/>
      <c r="C30" s="10"/>
      <c r="D30" s="12"/>
      <c r="E30" s="9"/>
      <c r="F30" s="16"/>
      <c r="G30" s="11"/>
      <c r="H30" s="10"/>
      <c r="I30" s="9"/>
      <c r="J30" s="9"/>
      <c r="K30" s="9"/>
      <c r="L30" s="9"/>
      <c r="M30" s="9"/>
      <c r="N30" s="11"/>
      <c r="O30" s="15"/>
      <c r="P30" s="8"/>
      <c r="Q30" s="6"/>
      <c r="R30" s="6"/>
      <c r="S30" s="6"/>
      <c r="T30" s="6"/>
      <c r="U30" s="6"/>
      <c r="V30" s="7"/>
      <c r="W30" s="8"/>
      <c r="X30" s="17"/>
      <c r="Y30" s="6"/>
      <c r="Z30" s="13"/>
      <c r="AA30" s="7"/>
      <c r="AB30" s="13"/>
      <c r="AC30" s="13"/>
    </row>
    <row r="31" spans="1:29" x14ac:dyDescent="0.3">
      <c r="A31" s="12"/>
      <c r="B31" s="12"/>
      <c r="C31" s="10"/>
      <c r="D31" s="12"/>
      <c r="E31" s="9"/>
      <c r="F31" s="16"/>
      <c r="G31" s="11"/>
      <c r="H31" s="10"/>
      <c r="I31" s="9"/>
      <c r="J31" s="9"/>
      <c r="K31" s="9"/>
      <c r="L31" s="9"/>
      <c r="M31" s="9"/>
      <c r="N31" s="11"/>
      <c r="O31" s="15"/>
      <c r="P31" s="8"/>
      <c r="Q31" s="6"/>
      <c r="R31" s="6"/>
      <c r="S31" s="6"/>
      <c r="T31" s="6"/>
      <c r="U31" s="6"/>
      <c r="V31" s="7"/>
      <c r="W31" s="8"/>
      <c r="X31" s="17"/>
      <c r="Y31" s="6"/>
      <c r="Z31" s="13"/>
      <c r="AA31" s="7"/>
      <c r="AB31" s="13"/>
      <c r="AC31" s="13"/>
    </row>
    <row r="32" spans="1:29" x14ac:dyDescent="0.3">
      <c r="A32" s="12"/>
      <c r="B32" s="12"/>
      <c r="C32" s="10"/>
      <c r="D32" s="12"/>
      <c r="E32" s="9"/>
      <c r="F32" s="16"/>
      <c r="G32" s="11"/>
      <c r="H32" s="10"/>
      <c r="I32" s="9"/>
      <c r="J32" s="9"/>
      <c r="K32" s="9"/>
      <c r="L32" s="9"/>
      <c r="M32" s="9"/>
      <c r="N32" s="11"/>
      <c r="O32" s="15"/>
      <c r="P32" s="8"/>
      <c r="Q32" s="6"/>
      <c r="R32" s="6"/>
      <c r="S32" s="6"/>
      <c r="T32" s="6"/>
      <c r="U32" s="6"/>
      <c r="V32" s="7"/>
      <c r="W32" s="8"/>
      <c r="X32" s="17"/>
      <c r="Y32" s="6"/>
      <c r="Z32" s="13"/>
      <c r="AA32" s="7"/>
      <c r="AB32" s="13"/>
      <c r="AC32" s="13"/>
    </row>
    <row r="33" spans="1:29" x14ac:dyDescent="0.3">
      <c r="A33" s="13"/>
      <c r="B33" s="13"/>
      <c r="C33" s="7"/>
      <c r="D33" s="13"/>
      <c r="E33" s="6"/>
      <c r="F33" s="17"/>
      <c r="G33" s="8"/>
      <c r="H33" s="7"/>
      <c r="I33" s="6"/>
      <c r="J33" s="6"/>
      <c r="K33" s="6"/>
      <c r="L33" s="6"/>
      <c r="M33" s="6"/>
      <c r="N33" s="8"/>
      <c r="O33" s="15"/>
      <c r="P33" s="11"/>
      <c r="Q33" s="9"/>
      <c r="R33" s="9"/>
      <c r="S33" s="9"/>
      <c r="T33" s="9"/>
      <c r="U33" s="9"/>
      <c r="V33" s="10"/>
      <c r="W33" s="11"/>
      <c r="X33" s="16"/>
      <c r="Y33" s="9"/>
      <c r="Z33" s="12"/>
      <c r="AA33" s="10"/>
      <c r="AB33" s="12"/>
      <c r="AC33" s="12"/>
    </row>
    <row r="34" spans="1:29" x14ac:dyDescent="0.3">
      <c r="A34" s="13"/>
      <c r="B34" s="13"/>
      <c r="C34" s="7"/>
      <c r="D34" s="13"/>
      <c r="E34" s="6"/>
      <c r="F34" s="17"/>
      <c r="G34" s="8"/>
      <c r="H34" s="7"/>
      <c r="I34" s="6"/>
      <c r="J34" s="6"/>
      <c r="K34" s="6"/>
      <c r="L34" s="6"/>
      <c r="M34" s="6"/>
      <c r="N34" s="8"/>
      <c r="O34" s="15"/>
      <c r="P34" s="11"/>
      <c r="Q34" s="9"/>
      <c r="R34" s="9"/>
      <c r="S34" s="9"/>
      <c r="T34" s="9"/>
      <c r="U34" s="9"/>
      <c r="V34" s="10"/>
      <c r="W34" s="11"/>
      <c r="X34" s="16"/>
      <c r="Y34" s="9"/>
      <c r="Z34" s="12"/>
      <c r="AA34" s="10"/>
      <c r="AB34" s="12"/>
      <c r="AC34" s="12"/>
    </row>
    <row r="35" spans="1:29" x14ac:dyDescent="0.3">
      <c r="A35" s="13"/>
      <c r="B35" s="13"/>
      <c r="C35" s="7"/>
      <c r="D35" s="13"/>
      <c r="E35" s="6"/>
      <c r="F35" s="17"/>
      <c r="G35" s="8"/>
      <c r="H35" s="7"/>
      <c r="I35" s="6"/>
      <c r="J35" s="6"/>
      <c r="K35" s="6"/>
      <c r="L35" s="6"/>
      <c r="M35" s="6"/>
      <c r="N35" s="8"/>
      <c r="O35" s="15"/>
      <c r="P35" s="11"/>
      <c r="Q35" s="9"/>
      <c r="R35" s="9"/>
      <c r="S35" s="9"/>
      <c r="T35" s="9"/>
      <c r="U35" s="9"/>
      <c r="V35" s="10"/>
      <c r="W35" s="11"/>
      <c r="X35" s="16"/>
      <c r="Y35" s="9"/>
      <c r="Z35" s="12"/>
      <c r="AA35" s="10"/>
      <c r="AB35" s="12"/>
      <c r="AC35" s="12"/>
    </row>
    <row r="36" spans="1:29" x14ac:dyDescent="0.3">
      <c r="A36" s="13"/>
      <c r="B36" s="13"/>
      <c r="C36" s="7"/>
      <c r="D36" s="13"/>
      <c r="E36" s="6"/>
      <c r="F36" s="17"/>
      <c r="G36" s="8"/>
      <c r="H36" s="7"/>
      <c r="I36" s="6"/>
      <c r="J36" s="6"/>
      <c r="K36" s="6"/>
      <c r="L36" s="6"/>
      <c r="M36" s="6"/>
      <c r="N36" s="8"/>
      <c r="O36" s="15"/>
      <c r="P36" s="11"/>
      <c r="Q36" s="9"/>
      <c r="R36" s="9"/>
      <c r="S36" s="9"/>
      <c r="T36" s="9"/>
      <c r="U36" s="9"/>
      <c r="V36" s="10"/>
      <c r="W36" s="11"/>
      <c r="X36" s="16"/>
      <c r="Y36" s="9"/>
      <c r="Z36" s="12"/>
      <c r="AA36" s="10"/>
      <c r="AB36" s="12"/>
      <c r="AC36" s="12"/>
    </row>
    <row r="37" spans="1:29" x14ac:dyDescent="0.3">
      <c r="A37" s="13"/>
      <c r="B37" s="13"/>
      <c r="C37" s="7"/>
      <c r="D37" s="13"/>
      <c r="E37" s="6"/>
      <c r="F37" s="17"/>
      <c r="G37" s="8"/>
      <c r="H37" s="7"/>
      <c r="I37" s="6"/>
      <c r="J37" s="6"/>
      <c r="K37" s="6"/>
      <c r="L37" s="6"/>
      <c r="M37" s="6"/>
      <c r="N37" s="8"/>
      <c r="O37" s="15"/>
      <c r="P37" s="11"/>
      <c r="Q37" s="9"/>
      <c r="R37" s="9"/>
      <c r="S37" s="9"/>
      <c r="T37" s="9"/>
      <c r="U37" s="9"/>
      <c r="V37" s="10"/>
      <c r="W37" s="11"/>
      <c r="X37" s="16"/>
      <c r="Y37" s="9"/>
      <c r="Z37" s="12"/>
      <c r="AA37" s="10"/>
      <c r="AB37" s="12"/>
      <c r="AC37" s="12"/>
    </row>
    <row r="38" spans="1:29" x14ac:dyDescent="0.3">
      <c r="A38" s="13"/>
      <c r="B38" s="13"/>
      <c r="C38" s="7"/>
      <c r="D38" s="13"/>
      <c r="E38" s="6"/>
      <c r="F38" s="17"/>
      <c r="G38" s="8"/>
      <c r="H38" s="7"/>
      <c r="I38" s="6"/>
      <c r="J38" s="6"/>
      <c r="K38" s="6"/>
      <c r="L38" s="6"/>
      <c r="M38" s="6"/>
      <c r="N38" s="8"/>
      <c r="O38" s="15"/>
      <c r="P38" s="11"/>
      <c r="Q38" s="9"/>
      <c r="R38" s="9"/>
      <c r="S38" s="9"/>
      <c r="T38" s="9"/>
      <c r="U38" s="9"/>
      <c r="V38" s="10"/>
      <c r="W38" s="11"/>
      <c r="X38" s="16"/>
      <c r="Y38" s="9"/>
      <c r="Z38" s="12"/>
      <c r="AA38" s="10"/>
      <c r="AB38" s="12"/>
      <c r="AC38" s="12"/>
    </row>
    <row r="39" spans="1:29" x14ac:dyDescent="0.3">
      <c r="A39" s="13"/>
      <c r="B39" s="13"/>
      <c r="C39" s="7"/>
      <c r="D39" s="13"/>
      <c r="E39" s="6"/>
      <c r="F39" s="17"/>
      <c r="G39" s="8"/>
      <c r="H39" s="7"/>
      <c r="I39" s="6"/>
      <c r="J39" s="6"/>
      <c r="K39" s="6"/>
      <c r="L39" s="6"/>
      <c r="M39" s="6"/>
      <c r="N39" s="8"/>
      <c r="O39" s="15"/>
      <c r="P39" s="11"/>
      <c r="Q39" s="9"/>
      <c r="R39" s="9"/>
      <c r="S39" s="9"/>
      <c r="T39" s="9"/>
      <c r="U39" s="9"/>
      <c r="V39" s="10"/>
      <c r="W39" s="11"/>
      <c r="X39" s="16"/>
      <c r="Y39" s="9"/>
      <c r="Z39" s="12"/>
      <c r="AA39" s="10"/>
      <c r="AB39" s="12"/>
      <c r="AC39" s="12"/>
    </row>
    <row r="40" spans="1:29" x14ac:dyDescent="0.3">
      <c r="A40" s="13"/>
      <c r="B40" s="13"/>
      <c r="C40" s="7"/>
      <c r="D40" s="13"/>
      <c r="E40" s="6"/>
      <c r="F40" s="17"/>
      <c r="G40" s="8"/>
      <c r="H40" s="7"/>
      <c r="I40" s="6"/>
      <c r="J40" s="6"/>
      <c r="K40" s="6"/>
      <c r="L40" s="6"/>
      <c r="M40" s="6"/>
      <c r="N40" s="8"/>
      <c r="O40" s="15"/>
      <c r="P40" s="11"/>
      <c r="Q40" s="9"/>
      <c r="R40" s="9"/>
      <c r="S40" s="9"/>
      <c r="T40" s="9"/>
      <c r="U40" s="9"/>
      <c r="V40" s="10"/>
      <c r="W40" s="11"/>
      <c r="X40" s="16"/>
      <c r="Y40" s="9"/>
      <c r="Z40" s="12"/>
      <c r="AA40" s="10"/>
      <c r="AB40" s="12"/>
      <c r="AC40" s="12"/>
    </row>
    <row r="41" spans="1:29" x14ac:dyDescent="0.3">
      <c r="A41" s="13"/>
      <c r="B41" s="13"/>
      <c r="C41" s="7"/>
      <c r="D41" s="13"/>
      <c r="E41" s="6"/>
      <c r="F41" s="17"/>
      <c r="G41" s="8"/>
      <c r="H41" s="7"/>
      <c r="I41" s="6"/>
      <c r="J41" s="6"/>
      <c r="K41" s="6"/>
      <c r="L41" s="6"/>
      <c r="M41" s="6"/>
      <c r="N41" s="8"/>
      <c r="O41" s="15"/>
      <c r="P41" s="11"/>
      <c r="Q41" s="9"/>
      <c r="R41" s="9"/>
      <c r="S41" s="9"/>
      <c r="T41" s="9"/>
      <c r="U41" s="9"/>
      <c r="V41" s="10"/>
      <c r="W41" s="11"/>
      <c r="X41" s="16"/>
      <c r="Y41" s="9"/>
      <c r="Z41" s="12"/>
      <c r="AA41" s="10"/>
      <c r="AB41" s="12"/>
      <c r="AC41" s="12"/>
    </row>
    <row r="42" spans="1:29" x14ac:dyDescent="0.3">
      <c r="A42" s="13"/>
      <c r="B42" s="13"/>
      <c r="C42" s="7"/>
      <c r="D42" s="13"/>
      <c r="E42" s="6"/>
      <c r="F42" s="17"/>
      <c r="G42" s="8"/>
      <c r="H42" s="7"/>
      <c r="I42" s="6"/>
      <c r="J42" s="6"/>
      <c r="K42" s="6"/>
      <c r="L42" s="6"/>
      <c r="M42" s="6"/>
      <c r="N42" s="8"/>
      <c r="O42" s="15"/>
      <c r="P42" s="11"/>
      <c r="Q42" s="9"/>
      <c r="R42" s="9"/>
      <c r="S42" s="9"/>
      <c r="T42" s="9"/>
      <c r="U42" s="9"/>
      <c r="V42" s="10"/>
      <c r="W42" s="11"/>
      <c r="X42" s="16"/>
      <c r="Y42" s="9"/>
      <c r="Z42" s="12"/>
      <c r="AA42" s="10"/>
      <c r="AB42" s="12"/>
      <c r="AC42" s="12"/>
    </row>
    <row r="43" spans="1:29" hidden="1" outlineLevel="1" x14ac:dyDescent="0.3">
      <c r="A43" s="13"/>
      <c r="B43" s="13"/>
      <c r="C43" s="7"/>
      <c r="D43" s="13"/>
      <c r="E43" s="6"/>
      <c r="F43" s="17"/>
      <c r="G43" s="8"/>
      <c r="H43" s="7"/>
      <c r="I43" s="6"/>
      <c r="J43" s="6"/>
      <c r="K43" s="6"/>
      <c r="L43" s="6"/>
      <c r="M43" s="6"/>
      <c r="N43" s="8"/>
      <c r="O43" s="15"/>
      <c r="P43" s="11"/>
      <c r="Q43" s="9"/>
      <c r="R43" s="9"/>
      <c r="S43" s="9"/>
      <c r="T43" s="9"/>
      <c r="U43" s="9"/>
      <c r="V43" s="10"/>
      <c r="W43" s="11"/>
      <c r="X43" s="16"/>
      <c r="Y43" s="9"/>
      <c r="Z43" s="12"/>
      <c r="AA43" s="10"/>
      <c r="AB43" s="12"/>
      <c r="AC43" s="12"/>
    </row>
    <row r="44" spans="1:29" hidden="1" outlineLevel="1" x14ac:dyDescent="0.3">
      <c r="A44" s="13"/>
      <c r="B44" s="13"/>
      <c r="C44" s="7"/>
      <c r="D44" s="13"/>
      <c r="E44" s="6"/>
      <c r="F44" s="17"/>
      <c r="G44" s="8"/>
      <c r="H44" s="7"/>
      <c r="I44" s="6"/>
      <c r="J44" s="6"/>
      <c r="K44" s="6"/>
      <c r="L44" s="6"/>
      <c r="M44" s="6"/>
      <c r="N44" s="8"/>
      <c r="O44" s="15"/>
      <c r="P44" s="11"/>
      <c r="Q44" s="9"/>
      <c r="R44" s="9"/>
      <c r="S44" s="9"/>
      <c r="T44" s="9"/>
      <c r="U44" s="9"/>
      <c r="V44" s="10"/>
      <c r="W44" s="11"/>
      <c r="X44" s="16"/>
      <c r="Y44" s="9"/>
      <c r="Z44" s="12"/>
      <c r="AA44" s="10"/>
      <c r="AB44" s="12"/>
      <c r="AC44" s="12"/>
    </row>
    <row r="45" spans="1:29" hidden="1" outlineLevel="1" x14ac:dyDescent="0.3">
      <c r="A45" s="13"/>
      <c r="B45" s="13"/>
      <c r="C45" s="7"/>
      <c r="D45" s="13"/>
      <c r="E45" s="6"/>
      <c r="F45" s="17"/>
      <c r="G45" s="8"/>
      <c r="H45" s="7"/>
      <c r="I45" s="6"/>
      <c r="J45" s="6"/>
      <c r="K45" s="6"/>
      <c r="L45" s="6"/>
      <c r="M45" s="6"/>
      <c r="N45" s="8"/>
      <c r="O45" s="15"/>
      <c r="P45" s="11"/>
      <c r="Q45" s="9"/>
      <c r="R45" s="9"/>
      <c r="S45" s="9"/>
      <c r="T45" s="9"/>
      <c r="U45" s="9"/>
      <c r="V45" s="10"/>
      <c r="W45" s="11"/>
      <c r="X45" s="16"/>
      <c r="Y45" s="9"/>
      <c r="Z45" s="12"/>
      <c r="AA45" s="10"/>
      <c r="AB45" s="12"/>
      <c r="AC45" s="12"/>
    </row>
    <row r="46" spans="1:29" hidden="1" outlineLevel="1" x14ac:dyDescent="0.3">
      <c r="A46" s="13"/>
      <c r="B46" s="13"/>
      <c r="C46" s="7"/>
      <c r="D46" s="13"/>
      <c r="E46" s="6"/>
      <c r="F46" s="17"/>
      <c r="G46" s="8"/>
      <c r="H46" s="7"/>
      <c r="I46" s="6"/>
      <c r="J46" s="6"/>
      <c r="K46" s="6"/>
      <c r="L46" s="6"/>
      <c r="M46" s="6"/>
      <c r="N46" s="8"/>
      <c r="O46" s="15"/>
      <c r="P46" s="11"/>
      <c r="Q46" s="9"/>
      <c r="R46" s="9"/>
      <c r="S46" s="9"/>
      <c r="T46" s="9"/>
      <c r="U46" s="9"/>
      <c r="V46" s="10"/>
      <c r="W46" s="11"/>
      <c r="X46" s="16"/>
      <c r="Y46" s="9"/>
      <c r="Z46" s="12"/>
      <c r="AA46" s="10"/>
      <c r="AB46" s="12"/>
      <c r="AC46" s="12"/>
    </row>
    <row r="47" spans="1:29" hidden="1" outlineLevel="1" x14ac:dyDescent="0.3">
      <c r="A47" s="13"/>
      <c r="B47" s="13"/>
      <c r="C47" s="7"/>
      <c r="D47" s="13"/>
      <c r="E47" s="6"/>
      <c r="F47" s="17"/>
      <c r="G47" s="8"/>
      <c r="H47" s="7"/>
      <c r="I47" s="6"/>
      <c r="J47" s="6"/>
      <c r="K47" s="6"/>
      <c r="L47" s="6"/>
      <c r="M47" s="6"/>
      <c r="N47" s="8"/>
      <c r="O47" s="15"/>
      <c r="P47" s="11"/>
      <c r="Q47" s="9"/>
      <c r="R47" s="9"/>
      <c r="S47" s="9"/>
      <c r="T47" s="9"/>
      <c r="U47" s="9"/>
      <c r="V47" s="10"/>
      <c r="W47" s="11"/>
      <c r="X47" s="16"/>
      <c r="Y47" s="9"/>
      <c r="Z47" s="12"/>
      <c r="AA47" s="10"/>
      <c r="AB47" s="12"/>
      <c r="AC47" s="12"/>
    </row>
    <row r="48" spans="1:29" hidden="1" outlineLevel="1" x14ac:dyDescent="0.3">
      <c r="A48" s="13"/>
      <c r="B48" s="13"/>
      <c r="C48" s="7"/>
      <c r="D48" s="13"/>
      <c r="E48" s="6"/>
      <c r="F48" s="17"/>
      <c r="G48" s="8"/>
      <c r="H48" s="7"/>
      <c r="I48" s="6"/>
      <c r="J48" s="6"/>
      <c r="K48" s="6"/>
      <c r="L48" s="6"/>
      <c r="M48" s="6"/>
      <c r="N48" s="8"/>
      <c r="O48" s="15"/>
      <c r="P48" s="11"/>
      <c r="Q48" s="9"/>
      <c r="R48" s="9"/>
      <c r="S48" s="9"/>
      <c r="T48" s="9"/>
      <c r="U48" s="9"/>
      <c r="V48" s="10"/>
      <c r="W48" s="11"/>
      <c r="X48" s="16"/>
      <c r="Y48" s="9"/>
      <c r="Z48" s="12"/>
      <c r="AA48" s="10"/>
      <c r="AB48" s="12"/>
      <c r="AC48" s="12"/>
    </row>
    <row r="49" spans="1:29" hidden="1" outlineLevel="1" x14ac:dyDescent="0.3">
      <c r="A49" s="13"/>
      <c r="B49" s="13"/>
      <c r="C49" s="7"/>
      <c r="D49" s="13"/>
      <c r="E49" s="6"/>
      <c r="F49" s="17"/>
      <c r="G49" s="8"/>
      <c r="H49" s="7"/>
      <c r="I49" s="6"/>
      <c r="J49" s="6"/>
      <c r="K49" s="6"/>
      <c r="L49" s="6"/>
      <c r="M49" s="6"/>
      <c r="N49" s="8"/>
      <c r="O49" s="15"/>
      <c r="P49" s="11"/>
      <c r="Q49" s="9"/>
      <c r="R49" s="9"/>
      <c r="S49" s="9"/>
      <c r="T49" s="9"/>
      <c r="U49" s="9"/>
      <c r="V49" s="10"/>
      <c r="W49" s="11"/>
      <c r="X49" s="16"/>
      <c r="Y49" s="9"/>
      <c r="Z49" s="12"/>
      <c r="AA49" s="10"/>
      <c r="AB49" s="12"/>
      <c r="AC49" s="12"/>
    </row>
    <row r="50" spans="1:29" hidden="1" outlineLevel="1" x14ac:dyDescent="0.3">
      <c r="A50" s="13"/>
      <c r="B50" s="13"/>
      <c r="C50" s="7"/>
      <c r="D50" s="13"/>
      <c r="E50" s="6"/>
      <c r="F50" s="17"/>
      <c r="G50" s="8"/>
      <c r="H50" s="7"/>
      <c r="I50" s="6"/>
      <c r="J50" s="6"/>
      <c r="K50" s="6"/>
      <c r="L50" s="6"/>
      <c r="M50" s="6"/>
      <c r="N50" s="8"/>
      <c r="O50" s="15"/>
      <c r="P50" s="11"/>
      <c r="Q50" s="9"/>
      <c r="R50" s="9"/>
      <c r="S50" s="9"/>
      <c r="T50" s="9"/>
      <c r="U50" s="9"/>
      <c r="V50" s="10"/>
      <c r="W50" s="11"/>
      <c r="X50" s="16"/>
      <c r="Y50" s="9"/>
      <c r="Z50" s="12"/>
      <c r="AA50" s="10"/>
      <c r="AB50" s="12"/>
      <c r="AC50" s="12"/>
    </row>
    <row r="51" spans="1:29" hidden="1" outlineLevel="1" x14ac:dyDescent="0.3">
      <c r="A51" s="13"/>
      <c r="B51" s="13"/>
      <c r="C51" s="7"/>
      <c r="D51" s="13"/>
      <c r="E51" s="6"/>
      <c r="F51" s="17"/>
      <c r="G51" s="8"/>
      <c r="H51" s="7"/>
      <c r="I51" s="6"/>
      <c r="J51" s="6"/>
      <c r="K51" s="6"/>
      <c r="L51" s="6"/>
      <c r="M51" s="6"/>
      <c r="N51" s="8"/>
      <c r="O51" s="15"/>
      <c r="P51" s="11"/>
      <c r="Q51" s="9"/>
      <c r="R51" s="9"/>
      <c r="S51" s="9"/>
      <c r="T51" s="9"/>
      <c r="U51" s="9"/>
      <c r="V51" s="10"/>
      <c r="W51" s="11"/>
      <c r="X51" s="16"/>
      <c r="Y51" s="9"/>
      <c r="Z51" s="12"/>
      <c r="AA51" s="10"/>
      <c r="AB51" s="12"/>
      <c r="AC51" s="12"/>
    </row>
    <row r="52" spans="1:29" hidden="1" outlineLevel="1" x14ac:dyDescent="0.3">
      <c r="A52" s="13"/>
      <c r="B52" s="13"/>
      <c r="C52" s="7"/>
      <c r="D52" s="13"/>
      <c r="E52" s="6"/>
      <c r="F52" s="17"/>
      <c r="G52" s="8"/>
      <c r="H52" s="7"/>
      <c r="I52" s="6"/>
      <c r="J52" s="6"/>
      <c r="K52" s="6"/>
      <c r="L52" s="6"/>
      <c r="M52" s="6"/>
      <c r="N52" s="8"/>
      <c r="O52" s="15"/>
      <c r="P52" s="11"/>
      <c r="Q52" s="9"/>
      <c r="R52" s="9"/>
      <c r="S52" s="9"/>
      <c r="T52" s="9"/>
      <c r="U52" s="9"/>
      <c r="V52" s="10"/>
      <c r="W52" s="11"/>
      <c r="X52" s="16"/>
      <c r="Y52" s="9"/>
      <c r="Z52" s="12"/>
      <c r="AA52" s="10"/>
      <c r="AB52" s="12"/>
      <c r="AC52" s="12"/>
    </row>
    <row r="53" spans="1:29" collapsed="1" x14ac:dyDescent="0.3"/>
  </sheetData>
  <mergeCells count="4">
    <mergeCell ref="A10:N10"/>
    <mergeCell ref="O10:O11"/>
    <mergeCell ref="P10:AC10"/>
    <mergeCell ref="O5:O7"/>
  </mergeCells>
  <conditionalFormatting sqref="A33:A52">
    <cfRule type="top10" dxfId="31" priority="32" rank="1"/>
    <cfRule type="top10" dxfId="30" priority="33" rank="2"/>
    <cfRule type="top10" dxfId="29" priority="34" rank="3"/>
  </conditionalFormatting>
  <conditionalFormatting sqref="A3:B4 D3:D4 Z3:Z4 AB3:AC4">
    <cfRule type="cellIs" dxfId="28" priority="2" operator="greaterThan">
      <formula>0.93</formula>
    </cfRule>
    <cfRule type="cellIs" dxfId="27" priority="3" operator="greaterThan">
      <formula>0.83</formula>
    </cfRule>
    <cfRule type="cellIs" dxfId="26" priority="4" operator="greaterThan">
      <formula>0.75</formula>
    </cfRule>
    <cfRule type="cellIs" dxfId="25" priority="5" operator="lessThan">
      <formula>0.75</formula>
    </cfRule>
  </conditionalFormatting>
  <conditionalFormatting sqref="B33:B52">
    <cfRule type="top10" dxfId="24" priority="20" rank="1"/>
    <cfRule type="top10" dxfId="23" priority="21" rank="2"/>
    <cfRule type="top10" dxfId="22" priority="22" rank="3"/>
  </conditionalFormatting>
  <conditionalFormatting sqref="D33:D52">
    <cfRule type="top10" dxfId="21" priority="26" rank="1"/>
    <cfRule type="top10" dxfId="20" priority="27" rank="2"/>
    <cfRule type="top10" dxfId="19" priority="28" rank="3"/>
  </conditionalFormatting>
  <conditionalFormatting sqref="E12:E52 Y12:Y52">
    <cfRule type="cellIs" dxfId="18" priority="1" operator="greaterThan">
      <formula>16</formula>
    </cfRule>
  </conditionalFormatting>
  <conditionalFormatting sqref="O3:O4">
    <cfRule type="cellIs" dxfId="17" priority="14" operator="between">
      <formula>0.9</formula>
      <formula>1.1</formula>
    </cfRule>
    <cfRule type="cellIs" dxfId="16" priority="15" operator="lessThan">
      <formula>0.9</formula>
    </cfRule>
    <cfRule type="cellIs" dxfId="15" priority="16" operator="greaterThan">
      <formula>1.1</formula>
    </cfRule>
  </conditionalFormatting>
  <conditionalFormatting sqref="Z12:Z32">
    <cfRule type="top10" dxfId="8" priority="23" rank="1"/>
    <cfRule type="top10" dxfId="7" priority="24" rank="2"/>
    <cfRule type="top10" dxfId="6" priority="25" rank="3"/>
  </conditionalFormatting>
  <conditionalFormatting sqref="AB12:AB32">
    <cfRule type="top10" dxfId="5" priority="17" rank="1"/>
    <cfRule type="top10" dxfId="4" priority="18" rank="2"/>
    <cfRule type="top10" dxfId="3" priority="19" rank="3"/>
  </conditionalFormatting>
  <conditionalFormatting sqref="AC12:AC32">
    <cfRule type="top10" dxfId="2" priority="29" rank="1"/>
    <cfRule type="top10" dxfId="1" priority="30" rank="2"/>
    <cfRule type="top10" dxfId="0" priority="31" rank="3"/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249B104-FCA3-4408-86EB-A3EDEEFA8C1C}">
            <xm:f>'OC Profile'!$O$6</xm:f>
            <x14:dxf>
              <font>
                <color rgb="FF006100"/>
              </font>
              <fill>
                <patternFill>
                  <bgColor theme="6" tint="0.79998168889431442"/>
                </patternFill>
              </fill>
            </x14:dxf>
          </x14:cfRule>
          <x14:cfRule type="cellIs" priority="9" operator="equal" id="{8D344422-8EFF-455E-BD20-26D7E7FA6C2C}">
            <xm:f>'OC Profile'!$O$5</xm:f>
            <x14:dxf>
              <font>
                <color rgb="FF006100"/>
              </font>
              <fill>
                <patternFill>
                  <bgColor theme="6" tint="0.59996337778862885"/>
                </patternFill>
              </fill>
            </x14:dxf>
          </x14:cfRule>
          <x14:cfRule type="cellIs" priority="10" operator="equal" id="{619B2F65-148B-4911-AA3C-796F860FEADA}">
            <xm:f>'OC Profile'!$O$4</xm:f>
            <x14:dxf>
              <font>
                <color rgb="FF006100"/>
              </font>
              <fill>
                <patternFill>
                  <bgColor theme="6" tint="0.39994506668294322"/>
                </patternFill>
              </fill>
            </x14:dxf>
          </x14:cfRule>
          <xm:sqref>O12:O32</xm:sqref>
        </x14:conditionalFormatting>
        <x14:conditionalFormatting xmlns:xm="http://schemas.microsoft.com/office/excel/2006/main">
          <x14:cfRule type="cellIs" priority="11" operator="equal" id="{95419161-3E50-4B21-A92F-5C54FFA3A5B2}">
            <xm:f>'OC Profile'!$N$6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2" operator="equal" id="{3028D5F8-4D87-4BCD-A65B-E299A7F3998C}">
            <xm:f>'OC Profile'!$N$5</xm:f>
            <x14:dxf>
              <font>
                <color rgb="FF9C0006"/>
              </font>
              <fill>
                <patternFill>
                  <bgColor theme="5" tint="0.59996337778862885"/>
                </patternFill>
              </fill>
            </x14:dxf>
          </x14:cfRule>
          <x14:cfRule type="cellIs" priority="13" operator="equal" id="{1C3E22D3-0E43-47A6-B6F3-81A2587E73D9}">
            <xm:f>'OC Profile'!$N$4</xm:f>
            <x14:dxf>
              <font>
                <color rgb="FF9C0006"/>
              </font>
              <fill>
                <patternFill>
                  <bgColor theme="5" tint="0.39994506668294322"/>
                </patternFill>
              </fill>
            </x14:dxf>
          </x14:cfRule>
          <xm:sqref>O33:O52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41FDCA5-5288-4CE4-93AA-8B897929C8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lookup!R4:R5</xm:f>
              <xm:sqref>O5</xm:sqref>
            </x14:sparkline>
          </x14:sparklines>
        </x14:sparklineGroup>
        <x14:sparklineGroup type="column" displayEmptyCellsAs="gap" xr2:uid="{BD4BE445-E71E-4EEA-92B6-9BAC45F48D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lookup!R6:R7</xm:f>
              <xm:sqref>O8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97B1-6A86-45AD-ABD9-28A50E99D3CA}">
  <dimension ref="A1:R24"/>
  <sheetViews>
    <sheetView zoomScale="80" zoomScaleNormal="80" workbookViewId="0">
      <selection sqref="A1:O1"/>
    </sheetView>
  </sheetViews>
  <sheetFormatPr defaultRowHeight="14.4" x14ac:dyDescent="0.3"/>
  <cols>
    <col min="1" max="1" width="11.33203125" bestFit="1" customWidth="1"/>
    <col min="2" max="2" width="9.88671875" bestFit="1" customWidth="1"/>
    <col min="3" max="3" width="10" bestFit="1" customWidth="1"/>
    <col min="4" max="4" width="12.33203125" bestFit="1" customWidth="1"/>
    <col min="5" max="5" width="6.44140625" bestFit="1" customWidth="1"/>
    <col min="7" max="7" width="7.88671875" bestFit="1" customWidth="1"/>
    <col min="8" max="8" width="9.5546875" bestFit="1" customWidth="1"/>
    <col min="9" max="9" width="12.33203125" bestFit="1" customWidth="1"/>
    <col min="10" max="10" width="11.33203125" bestFit="1" customWidth="1"/>
    <col min="12" max="12" width="7.44140625" bestFit="1" customWidth="1"/>
    <col min="15" max="15" width="11.33203125" bestFit="1" customWidth="1"/>
    <col min="16" max="16" width="1.77734375" customWidth="1"/>
    <col min="17" max="18" width="13.77734375" customWidth="1"/>
  </cols>
  <sheetData>
    <row r="1" spans="1:18" s="29" customFormat="1" ht="15.6" x14ac:dyDescent="0.3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Q1" s="96" t="s">
        <v>23</v>
      </c>
      <c r="R1" s="97"/>
    </row>
    <row r="2" spans="1:18" s="29" customFormat="1" ht="16.2" thickBot="1" x14ac:dyDescent="0.35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4" t="s">
        <v>9</v>
      </c>
      <c r="Q2" s="98"/>
      <c r="R2" s="99"/>
    </row>
    <row r="3" spans="1:18" s="29" customFormat="1" ht="31.8" thickBot="1" x14ac:dyDescent="0.35">
      <c r="A3" s="19" t="s">
        <v>2</v>
      </c>
      <c r="B3" s="20" t="s">
        <v>3</v>
      </c>
      <c r="C3" s="21" t="s">
        <v>4</v>
      </c>
      <c r="D3" s="19" t="s">
        <v>10</v>
      </c>
      <c r="E3" s="19" t="s">
        <v>5</v>
      </c>
      <c r="F3" s="22" t="s">
        <v>6</v>
      </c>
      <c r="G3" s="23" t="s">
        <v>7</v>
      </c>
      <c r="H3" s="21" t="s">
        <v>8</v>
      </c>
      <c r="I3" s="20" t="s">
        <v>15</v>
      </c>
      <c r="J3" s="20" t="s">
        <v>16</v>
      </c>
      <c r="K3" s="20" t="s">
        <v>14</v>
      </c>
      <c r="L3" s="19" t="s">
        <v>13</v>
      </c>
      <c r="M3" s="20" t="s">
        <v>12</v>
      </c>
      <c r="N3" s="22" t="s">
        <v>11</v>
      </c>
      <c r="O3" s="94"/>
      <c r="Q3" s="73"/>
      <c r="R3" s="73" t="s">
        <v>26</v>
      </c>
    </row>
    <row r="4" spans="1:18" x14ac:dyDescent="0.3">
      <c r="A4" s="34">
        <f>'Option Chain'!AC12</f>
        <v>0</v>
      </c>
      <c r="B4" s="34">
        <f>'Option Chain'!AB12</f>
        <v>0</v>
      </c>
      <c r="C4" s="30">
        <f>'Option Chain'!AA12</f>
        <v>0</v>
      </c>
      <c r="D4" s="34">
        <f>'Option Chain'!Z12</f>
        <v>0</v>
      </c>
      <c r="E4" s="31">
        <f>'Option Chain'!Y12</f>
        <v>0</v>
      </c>
      <c r="F4" s="32">
        <f>'Option Chain'!X12</f>
        <v>0</v>
      </c>
      <c r="G4" s="32">
        <f>'Option Chain'!W12</f>
        <v>0</v>
      </c>
      <c r="H4" s="30">
        <f>'Option Chain'!V12</f>
        <v>0</v>
      </c>
      <c r="I4" s="31">
        <f>'Option Chain'!U12</f>
        <v>0</v>
      </c>
      <c r="J4" s="31">
        <f>'Option Chain'!T12</f>
        <v>0</v>
      </c>
      <c r="K4" s="31">
        <f>'Option Chain'!S12</f>
        <v>0</v>
      </c>
      <c r="L4" s="31">
        <f>'Option Chain'!R12</f>
        <v>0</v>
      </c>
      <c r="M4" s="31">
        <f>'Option Chain'!Q12</f>
        <v>0</v>
      </c>
      <c r="N4" s="32">
        <f>'Option Chain'!P12</f>
        <v>0</v>
      </c>
      <c r="O4" s="33">
        <f>'Option Chain'!O12</f>
        <v>0</v>
      </c>
      <c r="Q4" s="74" t="s">
        <v>24</v>
      </c>
      <c r="R4" s="76">
        <f>'Option Chain'!$B$1</f>
        <v>0</v>
      </c>
    </row>
    <row r="5" spans="1:18" ht="15" thickBot="1" x14ac:dyDescent="0.35">
      <c r="A5" s="34">
        <f>'Option Chain'!AC13</f>
        <v>0</v>
      </c>
      <c r="B5" s="34">
        <f>'Option Chain'!AB13</f>
        <v>0</v>
      </c>
      <c r="C5" s="30">
        <f>'Option Chain'!AA13</f>
        <v>0</v>
      </c>
      <c r="D5" s="34">
        <f>'Option Chain'!Z13</f>
        <v>0</v>
      </c>
      <c r="E5" s="31">
        <f>'Option Chain'!Y13</f>
        <v>0</v>
      </c>
      <c r="F5" s="32">
        <f>'Option Chain'!X13</f>
        <v>0</v>
      </c>
      <c r="G5" s="32">
        <f>'Option Chain'!W13</f>
        <v>0</v>
      </c>
      <c r="H5" s="30">
        <f>'Option Chain'!V13</f>
        <v>0</v>
      </c>
      <c r="I5" s="31">
        <f>'Option Chain'!U13</f>
        <v>0</v>
      </c>
      <c r="J5" s="31">
        <f>'Option Chain'!T13</f>
        <v>0</v>
      </c>
      <c r="K5" s="31">
        <f>'Option Chain'!S13</f>
        <v>0</v>
      </c>
      <c r="L5" s="31">
        <f>'Option Chain'!R13</f>
        <v>0</v>
      </c>
      <c r="M5" s="31">
        <f>'Option Chain'!Q13</f>
        <v>0</v>
      </c>
      <c r="N5" s="32">
        <f>'Option Chain'!P13</f>
        <v>0</v>
      </c>
      <c r="O5" s="33">
        <f>'Option Chain'!O13</f>
        <v>0</v>
      </c>
      <c r="Q5" s="75" t="s">
        <v>25</v>
      </c>
      <c r="R5" s="77">
        <f>'Option Chain'!$AB$1</f>
        <v>0</v>
      </c>
    </row>
    <row r="6" spans="1:18" x14ac:dyDescent="0.3">
      <c r="A6" s="34">
        <f>'Option Chain'!AC14</f>
        <v>0</v>
      </c>
      <c r="B6" s="34">
        <f>'Option Chain'!AB14</f>
        <v>0</v>
      </c>
      <c r="C6" s="30">
        <f>'Option Chain'!AA14</f>
        <v>0</v>
      </c>
      <c r="D6" s="34">
        <f>'Option Chain'!Z14</f>
        <v>0</v>
      </c>
      <c r="E6" s="31">
        <f>'Option Chain'!Y14</f>
        <v>0</v>
      </c>
      <c r="F6" s="32">
        <f>'Option Chain'!X14</f>
        <v>0</v>
      </c>
      <c r="G6" s="32">
        <f>'Option Chain'!W14</f>
        <v>0</v>
      </c>
      <c r="H6" s="30">
        <f>'Option Chain'!V14</f>
        <v>0</v>
      </c>
      <c r="I6" s="31">
        <f>'Option Chain'!U14</f>
        <v>0</v>
      </c>
      <c r="J6" s="31">
        <f>'Option Chain'!T14</f>
        <v>0</v>
      </c>
      <c r="K6" s="31">
        <f>'Option Chain'!S14</f>
        <v>0</v>
      </c>
      <c r="L6" s="31">
        <f>'Option Chain'!R14</f>
        <v>0</v>
      </c>
      <c r="M6" s="31">
        <f>'Option Chain'!Q14</f>
        <v>0</v>
      </c>
      <c r="N6" s="32">
        <f>'Option Chain'!P14</f>
        <v>0</v>
      </c>
      <c r="O6" s="33">
        <f>'Option Chain'!O14</f>
        <v>0</v>
      </c>
      <c r="Q6" s="74" t="s">
        <v>29</v>
      </c>
      <c r="R6" s="76">
        <f>'Option Chain'!$B$2</f>
        <v>0</v>
      </c>
    </row>
    <row r="7" spans="1:18" ht="15" thickBot="1" x14ac:dyDescent="0.35">
      <c r="A7" s="34">
        <f>'Option Chain'!AC15</f>
        <v>0</v>
      </c>
      <c r="B7" s="34">
        <f>'Option Chain'!AB15</f>
        <v>0</v>
      </c>
      <c r="C7" s="30">
        <f>'Option Chain'!AA15</f>
        <v>0</v>
      </c>
      <c r="D7" s="34">
        <f>'Option Chain'!Z15</f>
        <v>0</v>
      </c>
      <c r="E7" s="31">
        <f>'Option Chain'!Y15</f>
        <v>0</v>
      </c>
      <c r="F7" s="32">
        <f>'Option Chain'!X15</f>
        <v>0</v>
      </c>
      <c r="G7" s="32">
        <f>'Option Chain'!W15</f>
        <v>0</v>
      </c>
      <c r="H7" s="30">
        <f>'Option Chain'!V15</f>
        <v>0</v>
      </c>
      <c r="I7" s="31">
        <f>'Option Chain'!U15</f>
        <v>0</v>
      </c>
      <c r="J7" s="31">
        <f>'Option Chain'!T15</f>
        <v>0</v>
      </c>
      <c r="K7" s="31">
        <f>'Option Chain'!S15</f>
        <v>0</v>
      </c>
      <c r="L7" s="31">
        <f>'Option Chain'!R15</f>
        <v>0</v>
      </c>
      <c r="M7" s="31">
        <f>'Option Chain'!Q15</f>
        <v>0</v>
      </c>
      <c r="N7" s="32">
        <f>'Option Chain'!P15</f>
        <v>0</v>
      </c>
      <c r="O7" s="33">
        <f>'Option Chain'!O15</f>
        <v>0</v>
      </c>
      <c r="Q7" s="75" t="s">
        <v>30</v>
      </c>
      <c r="R7" s="77">
        <f>'Option Chain'!$AB$2</f>
        <v>0</v>
      </c>
    </row>
    <row r="8" spans="1:18" x14ac:dyDescent="0.3">
      <c r="A8" s="34">
        <f>'Option Chain'!AC16</f>
        <v>0</v>
      </c>
      <c r="B8" s="34">
        <f>'Option Chain'!AB16</f>
        <v>0</v>
      </c>
      <c r="C8" s="30">
        <f>'Option Chain'!AA16</f>
        <v>0</v>
      </c>
      <c r="D8" s="34">
        <f>'Option Chain'!Z16</f>
        <v>0</v>
      </c>
      <c r="E8" s="31">
        <f>'Option Chain'!Y16</f>
        <v>0</v>
      </c>
      <c r="F8" s="32">
        <f>'Option Chain'!X16</f>
        <v>0</v>
      </c>
      <c r="G8" s="32">
        <f>'Option Chain'!W16</f>
        <v>0</v>
      </c>
      <c r="H8" s="30">
        <f>'Option Chain'!V16</f>
        <v>0</v>
      </c>
      <c r="I8" s="31">
        <f>'Option Chain'!U16</f>
        <v>0</v>
      </c>
      <c r="J8" s="31">
        <f>'Option Chain'!T16</f>
        <v>0</v>
      </c>
      <c r="K8" s="31">
        <f>'Option Chain'!S16</f>
        <v>0</v>
      </c>
      <c r="L8" s="31">
        <f>'Option Chain'!R16</f>
        <v>0</v>
      </c>
      <c r="M8" s="31">
        <f>'Option Chain'!Q16</f>
        <v>0</v>
      </c>
      <c r="N8" s="32">
        <f>'Option Chain'!P16</f>
        <v>0</v>
      </c>
      <c r="O8" s="33">
        <f>'Option Chain'!O16</f>
        <v>0</v>
      </c>
    </row>
    <row r="9" spans="1:18" x14ac:dyDescent="0.3">
      <c r="A9" s="34">
        <f>'Option Chain'!AC17</f>
        <v>0</v>
      </c>
      <c r="B9" s="34">
        <f>'Option Chain'!AB17</f>
        <v>0</v>
      </c>
      <c r="C9" s="30">
        <f>'Option Chain'!AA17</f>
        <v>0</v>
      </c>
      <c r="D9" s="34">
        <f>'Option Chain'!Z17</f>
        <v>0</v>
      </c>
      <c r="E9" s="31">
        <f>'Option Chain'!Y17</f>
        <v>0</v>
      </c>
      <c r="F9" s="32">
        <f>'Option Chain'!X17</f>
        <v>0</v>
      </c>
      <c r="G9" s="32">
        <f>'Option Chain'!W17</f>
        <v>0</v>
      </c>
      <c r="H9" s="30">
        <f>'Option Chain'!V17</f>
        <v>0</v>
      </c>
      <c r="I9" s="31">
        <f>'Option Chain'!U17</f>
        <v>0</v>
      </c>
      <c r="J9" s="31">
        <f>'Option Chain'!T17</f>
        <v>0</v>
      </c>
      <c r="K9" s="31">
        <f>'Option Chain'!S17</f>
        <v>0</v>
      </c>
      <c r="L9" s="31">
        <f>'Option Chain'!R17</f>
        <v>0</v>
      </c>
      <c r="M9" s="31">
        <f>'Option Chain'!Q17</f>
        <v>0</v>
      </c>
      <c r="N9" s="32">
        <f>'Option Chain'!P17</f>
        <v>0</v>
      </c>
      <c r="O9" s="33">
        <f>'Option Chain'!O17</f>
        <v>0</v>
      </c>
    </row>
    <row r="10" spans="1:18" x14ac:dyDescent="0.3">
      <c r="A10" s="34">
        <f>'Option Chain'!AC18</f>
        <v>0</v>
      </c>
      <c r="B10" s="34">
        <f>'Option Chain'!AB18</f>
        <v>0</v>
      </c>
      <c r="C10" s="30">
        <f>'Option Chain'!AA18</f>
        <v>0</v>
      </c>
      <c r="D10" s="34">
        <f>'Option Chain'!Z18</f>
        <v>0</v>
      </c>
      <c r="E10" s="31">
        <f>'Option Chain'!Y18</f>
        <v>0</v>
      </c>
      <c r="F10" s="32">
        <f>'Option Chain'!X18</f>
        <v>0</v>
      </c>
      <c r="G10" s="32">
        <f>'Option Chain'!W18</f>
        <v>0</v>
      </c>
      <c r="H10" s="30">
        <f>'Option Chain'!V18</f>
        <v>0</v>
      </c>
      <c r="I10" s="31">
        <f>'Option Chain'!U18</f>
        <v>0</v>
      </c>
      <c r="J10" s="31">
        <f>'Option Chain'!T18</f>
        <v>0</v>
      </c>
      <c r="K10" s="31">
        <f>'Option Chain'!S18</f>
        <v>0</v>
      </c>
      <c r="L10" s="31">
        <f>'Option Chain'!R18</f>
        <v>0</v>
      </c>
      <c r="M10" s="31">
        <f>'Option Chain'!Q18</f>
        <v>0</v>
      </c>
      <c r="N10" s="32">
        <f>'Option Chain'!P18</f>
        <v>0</v>
      </c>
      <c r="O10" s="33">
        <f>'Option Chain'!O18</f>
        <v>0</v>
      </c>
    </row>
    <row r="11" spans="1:18" x14ac:dyDescent="0.3">
      <c r="A11" s="34">
        <f>'Option Chain'!AC19</f>
        <v>0</v>
      </c>
      <c r="B11" s="34">
        <f>'Option Chain'!AB19</f>
        <v>0</v>
      </c>
      <c r="C11" s="30">
        <f>'Option Chain'!AA19</f>
        <v>0</v>
      </c>
      <c r="D11" s="34">
        <f>'Option Chain'!Z19</f>
        <v>0</v>
      </c>
      <c r="E11" s="31">
        <f>'Option Chain'!Y19</f>
        <v>0</v>
      </c>
      <c r="F11" s="32">
        <f>'Option Chain'!X19</f>
        <v>0</v>
      </c>
      <c r="G11" s="32">
        <f>'Option Chain'!W19</f>
        <v>0</v>
      </c>
      <c r="H11" s="30">
        <f>'Option Chain'!V19</f>
        <v>0</v>
      </c>
      <c r="I11" s="31">
        <f>'Option Chain'!U19</f>
        <v>0</v>
      </c>
      <c r="J11" s="31">
        <f>'Option Chain'!T19</f>
        <v>0</v>
      </c>
      <c r="K11" s="31">
        <f>'Option Chain'!S19</f>
        <v>0</v>
      </c>
      <c r="L11" s="31">
        <f>'Option Chain'!R19</f>
        <v>0</v>
      </c>
      <c r="M11" s="31">
        <f>'Option Chain'!Q19</f>
        <v>0</v>
      </c>
      <c r="N11" s="32">
        <f>'Option Chain'!P19</f>
        <v>0</v>
      </c>
      <c r="O11" s="33">
        <f>'Option Chain'!O19</f>
        <v>0</v>
      </c>
    </row>
    <row r="12" spans="1:18" x14ac:dyDescent="0.3">
      <c r="A12" s="34">
        <f>'Option Chain'!AC20</f>
        <v>0</v>
      </c>
      <c r="B12" s="34">
        <f>'Option Chain'!AB20</f>
        <v>0</v>
      </c>
      <c r="C12" s="30">
        <f>'Option Chain'!AA20</f>
        <v>0</v>
      </c>
      <c r="D12" s="34">
        <f>'Option Chain'!Z20</f>
        <v>0</v>
      </c>
      <c r="E12" s="31">
        <f>'Option Chain'!Y20</f>
        <v>0</v>
      </c>
      <c r="F12" s="32">
        <f>'Option Chain'!X20</f>
        <v>0</v>
      </c>
      <c r="G12" s="32">
        <f>'Option Chain'!W20</f>
        <v>0</v>
      </c>
      <c r="H12" s="30">
        <f>'Option Chain'!V20</f>
        <v>0</v>
      </c>
      <c r="I12" s="31">
        <f>'Option Chain'!U20</f>
        <v>0</v>
      </c>
      <c r="J12" s="31">
        <f>'Option Chain'!T20</f>
        <v>0</v>
      </c>
      <c r="K12" s="31">
        <f>'Option Chain'!S20</f>
        <v>0</v>
      </c>
      <c r="L12" s="31">
        <f>'Option Chain'!R20</f>
        <v>0</v>
      </c>
      <c r="M12" s="31">
        <f>'Option Chain'!Q20</f>
        <v>0</v>
      </c>
      <c r="N12" s="32">
        <f>'Option Chain'!P20</f>
        <v>0</v>
      </c>
      <c r="O12" s="33">
        <f>'Option Chain'!O20</f>
        <v>0</v>
      </c>
    </row>
    <row r="13" spans="1:18" x14ac:dyDescent="0.3">
      <c r="A13" s="34">
        <f>'Option Chain'!AC21</f>
        <v>0</v>
      </c>
      <c r="B13" s="34">
        <f>'Option Chain'!AB21</f>
        <v>0</v>
      </c>
      <c r="C13" s="30">
        <f>'Option Chain'!AA21</f>
        <v>0</v>
      </c>
      <c r="D13" s="34">
        <f>'Option Chain'!Z21</f>
        <v>0</v>
      </c>
      <c r="E13" s="31">
        <f>'Option Chain'!Y21</f>
        <v>0</v>
      </c>
      <c r="F13" s="32">
        <f>'Option Chain'!X21</f>
        <v>0</v>
      </c>
      <c r="G13" s="32">
        <f>'Option Chain'!W21</f>
        <v>0</v>
      </c>
      <c r="H13" s="30">
        <f>'Option Chain'!V21</f>
        <v>0</v>
      </c>
      <c r="I13" s="31">
        <f>'Option Chain'!U21</f>
        <v>0</v>
      </c>
      <c r="J13" s="31">
        <f>'Option Chain'!T21</f>
        <v>0</v>
      </c>
      <c r="K13" s="31">
        <f>'Option Chain'!S21</f>
        <v>0</v>
      </c>
      <c r="L13" s="31">
        <f>'Option Chain'!R21</f>
        <v>0</v>
      </c>
      <c r="M13" s="31">
        <f>'Option Chain'!Q21</f>
        <v>0</v>
      </c>
      <c r="N13" s="32">
        <f>'Option Chain'!P21</f>
        <v>0</v>
      </c>
      <c r="O13" s="33">
        <f>'Option Chain'!O21</f>
        <v>0</v>
      </c>
    </row>
    <row r="14" spans="1:18" x14ac:dyDescent="0.3">
      <c r="A14" s="34">
        <f>'Option Chain'!AC22</f>
        <v>0</v>
      </c>
      <c r="B14" s="34">
        <f>'Option Chain'!AB22</f>
        <v>0</v>
      </c>
      <c r="C14" s="30">
        <f>'Option Chain'!AA22</f>
        <v>0</v>
      </c>
      <c r="D14" s="34">
        <f>'Option Chain'!Z22</f>
        <v>0</v>
      </c>
      <c r="E14" s="31">
        <f>'Option Chain'!Y22</f>
        <v>0</v>
      </c>
      <c r="F14" s="32">
        <f>'Option Chain'!X22</f>
        <v>0</v>
      </c>
      <c r="G14" s="32">
        <f>'Option Chain'!W22</f>
        <v>0</v>
      </c>
      <c r="H14" s="30">
        <f>'Option Chain'!V22</f>
        <v>0</v>
      </c>
      <c r="I14" s="31">
        <f>'Option Chain'!U22</f>
        <v>0</v>
      </c>
      <c r="J14" s="31">
        <f>'Option Chain'!T22</f>
        <v>0</v>
      </c>
      <c r="K14" s="31">
        <f>'Option Chain'!S22</f>
        <v>0</v>
      </c>
      <c r="L14" s="31">
        <f>'Option Chain'!R22</f>
        <v>0</v>
      </c>
      <c r="M14" s="31">
        <f>'Option Chain'!Q22</f>
        <v>0</v>
      </c>
      <c r="N14" s="32">
        <f>'Option Chain'!P22</f>
        <v>0</v>
      </c>
      <c r="O14" s="33">
        <f>'Option Chain'!O22</f>
        <v>0</v>
      </c>
    </row>
    <row r="15" spans="1:18" x14ac:dyDescent="0.3">
      <c r="A15" s="34">
        <f>'Option Chain'!AC23</f>
        <v>0</v>
      </c>
      <c r="B15" s="34">
        <f>'Option Chain'!AB23</f>
        <v>0</v>
      </c>
      <c r="C15" s="30">
        <f>'Option Chain'!AA23</f>
        <v>0</v>
      </c>
      <c r="D15" s="34">
        <f>'Option Chain'!Z23</f>
        <v>0</v>
      </c>
      <c r="E15" s="31">
        <f>'Option Chain'!Y23</f>
        <v>0</v>
      </c>
      <c r="F15" s="32">
        <f>'Option Chain'!X23</f>
        <v>0</v>
      </c>
      <c r="G15" s="32">
        <f>'Option Chain'!W23</f>
        <v>0</v>
      </c>
      <c r="H15" s="30">
        <f>'Option Chain'!V23</f>
        <v>0</v>
      </c>
      <c r="I15" s="31">
        <f>'Option Chain'!U23</f>
        <v>0</v>
      </c>
      <c r="J15" s="31">
        <f>'Option Chain'!T23</f>
        <v>0</v>
      </c>
      <c r="K15" s="31">
        <f>'Option Chain'!S23</f>
        <v>0</v>
      </c>
      <c r="L15" s="31">
        <f>'Option Chain'!R23</f>
        <v>0</v>
      </c>
      <c r="M15" s="31">
        <f>'Option Chain'!Q23</f>
        <v>0</v>
      </c>
      <c r="N15" s="32">
        <f>'Option Chain'!P23</f>
        <v>0</v>
      </c>
      <c r="O15" s="33">
        <f>'Option Chain'!O23</f>
        <v>0</v>
      </c>
    </row>
    <row r="16" spans="1:18" x14ac:dyDescent="0.3">
      <c r="A16" s="34">
        <f>'Option Chain'!AC24</f>
        <v>0</v>
      </c>
      <c r="B16" s="34">
        <f>'Option Chain'!AB24</f>
        <v>0</v>
      </c>
      <c r="C16" s="30">
        <f>'Option Chain'!AA24</f>
        <v>0</v>
      </c>
      <c r="D16" s="34">
        <f>'Option Chain'!Z24</f>
        <v>0</v>
      </c>
      <c r="E16" s="31">
        <f>'Option Chain'!Y24</f>
        <v>0</v>
      </c>
      <c r="F16" s="32">
        <f>'Option Chain'!X24</f>
        <v>0</v>
      </c>
      <c r="G16" s="32">
        <f>'Option Chain'!W24</f>
        <v>0</v>
      </c>
      <c r="H16" s="30">
        <f>'Option Chain'!V24</f>
        <v>0</v>
      </c>
      <c r="I16" s="31">
        <f>'Option Chain'!U24</f>
        <v>0</v>
      </c>
      <c r="J16" s="31">
        <f>'Option Chain'!T24</f>
        <v>0</v>
      </c>
      <c r="K16" s="31">
        <f>'Option Chain'!S24</f>
        <v>0</v>
      </c>
      <c r="L16" s="31">
        <f>'Option Chain'!R24</f>
        <v>0</v>
      </c>
      <c r="M16" s="31">
        <f>'Option Chain'!Q24</f>
        <v>0</v>
      </c>
      <c r="N16" s="32">
        <f>'Option Chain'!P24</f>
        <v>0</v>
      </c>
      <c r="O16" s="33">
        <f>'Option Chain'!O24</f>
        <v>0</v>
      </c>
    </row>
    <row r="17" spans="1:15" x14ac:dyDescent="0.3">
      <c r="A17" s="34">
        <f>'Option Chain'!AC25</f>
        <v>0</v>
      </c>
      <c r="B17" s="34">
        <f>'Option Chain'!AB25</f>
        <v>0</v>
      </c>
      <c r="C17" s="30">
        <f>'Option Chain'!AA25</f>
        <v>0</v>
      </c>
      <c r="D17" s="34">
        <f>'Option Chain'!Z25</f>
        <v>0</v>
      </c>
      <c r="E17" s="31">
        <f>'Option Chain'!Y25</f>
        <v>0</v>
      </c>
      <c r="F17" s="32">
        <f>'Option Chain'!X25</f>
        <v>0</v>
      </c>
      <c r="G17" s="32">
        <f>'Option Chain'!W25</f>
        <v>0</v>
      </c>
      <c r="H17" s="30">
        <f>'Option Chain'!V25</f>
        <v>0</v>
      </c>
      <c r="I17" s="31">
        <f>'Option Chain'!U25</f>
        <v>0</v>
      </c>
      <c r="J17" s="31">
        <f>'Option Chain'!T25</f>
        <v>0</v>
      </c>
      <c r="K17" s="31">
        <f>'Option Chain'!S25</f>
        <v>0</v>
      </c>
      <c r="L17" s="31">
        <f>'Option Chain'!R25</f>
        <v>0</v>
      </c>
      <c r="M17" s="31">
        <f>'Option Chain'!Q25</f>
        <v>0</v>
      </c>
      <c r="N17" s="32">
        <f>'Option Chain'!P25</f>
        <v>0</v>
      </c>
      <c r="O17" s="33">
        <f>'Option Chain'!O25</f>
        <v>0</v>
      </c>
    </row>
    <row r="18" spans="1:15" x14ac:dyDescent="0.3">
      <c r="A18" s="34">
        <f>'Option Chain'!AC26</f>
        <v>0</v>
      </c>
      <c r="B18" s="34">
        <f>'Option Chain'!AB26</f>
        <v>0</v>
      </c>
      <c r="C18" s="30">
        <f>'Option Chain'!AA26</f>
        <v>0</v>
      </c>
      <c r="D18" s="34">
        <f>'Option Chain'!Z26</f>
        <v>0</v>
      </c>
      <c r="E18" s="31">
        <f>'Option Chain'!Y26</f>
        <v>0</v>
      </c>
      <c r="F18" s="32">
        <f>'Option Chain'!X26</f>
        <v>0</v>
      </c>
      <c r="G18" s="32">
        <f>'Option Chain'!W26</f>
        <v>0</v>
      </c>
      <c r="H18" s="30">
        <f>'Option Chain'!V26</f>
        <v>0</v>
      </c>
      <c r="I18" s="31">
        <f>'Option Chain'!U26</f>
        <v>0</v>
      </c>
      <c r="J18" s="31">
        <f>'Option Chain'!T26</f>
        <v>0</v>
      </c>
      <c r="K18" s="31">
        <f>'Option Chain'!S26</f>
        <v>0</v>
      </c>
      <c r="L18" s="31">
        <f>'Option Chain'!R26</f>
        <v>0</v>
      </c>
      <c r="M18" s="31">
        <f>'Option Chain'!Q26</f>
        <v>0</v>
      </c>
      <c r="N18" s="32">
        <f>'Option Chain'!P26</f>
        <v>0</v>
      </c>
      <c r="O18" s="33">
        <f>'Option Chain'!O26</f>
        <v>0</v>
      </c>
    </row>
    <row r="19" spans="1:15" x14ac:dyDescent="0.3">
      <c r="A19" s="34">
        <f>'Option Chain'!AC27</f>
        <v>0</v>
      </c>
      <c r="B19" s="34">
        <f>'Option Chain'!AB27</f>
        <v>0</v>
      </c>
      <c r="C19" s="30">
        <f>'Option Chain'!AA27</f>
        <v>0</v>
      </c>
      <c r="D19" s="34">
        <f>'Option Chain'!Z27</f>
        <v>0</v>
      </c>
      <c r="E19" s="31">
        <f>'Option Chain'!Y27</f>
        <v>0</v>
      </c>
      <c r="F19" s="32">
        <f>'Option Chain'!X27</f>
        <v>0</v>
      </c>
      <c r="G19" s="32">
        <f>'Option Chain'!W27</f>
        <v>0</v>
      </c>
      <c r="H19" s="30">
        <f>'Option Chain'!V27</f>
        <v>0</v>
      </c>
      <c r="I19" s="31">
        <f>'Option Chain'!U27</f>
        <v>0</v>
      </c>
      <c r="J19" s="31">
        <f>'Option Chain'!T27</f>
        <v>0</v>
      </c>
      <c r="K19" s="31">
        <f>'Option Chain'!S27</f>
        <v>0</v>
      </c>
      <c r="L19" s="31">
        <f>'Option Chain'!R27</f>
        <v>0</v>
      </c>
      <c r="M19" s="31">
        <f>'Option Chain'!Q27</f>
        <v>0</v>
      </c>
      <c r="N19" s="32">
        <f>'Option Chain'!P27</f>
        <v>0</v>
      </c>
      <c r="O19" s="33">
        <f>'Option Chain'!O27</f>
        <v>0</v>
      </c>
    </row>
    <row r="20" spans="1:15" x14ac:dyDescent="0.3">
      <c r="A20" s="34">
        <f>'Option Chain'!AC28</f>
        <v>0</v>
      </c>
      <c r="B20" s="34">
        <f>'Option Chain'!AB28</f>
        <v>0</v>
      </c>
      <c r="C20" s="30">
        <f>'Option Chain'!AA28</f>
        <v>0</v>
      </c>
      <c r="D20" s="34">
        <f>'Option Chain'!Z28</f>
        <v>0</v>
      </c>
      <c r="E20" s="31">
        <f>'Option Chain'!Y28</f>
        <v>0</v>
      </c>
      <c r="F20" s="32">
        <f>'Option Chain'!X28</f>
        <v>0</v>
      </c>
      <c r="G20" s="32">
        <f>'Option Chain'!W28</f>
        <v>0</v>
      </c>
      <c r="H20" s="30">
        <f>'Option Chain'!V28</f>
        <v>0</v>
      </c>
      <c r="I20" s="31">
        <f>'Option Chain'!U28</f>
        <v>0</v>
      </c>
      <c r="J20" s="31">
        <f>'Option Chain'!T28</f>
        <v>0</v>
      </c>
      <c r="K20" s="31">
        <f>'Option Chain'!S28</f>
        <v>0</v>
      </c>
      <c r="L20" s="31">
        <f>'Option Chain'!R28</f>
        <v>0</v>
      </c>
      <c r="M20" s="31">
        <f>'Option Chain'!Q28</f>
        <v>0</v>
      </c>
      <c r="N20" s="32">
        <f>'Option Chain'!P28</f>
        <v>0</v>
      </c>
      <c r="O20" s="33">
        <f>'Option Chain'!O28</f>
        <v>0</v>
      </c>
    </row>
    <row r="21" spans="1:15" x14ac:dyDescent="0.3">
      <c r="A21" s="34">
        <f>'Option Chain'!AC29</f>
        <v>0</v>
      </c>
      <c r="B21" s="34">
        <f>'Option Chain'!AB29</f>
        <v>0</v>
      </c>
      <c r="C21" s="30">
        <f>'Option Chain'!AA29</f>
        <v>0</v>
      </c>
      <c r="D21" s="34">
        <f>'Option Chain'!Z29</f>
        <v>0</v>
      </c>
      <c r="E21" s="31">
        <f>'Option Chain'!Y29</f>
        <v>0</v>
      </c>
      <c r="F21" s="32">
        <f>'Option Chain'!X29</f>
        <v>0</v>
      </c>
      <c r="G21" s="32">
        <f>'Option Chain'!W29</f>
        <v>0</v>
      </c>
      <c r="H21" s="30">
        <f>'Option Chain'!V29</f>
        <v>0</v>
      </c>
      <c r="I21" s="31">
        <f>'Option Chain'!U29</f>
        <v>0</v>
      </c>
      <c r="J21" s="31">
        <f>'Option Chain'!T29</f>
        <v>0</v>
      </c>
      <c r="K21" s="31">
        <f>'Option Chain'!S29</f>
        <v>0</v>
      </c>
      <c r="L21" s="31">
        <f>'Option Chain'!R29</f>
        <v>0</v>
      </c>
      <c r="M21" s="31">
        <f>'Option Chain'!Q29</f>
        <v>0</v>
      </c>
      <c r="N21" s="32">
        <f>'Option Chain'!P29</f>
        <v>0</v>
      </c>
      <c r="O21" s="33">
        <f>'Option Chain'!O29</f>
        <v>0</v>
      </c>
    </row>
    <row r="22" spans="1:15" x14ac:dyDescent="0.3">
      <c r="A22" s="34">
        <f>'Option Chain'!AC30</f>
        <v>0</v>
      </c>
      <c r="B22" s="34">
        <f>'Option Chain'!AB30</f>
        <v>0</v>
      </c>
      <c r="C22" s="30">
        <f>'Option Chain'!AA30</f>
        <v>0</v>
      </c>
      <c r="D22" s="34">
        <f>'Option Chain'!Z30</f>
        <v>0</v>
      </c>
      <c r="E22" s="31">
        <f>'Option Chain'!Y30</f>
        <v>0</v>
      </c>
      <c r="F22" s="32">
        <f>'Option Chain'!X30</f>
        <v>0</v>
      </c>
      <c r="G22" s="32">
        <f>'Option Chain'!W30</f>
        <v>0</v>
      </c>
      <c r="H22" s="30">
        <f>'Option Chain'!V30</f>
        <v>0</v>
      </c>
      <c r="I22" s="31">
        <f>'Option Chain'!U30</f>
        <v>0</v>
      </c>
      <c r="J22" s="31">
        <f>'Option Chain'!T30</f>
        <v>0</v>
      </c>
      <c r="K22" s="31">
        <f>'Option Chain'!S30</f>
        <v>0</v>
      </c>
      <c r="L22" s="31">
        <f>'Option Chain'!R30</f>
        <v>0</v>
      </c>
      <c r="M22" s="31">
        <f>'Option Chain'!Q30</f>
        <v>0</v>
      </c>
      <c r="N22" s="32">
        <f>'Option Chain'!P30</f>
        <v>0</v>
      </c>
      <c r="O22" s="33">
        <f>'Option Chain'!O30</f>
        <v>0</v>
      </c>
    </row>
    <row r="23" spans="1:15" x14ac:dyDescent="0.3">
      <c r="A23" s="34">
        <f>'Option Chain'!AC31</f>
        <v>0</v>
      </c>
      <c r="B23" s="34">
        <f>'Option Chain'!AB31</f>
        <v>0</v>
      </c>
      <c r="C23" s="30">
        <f>'Option Chain'!AA31</f>
        <v>0</v>
      </c>
      <c r="D23" s="34">
        <f>'Option Chain'!Z31</f>
        <v>0</v>
      </c>
      <c r="E23" s="31">
        <f>'Option Chain'!Y31</f>
        <v>0</v>
      </c>
      <c r="F23" s="32">
        <f>'Option Chain'!X31</f>
        <v>0</v>
      </c>
      <c r="G23" s="32">
        <f>'Option Chain'!W31</f>
        <v>0</v>
      </c>
      <c r="H23" s="30">
        <f>'Option Chain'!V31</f>
        <v>0</v>
      </c>
      <c r="I23" s="31">
        <f>'Option Chain'!U31</f>
        <v>0</v>
      </c>
      <c r="J23" s="31">
        <f>'Option Chain'!T31</f>
        <v>0</v>
      </c>
      <c r="K23" s="31">
        <f>'Option Chain'!S31</f>
        <v>0</v>
      </c>
      <c r="L23" s="31">
        <f>'Option Chain'!R31</f>
        <v>0</v>
      </c>
      <c r="M23" s="31">
        <f>'Option Chain'!Q31</f>
        <v>0</v>
      </c>
      <c r="N23" s="32">
        <f>'Option Chain'!P31</f>
        <v>0</v>
      </c>
      <c r="O23" s="33">
        <f>'Option Chain'!O31</f>
        <v>0</v>
      </c>
    </row>
    <row r="24" spans="1:15" x14ac:dyDescent="0.3">
      <c r="A24" s="34">
        <f>'Option Chain'!AC32</f>
        <v>0</v>
      </c>
      <c r="B24" s="34">
        <f>'Option Chain'!AB32</f>
        <v>0</v>
      </c>
      <c r="C24" s="30">
        <f>'Option Chain'!AA32</f>
        <v>0</v>
      </c>
      <c r="D24" s="34">
        <f>'Option Chain'!Z32</f>
        <v>0</v>
      </c>
      <c r="E24" s="31">
        <f>'Option Chain'!Y32</f>
        <v>0</v>
      </c>
      <c r="F24" s="32">
        <f>'Option Chain'!X32</f>
        <v>0</v>
      </c>
      <c r="G24" s="32">
        <f>'Option Chain'!W32</f>
        <v>0</v>
      </c>
      <c r="H24" s="30">
        <f>'Option Chain'!V32</f>
        <v>0</v>
      </c>
      <c r="I24" s="31">
        <f>'Option Chain'!U32</f>
        <v>0</v>
      </c>
      <c r="J24" s="31">
        <f>'Option Chain'!T32</f>
        <v>0</v>
      </c>
      <c r="K24" s="31">
        <f>'Option Chain'!S32</f>
        <v>0</v>
      </c>
      <c r="L24" s="31">
        <f>'Option Chain'!R32</f>
        <v>0</v>
      </c>
      <c r="M24" s="31">
        <f>'Option Chain'!Q32</f>
        <v>0</v>
      </c>
      <c r="N24" s="32">
        <f>'Option Chain'!P32</f>
        <v>0</v>
      </c>
      <c r="O24" s="33">
        <f>'Option Chain'!O32</f>
        <v>0</v>
      </c>
    </row>
  </sheetData>
  <mergeCells count="4">
    <mergeCell ref="A2:N2"/>
    <mergeCell ref="O2:O3"/>
    <mergeCell ref="A1:O1"/>
    <mergeCell ref="Q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4AC6-07ED-4DFC-BE58-63571441CE69}">
  <dimension ref="A1:O6"/>
  <sheetViews>
    <sheetView zoomScale="80" zoomScaleNormal="80" workbookViewId="0">
      <selection sqref="A1:L1"/>
    </sheetView>
  </sheetViews>
  <sheetFormatPr defaultColWidth="13.77734375" defaultRowHeight="14.4" x14ac:dyDescent="0.3"/>
  <cols>
    <col min="1" max="12" width="13.77734375" style="1" customWidth="1"/>
    <col min="13" max="13" width="2.77734375" style="1" customWidth="1"/>
    <col min="14" max="16384" width="13.77734375" style="1"/>
  </cols>
  <sheetData>
    <row r="1" spans="1:15" s="28" customFormat="1" ht="21.6" thickBot="1" x14ac:dyDescent="0.35">
      <c r="A1" s="100" t="s">
        <v>17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N1" s="96" t="s">
        <v>31</v>
      </c>
      <c r="O1" s="97"/>
    </row>
    <row r="2" spans="1:15" s="18" customFormat="1" ht="16.2" thickBot="1" x14ac:dyDescent="0.35">
      <c r="A2" s="103" t="s">
        <v>19</v>
      </c>
      <c r="B2" s="104"/>
      <c r="C2" s="104"/>
      <c r="D2" s="104"/>
      <c r="E2" s="104"/>
      <c r="F2" s="105"/>
      <c r="G2" s="103" t="s">
        <v>20</v>
      </c>
      <c r="H2" s="104"/>
      <c r="I2" s="104"/>
      <c r="J2" s="104"/>
      <c r="K2" s="104"/>
      <c r="L2" s="105"/>
      <c r="N2" s="98"/>
      <c r="O2" s="99"/>
    </row>
    <row r="3" spans="1:15" s="18" customFormat="1" ht="31.8" thickBot="1" x14ac:dyDescent="0.35">
      <c r="A3" s="35" t="s">
        <v>2</v>
      </c>
      <c r="B3" s="36" t="s">
        <v>9</v>
      </c>
      <c r="C3" s="37" t="s">
        <v>3</v>
      </c>
      <c r="D3" s="36" t="s">
        <v>9</v>
      </c>
      <c r="E3" s="36" t="s">
        <v>10</v>
      </c>
      <c r="F3" s="38" t="s">
        <v>9</v>
      </c>
      <c r="G3" s="35" t="s">
        <v>2</v>
      </c>
      <c r="H3" s="36" t="s">
        <v>9</v>
      </c>
      <c r="I3" s="37" t="s">
        <v>3</v>
      </c>
      <c r="J3" s="36" t="s">
        <v>9</v>
      </c>
      <c r="K3" s="36" t="s">
        <v>10</v>
      </c>
      <c r="L3" s="38" t="s">
        <v>9</v>
      </c>
      <c r="N3" s="59" t="s">
        <v>21</v>
      </c>
      <c r="O3" s="60" t="s">
        <v>22</v>
      </c>
    </row>
    <row r="4" spans="1:15" x14ac:dyDescent="0.3">
      <c r="A4" s="47" t="e">
        <f>LARGE('Option Chain'!$A$33:$A$52,ROWS('Option Chain'!$A$33:A33))</f>
        <v>#NUM!</v>
      </c>
      <c r="B4" s="39" t="e">
        <f>VLOOKUP(A4,'Option Chain'!$A$33:$O$52,15,FALSE)</f>
        <v>#NUM!</v>
      </c>
      <c r="C4" s="48" t="e">
        <f>LARGE('Option Chain'!$B$33:$B$52,ROWS('Option Chain'!$B$33:B33))</f>
        <v>#NUM!</v>
      </c>
      <c r="D4" s="39" t="e">
        <f>VLOOKUP(C4,'Option Chain'!B33:O52,14,FALSE)</f>
        <v>#NUM!</v>
      </c>
      <c r="E4" s="48" t="e">
        <f>LARGE('Option Chain'!$D$33:$D$52,ROWS('Option Chain'!$D$33:D33))</f>
        <v>#NUM!</v>
      </c>
      <c r="F4" s="42" t="e">
        <f>VLOOKUP(E4,'Option Chain'!D33:O52,12,FALSE)</f>
        <v>#NUM!</v>
      </c>
      <c r="G4" s="53" t="e">
        <f>LARGE('Option Chain'!$AC$12:$AC$32,ROWS('Option Chain'!$AC$12:AC12))</f>
        <v>#NUM!</v>
      </c>
      <c r="H4" s="45" t="e">
        <f>VLOOKUP(G4,lookup!$A$4:$O$24,15,FALSE)</f>
        <v>#NUM!</v>
      </c>
      <c r="I4" s="54" t="e">
        <f>LARGE('Option Chain'!$AB$12:$AB$32,ROWS('Option Chain'!$AB$12:AB12))</f>
        <v>#NUM!</v>
      </c>
      <c r="J4" s="45" t="e">
        <f>VLOOKUP(I4,lookup!$B$4:$O$24,14,FALSE)</f>
        <v>#NUM!</v>
      </c>
      <c r="K4" s="54" t="e">
        <f>LARGE('Option Chain'!$Z$12:$Z$32,ROWS('Option Chain'!$Z$12:Z12))</f>
        <v>#NUM!</v>
      </c>
      <c r="L4" s="46" t="e">
        <f>VLOOKUP(K4,lookup!$D$4:$O$24,12,FALSE)</f>
        <v>#NUM!</v>
      </c>
      <c r="N4" s="64" t="e">
        <f>MIN(B4,D4,F4)</f>
        <v>#NUM!</v>
      </c>
      <c r="O4" s="61" t="e">
        <f>MAX(H4,J4,L4)</f>
        <v>#NUM!</v>
      </c>
    </row>
    <row r="5" spans="1:15" x14ac:dyDescent="0.3">
      <c r="A5" s="49" t="e">
        <f>LARGE('Option Chain'!$A$33:$A$52,ROWS('Option Chain'!$A$33:A34))</f>
        <v>#NUM!</v>
      </c>
      <c r="B5" s="40" t="e">
        <f>VLOOKUP(A5,'Option Chain'!$A$33:$O$52,15,FALSE)</f>
        <v>#NUM!</v>
      </c>
      <c r="C5" s="50" t="e">
        <f>LARGE('Option Chain'!$B$33:$B$52,ROWS('Option Chain'!$B$33:B34))</f>
        <v>#NUM!</v>
      </c>
      <c r="D5" s="40" t="e">
        <f>VLOOKUP(C5,'Option Chain'!B34:O53,14,FALSE)</f>
        <v>#NUM!</v>
      </c>
      <c r="E5" s="50" t="e">
        <f>LARGE('Option Chain'!$D$33:$D$52,ROWS('Option Chain'!$D$33:D34))</f>
        <v>#NUM!</v>
      </c>
      <c r="F5" s="43" t="e">
        <f>VLOOKUP(E5,'Option Chain'!D34:O53,12,FALSE)</f>
        <v>#NUM!</v>
      </c>
      <c r="G5" s="55" t="e">
        <f>LARGE('Option Chain'!$AC$12:$AC$32,ROWS('Option Chain'!$AC$12:AC13))</f>
        <v>#NUM!</v>
      </c>
      <c r="H5" s="40" t="e">
        <f>VLOOKUP(G5,lookup!$A$4:$O$24,15,FALSE)</f>
        <v>#NUM!</v>
      </c>
      <c r="I5" s="56" t="e">
        <f>LARGE('Option Chain'!$AB$12:$AB$32,ROWS('Option Chain'!$AB$12:AB13))</f>
        <v>#NUM!</v>
      </c>
      <c r="J5" s="40" t="e">
        <f>VLOOKUP(I5,lookup!$B$4:$O$24,14,FALSE)</f>
        <v>#NUM!</v>
      </c>
      <c r="K5" s="56" t="e">
        <f>LARGE('Option Chain'!$Z$12:$Z$32,ROWS('Option Chain'!$Z$12:Z13))</f>
        <v>#NUM!</v>
      </c>
      <c r="L5" s="43" t="e">
        <f>VLOOKUP(K5,lookup!$D$4:$O$24,12,FALSE)</f>
        <v>#NUM!</v>
      </c>
      <c r="N5" s="65" t="e">
        <f t="shared" ref="N5:N6" si="0">MIN(B5,D5,F5)</f>
        <v>#NUM!</v>
      </c>
      <c r="O5" s="62" t="e">
        <f t="shared" ref="O5:O6" si="1">MAX(H5,J5,L5)</f>
        <v>#NUM!</v>
      </c>
    </row>
    <row r="6" spans="1:15" ht="15" thickBot="1" x14ac:dyDescent="0.35">
      <c r="A6" s="51" t="e">
        <f>LARGE('Option Chain'!$A$33:$A$52,ROWS('Option Chain'!$A$33:A35))</f>
        <v>#NUM!</v>
      </c>
      <c r="B6" s="41" t="e">
        <f>VLOOKUP(A6,'Option Chain'!$A$33:$O$52,15,FALSE)</f>
        <v>#NUM!</v>
      </c>
      <c r="C6" s="52" t="e">
        <f>LARGE('Option Chain'!$B$33:$B$52,ROWS('Option Chain'!$B$33:B35))</f>
        <v>#NUM!</v>
      </c>
      <c r="D6" s="41" t="e">
        <f>VLOOKUP(C6,'Option Chain'!B35:O54,14,FALSE)</f>
        <v>#NUM!</v>
      </c>
      <c r="E6" s="52" t="e">
        <f>LARGE('Option Chain'!$D$33:$D$52,ROWS('Option Chain'!$D$33:D35))</f>
        <v>#NUM!</v>
      </c>
      <c r="F6" s="44" t="e">
        <f>VLOOKUP(E6,'Option Chain'!D35:O54,12,FALSE)</f>
        <v>#NUM!</v>
      </c>
      <c r="G6" s="57" t="e">
        <f>LARGE('Option Chain'!$AC$12:$AC$32,ROWS('Option Chain'!$AC$12:AC14))</f>
        <v>#NUM!</v>
      </c>
      <c r="H6" s="41" t="e">
        <f>VLOOKUP(G6,lookup!$A$4:$O$24,15,FALSE)</f>
        <v>#NUM!</v>
      </c>
      <c r="I6" s="58" t="e">
        <f>LARGE('Option Chain'!$AB$12:$AB$32,ROWS('Option Chain'!$AB$12:AB14))</f>
        <v>#NUM!</v>
      </c>
      <c r="J6" s="41" t="e">
        <f>VLOOKUP(I6,lookup!$B$4:$O$24,14,FALSE)</f>
        <v>#NUM!</v>
      </c>
      <c r="K6" s="58" t="e">
        <f>LARGE('Option Chain'!$Z$12:$Z$32,ROWS('Option Chain'!$Z$12:Z14))</f>
        <v>#NUM!</v>
      </c>
      <c r="L6" s="44" t="e">
        <f>VLOOKUP(K6,lookup!$D$4:$O$24,12,FALSE)</f>
        <v>#NUM!</v>
      </c>
      <c r="N6" s="66" t="e">
        <f t="shared" si="0"/>
        <v>#NUM!</v>
      </c>
      <c r="O6" s="63" t="e">
        <f t="shared" si="1"/>
        <v>#NUM!</v>
      </c>
    </row>
  </sheetData>
  <mergeCells count="4">
    <mergeCell ref="A1:L1"/>
    <mergeCell ref="A2:F2"/>
    <mergeCell ref="G2:L2"/>
    <mergeCell ref="N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 Chain</vt:lpstr>
      <vt:lpstr>lookup</vt:lpstr>
      <vt:lpstr>OC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Debmalya Pramanik</cp:lastModifiedBy>
  <dcterms:created xsi:type="dcterms:W3CDTF">2025-02-23T15:29:38Z</dcterms:created>
  <dcterms:modified xsi:type="dcterms:W3CDTF">2025-02-25T17:32:31Z</dcterms:modified>
</cp:coreProperties>
</file>