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<sst xmlns="http://schemas.openxmlformats.org/spreadsheetml/2006/main" count="24" uniqueCount="24">
  <si>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ECF-to-local-converter</t>
  </si>
  <si>
    <t xml:space="preserve">ECF Velocity (km/s)</t>
  </si>
  <si>
    <t xml:space="preserve">rtd=</t>
  </si>
  <si>
    <t xml:space="preserve">rad/deg</t>
  </si>
  <si>
    <t xml:space="preserve">X</t>
  </si>
  <si>
    <t xml:space="preserve">Longitude=</t>
  </si>
  <si>
    <t xml:space="preserve">Y</t>
  </si>
  <si>
    <t xml:space="preserve">Latitude=</t>
  </si>
  <si>
    <t xml:space="preserve">Z</t>
  </si>
  <si>
    <t xml:space="preserve">original is pos neg neg</t>
  </si>
  <si>
    <t xml:space="preserve">Height = </t>
  </si>
  <si>
    <t xml:space="preserve">km</t>
  </si>
  <si>
    <t xml:space="preserve">@</t>
  </si>
  <si>
    <t xml:space="preserve">Latitude</t>
  </si>
  <si>
    <t xml:space="preserve">Vn</t>
  </si>
  <si>
    <t xml:space="preserve">Longitude</t>
  </si>
  <si>
    <t xml:space="preserve">Ve</t>
  </si>
  <si>
    <t xml:space="preserve">Vd</t>
  </si>
  <si>
    <t xml:space="preserve">Unc</t>
  </si>
  <si>
    <t xml:space="preserve">Original</t>
  </si>
  <si>
    <t xml:space="preserve">Ground-based</t>
  </si>
  <si>
    <t xml:space="preserve">Radiant_azimuth=</t>
  </si>
  <si>
    <t xml:space="preserve">Zenith Distance=</t>
  </si>
  <si>
    <t xml:space="preserve">Speed =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</si>
</sst>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3" activeCellId="0" sqref="K13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2.28"/>
  </cols>
  <sheetData>
    <row r="1" customFormat="false" ht="15" hidden="false" customHeight="false" outlineLevel="0" collapsed="false">
      <c r="A1" s="0" t="s">
        <v>0</v>
      </c>
      <c r="E1" s="0" t="s">
        <v>1</v>
      </c>
      <c r="I1" s="0" t="s">
        <v>2</v>
      </c>
      <c r="J1" s="0" t="n">
        <f aca="false">3.1415926535/180</f>
        <v>0.0174532925194444</v>
      </c>
      <c r="K1" s="0" t="s">
        <v>3</v>
      </c>
    </row>
    <row r="2" customFormat="false" ht="15" hidden="false" customHeight="false" outlineLevel="0" collapsed="false">
      <c r="E2" s="0" t="s">
        <v>4</v>
      </c>
      <c r="F2" s="0" t="n">
        <v>3.9</v>
      </c>
    </row>
    <row r="3" customFormat="false" ht="15" hidden="false" customHeight="false" outlineLevel="0" collapsed="false">
      <c r="A3" s="0" t="s">
        <v>5</v>
      </c>
      <c r="B3" s="0" t="n">
        <v>-109.9</v>
      </c>
      <c r="E3" s="0" t="s">
        <v>6</v>
      </c>
      <c r="F3" s="0" t="n">
        <v>-4.1</v>
      </c>
    </row>
    <row r="4" customFormat="false" ht="15" hidden="false" customHeight="false" outlineLevel="0" collapsed="false">
      <c r="A4" s="0" t="s">
        <v>7</v>
      </c>
      <c r="B4" s="0" t="n">
        <v>53.1</v>
      </c>
      <c r="E4" s="0" t="s">
        <v>8</v>
      </c>
      <c r="F4" s="0" t="n">
        <v>-11.6</v>
      </c>
      <c r="I4" s="0" t="s">
        <v>9</v>
      </c>
    </row>
    <row r="5" customFormat="false" ht="15" hidden="false" customHeight="false" outlineLevel="0" collapsed="false">
      <c r="A5" s="0" t="s">
        <v>10</v>
      </c>
      <c r="B5" s="0" t="n">
        <v>28.2</v>
      </c>
      <c r="C5" s="0" t="s">
        <v>11</v>
      </c>
      <c r="D5" s="0" t="s">
        <v>12</v>
      </c>
      <c r="E5" s="0" t="s">
        <v>13</v>
      </c>
      <c r="F5" s="0" t="n">
        <v>53.1</v>
      </c>
    </row>
    <row r="6" customFormat="false" ht="15" hidden="false" customHeight="false" outlineLevel="0" collapsed="false">
      <c r="B6" s="0" t="s">
        <v>14</v>
      </c>
      <c r="C6" s="0" t="n">
        <f aca="false">-F2*SIN(B4*J1)*COS(B3*J1)-F3*SIN(J1*B3)*SIN(J1*B4)+F4*COS(B4*J1)</f>
        <v>-8.98623838505608</v>
      </c>
      <c r="D6" s="0" t="n">
        <v>0.1</v>
      </c>
      <c r="E6" s="0" t="s">
        <v>15</v>
      </c>
      <c r="F6" s="0" t="n">
        <v>-109.9</v>
      </c>
    </row>
    <row r="7" customFormat="false" ht="15" hidden="false" customHeight="false" outlineLevel="0" collapsed="false">
      <c r="B7" s="0" t="s">
        <v>16</v>
      </c>
      <c r="C7" s="0" t="n">
        <f aca="false">-F2*SIN(B3*J1)+F3*COS(B3*J1)</f>
        <v>5.06267985107555</v>
      </c>
      <c r="D7" s="0" t="n">
        <v>0.1</v>
      </c>
    </row>
    <row r="8" customFormat="false" ht="15" hidden="false" customHeight="false" outlineLevel="0" collapsed="false">
      <c r="B8" s="0" t="s">
        <v>17</v>
      </c>
      <c r="C8" s="0" t="n">
        <f aca="false">-F2*COS(B4*J1)*COS(B3*J1)-F3*COS(B4*J1)*SIN(J1*B3)-F4*SIN(B4*J1)</f>
        <v>7.75865918909049</v>
      </c>
      <c r="D8" s="0" t="n">
        <v>0.1</v>
      </c>
    </row>
    <row r="9" customFormat="false" ht="15" hidden="false" customHeight="false" outlineLevel="0" collapsed="false">
      <c r="E9" s="0" t="s">
        <v>18</v>
      </c>
      <c r="H9" s="0" t="s">
        <v>19</v>
      </c>
      <c r="I9" s="0" t="s">
        <v>20</v>
      </c>
    </row>
    <row r="10" customFormat="false" ht="13.8" hidden="false" customHeight="false" outlineLevel="0" collapsed="false">
      <c r="B10" s="0" t="s">
        <v>21</v>
      </c>
      <c r="D10" s="0" t="n">
        <f aca="false">ATAN2(C6,C7)/J1+180</f>
        <v>330.603897113696</v>
      </c>
      <c r="E10" s="1" t="n">
        <f aca="false">((C6^2*D7^2+C7^2*D6^2)/(C6^2+C7^2))^0.5</f>
        <v>0.1</v>
      </c>
      <c r="H10" s="0" t="n">
        <v>330.603897113696</v>
      </c>
      <c r="I10" s="0" t="n">
        <v>348.6</v>
      </c>
    </row>
    <row r="11" customFormat="false" ht="13.8" hidden="false" customHeight="false" outlineLevel="0" collapsed="false">
      <c r="B11" s="0" t="s">
        <v>22</v>
      </c>
      <c r="D11" s="0" t="n">
        <f aca="false">ATAN((C6^2+C7^2)^0.5/C8)/J1</f>
        <v>53.0484499387818</v>
      </c>
      <c r="F11" s="0" t="n">
        <v>23.8413597635723</v>
      </c>
      <c r="H11" s="0" t="n">
        <v>53.0484499387818</v>
      </c>
      <c r="I11" s="0" t="n">
        <v>22.83</v>
      </c>
    </row>
    <row r="12" customFormat="false" ht="15" hidden="false" customHeight="false" outlineLevel="0" collapsed="false">
      <c r="B12" s="0" t="s">
        <v>23</v>
      </c>
      <c r="D12" s="0" t="n">
        <f aca="false">(F2^2+F3^2+F4^2)^0.5</f>
        <v>12.9065874653217</v>
      </c>
      <c r="E12" s="0" t="n">
        <v>0.8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2013-02-19T21:29:43Z</dcterms:created>
  <dc:creator>P.Brown</dc:creator>
  <dc:description/>
  <dc:language>en-CA</dc:language>
  <cp:lastModifiedBy/>
  <dcterms:modified xsi:type="dcterms:W3CDTF">2024-03-22T16:10:52Z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